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LaJara_TopoSurvey\"/>
    </mc:Choice>
  </mc:AlternateContent>
  <xr:revisionPtr revIDLastSave="0" documentId="13_ncr:1_{1E028F04-81A2-4210-B36D-9C7787A723AD}" xr6:coauthVersionLast="47" xr6:coauthVersionMax="47" xr10:uidLastSave="{00000000-0000-0000-0000-000000000000}"/>
  <bookViews>
    <workbookView xWindow="-25320" yWindow="195" windowWidth="25440" windowHeight="15390" tabRatio="804" firstSheet="9" activeTab="23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25 (old 3)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Piezo 4" sheetId="23" r:id="rId15"/>
    <sheet name="T probe 4" sheetId="15" r:id="rId16"/>
    <sheet name="T probe 5" sheetId="16" r:id="rId17"/>
    <sheet name="GW7" sheetId="17" r:id="rId18"/>
    <sheet name="GW6" sheetId="18" r:id="rId19"/>
    <sheet name="Sonde and T probe 6" sheetId="19" r:id="rId20"/>
    <sheet name="GW9" sheetId="20" r:id="rId21"/>
    <sheet name="GW8" sheetId="21" r:id="rId22"/>
    <sheet name="Piezo5" sheetId="24" r:id="rId23"/>
    <sheet name="Piezo6" sheetId="25" r:id="rId24"/>
    <sheet name="T probe 7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0" l="1"/>
  <c r="I2" i="21"/>
  <c r="I2" i="20"/>
  <c r="I2" i="17"/>
  <c r="I2" i="18"/>
  <c r="I2" i="14"/>
  <c r="I3" i="6"/>
  <c r="I20" i="4"/>
  <c r="J33" i="2"/>
  <c r="I23" i="2"/>
  <c r="F37" i="22"/>
  <c r="F35" i="22"/>
  <c r="I16" i="22"/>
  <c r="I11" i="19"/>
  <c r="I9" i="19"/>
  <c r="I12" i="16"/>
  <c r="I10" i="16"/>
  <c r="K14" i="15"/>
  <c r="I14" i="13"/>
  <c r="I14" i="12"/>
  <c r="J26" i="8"/>
  <c r="I19" i="5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3" i="19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3" i="15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3" i="13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4" i="12"/>
  <c r="B26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4" i="8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4" i="5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6" i="22"/>
  <c r="G5" i="15"/>
  <c r="G2" i="22"/>
  <c r="F2" i="22"/>
  <c r="P2" i="22"/>
  <c r="F2" i="15" l="1"/>
  <c r="G4" i="15"/>
  <c r="G2" i="14"/>
  <c r="G5" i="14"/>
  <c r="F5" i="14"/>
  <c r="F2" i="14"/>
  <c r="G2" i="16"/>
  <c r="G3" i="23"/>
  <c r="F2" i="23"/>
  <c r="H22" i="23"/>
  <c r="G6" i="23"/>
  <c r="G13" i="14"/>
  <c r="H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3" i="15"/>
  <c r="I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G3" i="5"/>
  <c r="G4" i="5"/>
  <c r="G5" i="5"/>
  <c r="G6" i="5"/>
  <c r="G7" i="5"/>
  <c r="G8" i="5"/>
  <c r="G9" i="5"/>
  <c r="G10" i="5"/>
  <c r="G11" i="5"/>
  <c r="G12" i="5"/>
  <c r="G2" i="5"/>
  <c r="I17" i="24"/>
  <c r="F4" i="14"/>
  <c r="G6" i="15" l="1"/>
  <c r="G3" i="15"/>
  <c r="I7" i="10" l="1"/>
  <c r="I4" i="10"/>
  <c r="G38" i="10"/>
  <c r="I24" i="6"/>
  <c r="G30" i="25"/>
  <c r="G12" i="25"/>
  <c r="F2" i="25"/>
  <c r="G25" i="25" s="1"/>
  <c r="G22" i="25"/>
  <c r="G11" i="25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11" i="20"/>
  <c r="G4" i="24"/>
  <c r="F3" i="24"/>
  <c r="F2" i="24"/>
  <c r="G2" i="24"/>
  <c r="G2" i="19"/>
  <c r="G2" i="17"/>
  <c r="F2" i="17"/>
  <c r="G23" i="23"/>
  <c r="G4" i="23"/>
  <c r="G5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4" i="23"/>
  <c r="G25" i="23"/>
  <c r="G26" i="23"/>
  <c r="G27" i="23"/>
  <c r="G28" i="23"/>
  <c r="G29" i="23"/>
  <c r="G30" i="23"/>
  <c r="G31" i="23"/>
  <c r="G32" i="23"/>
  <c r="G33" i="23"/>
  <c r="G34" i="23"/>
  <c r="G2" i="13"/>
  <c r="G33" i="14"/>
  <c r="I13" i="4"/>
  <c r="I30" i="14"/>
  <c r="J23" i="18"/>
  <c r="J21" i="17"/>
  <c r="K19" i="21"/>
  <c r="I32" i="20"/>
  <c r="H20" i="17"/>
  <c r="G40" i="10"/>
  <c r="H36" i="10"/>
  <c r="G37" i="10"/>
  <c r="J6" i="6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3" i="22"/>
  <c r="G3" i="20"/>
  <c r="G4" i="20"/>
  <c r="G5" i="20"/>
  <c r="G6" i="20"/>
  <c r="G7" i="20"/>
  <c r="G8" i="20"/>
  <c r="G9" i="20"/>
  <c r="G10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2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3" i="19"/>
  <c r="F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" i="18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2" i="2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3" i="14"/>
  <c r="F3" i="14" s="1"/>
  <c r="G4" i="14" s="1"/>
  <c r="I9" i="13"/>
  <c r="I11" i="8"/>
  <c r="J17" i="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F2" i="13"/>
  <c r="I19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" i="12"/>
  <c r="F2" i="12"/>
  <c r="G2" i="12"/>
  <c r="I8" i="11"/>
  <c r="G3" i="11"/>
  <c r="G4" i="11"/>
  <c r="G5" i="11"/>
  <c r="G6" i="11"/>
  <c r="G7" i="11"/>
  <c r="G8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9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2" i="10"/>
  <c r="R11" i="9"/>
  <c r="R1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3" i="8"/>
  <c r="F31" i="3"/>
  <c r="G31" i="3"/>
  <c r="F2" i="8"/>
  <c r="G2" i="8"/>
  <c r="I9" i="7"/>
  <c r="G3" i="7"/>
  <c r="G4" i="7"/>
  <c r="G5" i="7"/>
  <c r="G6" i="7"/>
  <c r="G7" i="7"/>
  <c r="G8" i="7"/>
  <c r="G9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2" i="4"/>
  <c r="G2" i="3"/>
  <c r="F2" i="1"/>
  <c r="Q13" i="5"/>
  <c r="Q21" i="5"/>
  <c r="P2" i="5"/>
  <c r="Q6" i="5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I27" i="6" s="1"/>
  <c r="G28" i="6"/>
  <c r="G29" i="6"/>
  <c r="G30" i="6"/>
  <c r="G31" i="6"/>
  <c r="G32" i="6"/>
  <c r="G2" i="6"/>
  <c r="J38" i="2"/>
  <c r="J1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1"/>
  <c r="G19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Q5" i="5" l="1"/>
  <c r="Q4" i="5"/>
  <c r="Q11" i="5"/>
  <c r="Q20" i="5"/>
  <c r="Q19" i="5"/>
  <c r="Q10" i="5"/>
  <c r="S10" i="5" s="1"/>
  <c r="Q3" i="5"/>
  <c r="Q17" i="5"/>
  <c r="Q9" i="5"/>
  <c r="Q8" i="5"/>
  <c r="Q24" i="5"/>
  <c r="Q23" i="5"/>
  <c r="Q15" i="5"/>
  <c r="Q7" i="5"/>
  <c r="Q12" i="5"/>
  <c r="Q18" i="5"/>
  <c r="Q16" i="5"/>
  <c r="Q22" i="5"/>
  <c r="Q14" i="5"/>
  <c r="G3" i="25"/>
  <c r="G4" i="25"/>
  <c r="G5" i="25"/>
  <c r="G6" i="25"/>
  <c r="G15" i="25"/>
  <c r="G23" i="25"/>
  <c r="G7" i="25"/>
  <c r="G8" i="25"/>
  <c r="G9" i="25"/>
  <c r="G24" i="25"/>
  <c r="H16" i="25"/>
  <c r="G20" i="25"/>
  <c r="G21" i="25"/>
  <c r="G10" i="25"/>
  <c r="G26" i="25"/>
  <c r="G27" i="25"/>
  <c r="G28" i="25"/>
  <c r="G13" i="25"/>
  <c r="G29" i="25"/>
  <c r="G14" i="25"/>
  <c r="G17" i="25"/>
  <c r="G18" i="25"/>
  <c r="G19" i="25"/>
  <c r="G12" i="15"/>
  <c r="G9" i="15"/>
  <c r="G11" i="15"/>
  <c r="G21" i="15"/>
  <c r="G10" i="15"/>
  <c r="G8" i="15"/>
  <c r="G7" i="15"/>
  <c r="G22" i="15"/>
  <c r="G20" i="15"/>
  <c r="G19" i="15"/>
  <c r="G18" i="15"/>
  <c r="G17" i="15"/>
  <c r="G16" i="15"/>
  <c r="G15" i="15"/>
  <c r="G14" i="15"/>
  <c r="G13" i="15"/>
  <c r="G22" i="14"/>
  <c r="G38" i="14"/>
  <c r="G7" i="14"/>
  <c r="H7" i="14" s="1"/>
  <c r="G23" i="14"/>
  <c r="G6" i="14"/>
  <c r="G8" i="14"/>
  <c r="G24" i="14"/>
  <c r="G9" i="14"/>
  <c r="G25" i="14"/>
  <c r="G10" i="14"/>
  <c r="G26" i="14"/>
  <c r="G11" i="14"/>
  <c r="G27" i="14"/>
  <c r="G12" i="14"/>
  <c r="G28" i="14"/>
  <c r="G32" i="14"/>
  <c r="G18" i="14"/>
  <c r="G29" i="14"/>
  <c r="G17" i="14"/>
  <c r="G14" i="14"/>
  <c r="G30" i="14"/>
  <c r="G19" i="14"/>
  <c r="G15" i="14"/>
  <c r="G31" i="14"/>
  <c r="G34" i="14"/>
  <c r="I34" i="14"/>
  <c r="G16" i="14"/>
  <c r="G20" i="14"/>
  <c r="G36" i="14"/>
  <c r="G21" i="14"/>
  <c r="G37" i="14"/>
  <c r="G35" i="14"/>
  <c r="I13" i="22"/>
  <c r="I17" i="5"/>
  <c r="J23" i="8"/>
  <c r="Q12" i="9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R10" i="8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I10" i="22" l="1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6" i="14" l="1"/>
  <c r="A37" i="14" s="1"/>
  <c r="A38" i="14" s="1"/>
  <c r="A10" i="7"/>
  <c r="A27" i="6"/>
</calcChain>
</file>

<file path=xl/sharedStrings.xml><?xml version="1.0" encoding="utf-8"?>
<sst xmlns="http://schemas.openxmlformats.org/spreadsheetml/2006/main" count="430" uniqueCount="168">
  <si>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</si>
  <si>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</si>
  <si>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</si>
  <si>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</si>
  <si>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</si>
  <si>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</si>
  <si>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</si>
  <si>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</si>
  <si>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</si>
  <si>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</si>
  <si>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</si>
  <si>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</si>
  <si>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</si>
  <si>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</si>
  <si>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</si>
  <si>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</si>
  <si>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</si>
  <si>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</si>
  <si>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</si>
  <si>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</si>
  <si>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</si>
  <si>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</si>
  <si>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</si>
  <si>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</si>
  <si>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</si>
  <si>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</si>
  <si>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</si>
  <si>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</si>
  <si>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</si>
  <si>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</si>
  <si>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</si>
  <si>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</si>
  <si>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</si>
  <si>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</si>
  <si>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</si>
  <si>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</si>
  <si>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</si>
  <si>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</si>
  <si>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</si>
  <si>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</si>
  <si>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</si>
  <si>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</si>
  <si>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</si>
  <si>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</si>
  <si>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</si>
  <si>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</si>
  <si>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</si>
  <si>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</si>
  <si>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</si>
  <si>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</si>
  <si>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</si>
  <si>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</si>
  <si>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</si>
  <si>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</si>
  <si>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</si>
  <si>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</si>
  <si>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</si>
  <si>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</si>
  <si>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</si>
  <si>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</si>
  <si>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</si>
  <si>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</si>
  <si>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</si>
  <si>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</si>
  <si>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</si>
  <si>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</si>
  <si>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</si>
  <si>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</si>
  <si>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</si>
  <si>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</si>
  <si>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</si>
  <si>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</si>
  <si>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</si>
  <si>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</si>
  <si>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</si>
  <si>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</si>
  <si>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</si>
  <si>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</si>
  <si>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</si>
  <si>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</si>
  <si>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</si>
  <si>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</si>
  <si>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</si>
  <si>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</si>
  <si>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</si>
  <si>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</si>
  <si>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</si>
  <si>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</si>
  <si>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</si>
  <si>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</si>
  <si>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</si>
  <si>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</si>
  <si>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</si>
  <si>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</si>
  <si>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</si>
  <si>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</si>
  <si>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</si>
  <si>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</si>
  <si>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</si>
  <si>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</si>
  <si>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</si>
  <si>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</si>
  <si>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</si>
  <si>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</si>
  <si>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</si>
  <si>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</si>
  <si>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</si>
  <si>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</si>
  <si>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</si>
  <si>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</si>
  <si>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</si>
  <si>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</si>
  <si>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</si>
  <si>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</si>
  <si>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</si>
  <si>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</si>
  <si>
    <t>height</t>
  </si>
  <si>
    <t>Height</t>
  </si>
  <si>
    <t>Point</t>
  </si>
  <si>
    <t>IS</t>
  </si>
  <si>
    <t>Comments</t>
  </si>
  <si>
    <t>GW3 -&gt; BM</t>
  </si>
  <si>
    <t>GW3 known coordinates</t>
  </si>
  <si>
    <t>0 starts at left bank</t>
  </si>
  <si>
    <t>Water level: 16 cm at 5:13 pm</t>
  </si>
  <si>
    <t>Edge of water</t>
  </si>
  <si>
    <t>Bottom</t>
  </si>
  <si>
    <t>Top</t>
  </si>
  <si>
    <t>OLD (SUMMER 2021)</t>
  </si>
  <si>
    <t>NEW (SPRING&amp;SUMMER 2022 AND 2023)</t>
  </si>
  <si>
    <t>New height</t>
  </si>
  <si>
    <t>0 (0,9)</t>
  </si>
  <si>
    <t xml:space="preserve">0 starts at right bank </t>
  </si>
  <si>
    <t>0,1 1m</t>
  </si>
  <si>
    <t xml:space="preserve">0 1,1 </t>
  </si>
  <si>
    <t>Top of rock</t>
  </si>
  <si>
    <t>Top of  rock</t>
  </si>
  <si>
    <t>Vegetation</t>
  </si>
  <si>
    <t xml:space="preserve"> </t>
  </si>
  <si>
    <t>LANL</t>
  </si>
  <si>
    <t>???</t>
  </si>
  <si>
    <t>longprof</t>
  </si>
  <si>
    <t>long prof</t>
  </si>
  <si>
    <t>P6-C -&gt; BM</t>
  </si>
  <si>
    <t>GW5</t>
  </si>
  <si>
    <t>BM (GW5)</t>
  </si>
  <si>
    <t>wood in channel side</t>
  </si>
  <si>
    <t>edge of water</t>
  </si>
  <si>
    <t>edge of water (29/06/23 at 2:15PM)</t>
  </si>
  <si>
    <t>edge of water (29/06/23 2:20PM)</t>
  </si>
  <si>
    <t>bottom P4-C</t>
  </si>
  <si>
    <t>top P4-C</t>
  </si>
  <si>
    <t>left bank</t>
  </si>
  <si>
    <t>end P4</t>
  </si>
  <si>
    <t>bottom bank</t>
  </si>
  <si>
    <t>top bank</t>
  </si>
  <si>
    <t>BM GW6</t>
  </si>
  <si>
    <t>BM GW9</t>
  </si>
  <si>
    <t>bottom P5-C</t>
  </si>
  <si>
    <t>top P5-C</t>
  </si>
  <si>
    <t>edge of water, start of left bank</t>
  </si>
  <si>
    <t>from previous piezo</t>
  </si>
  <si>
    <t>start at right bank</t>
  </si>
  <si>
    <t>bottom piezo 6</t>
  </si>
  <si>
    <t>top piezo 6 c</t>
  </si>
  <si>
    <t>avg t probe layer depth</t>
  </si>
  <si>
    <t>median</t>
  </si>
  <si>
    <t>GW distance from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</si>
</sst>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Piezometer Nest</a:t>
            </a:r>
            <a:r>
              <a:rPr lang="es-AR" baseline="0"/>
              <a:t> 1 Cross Section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Piezometer 1 Cross-Section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1'!$A$3:$A$34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'Piezo 1'!$G$3:$G$34</c:f>
              <c:numCache>
                <c:formatCode>General</c:formatCode>
                <c:ptCount val="32"/>
                <c:pt idx="0">
                  <c:v>2722.0069999999996</c:v>
                </c:pt>
                <c:pt idx="1">
                  <c:v>2721.9939999999997</c:v>
                </c:pt>
                <c:pt idx="2">
                  <c:v>2721.9959999999996</c:v>
                </c:pt>
                <c:pt idx="3">
                  <c:v>2721.9989999999998</c:v>
                </c:pt>
                <c:pt idx="4">
                  <c:v>2721.9669999999996</c:v>
                </c:pt>
                <c:pt idx="5">
                  <c:v>2721.9479999999999</c:v>
                </c:pt>
                <c:pt idx="6">
                  <c:v>2721.9179999999997</c:v>
                </c:pt>
                <c:pt idx="7">
                  <c:v>2721.8199999999997</c:v>
                </c:pt>
                <c:pt idx="8">
                  <c:v>2721.7529999999997</c:v>
                </c:pt>
                <c:pt idx="9">
                  <c:v>2721.7699999999995</c:v>
                </c:pt>
                <c:pt idx="10">
                  <c:v>2721.7779999999998</c:v>
                </c:pt>
                <c:pt idx="11">
                  <c:v>2721.7909999999997</c:v>
                </c:pt>
                <c:pt idx="12">
                  <c:v>2721.7739999999999</c:v>
                </c:pt>
                <c:pt idx="13">
                  <c:v>2721.7589999999996</c:v>
                </c:pt>
                <c:pt idx="14">
                  <c:v>2721.7409999999995</c:v>
                </c:pt>
                <c:pt idx="15">
                  <c:v>2721.752</c:v>
                </c:pt>
                <c:pt idx="16">
                  <c:v>2722.2069999999999</c:v>
                </c:pt>
                <c:pt idx="17">
                  <c:v>2721.7529999999997</c:v>
                </c:pt>
                <c:pt idx="18">
                  <c:v>2721.7349999999997</c:v>
                </c:pt>
                <c:pt idx="19">
                  <c:v>2721.7409999999995</c:v>
                </c:pt>
                <c:pt idx="20">
                  <c:v>2721.7369999999996</c:v>
                </c:pt>
                <c:pt idx="21">
                  <c:v>2721.7279999999996</c:v>
                </c:pt>
                <c:pt idx="22">
                  <c:v>2721.7269999999999</c:v>
                </c:pt>
                <c:pt idx="23">
                  <c:v>2721.7649999999999</c:v>
                </c:pt>
                <c:pt idx="24">
                  <c:v>2721.7479999999996</c:v>
                </c:pt>
                <c:pt idx="25">
                  <c:v>2721.7569999999996</c:v>
                </c:pt>
                <c:pt idx="26">
                  <c:v>2721.7699999999995</c:v>
                </c:pt>
                <c:pt idx="27">
                  <c:v>2721.8029999999999</c:v>
                </c:pt>
                <c:pt idx="28">
                  <c:v>2721.8149999999996</c:v>
                </c:pt>
                <c:pt idx="29">
                  <c:v>2721.8079999999995</c:v>
                </c:pt>
                <c:pt idx="30">
                  <c:v>2721.8109999999997</c:v>
                </c:pt>
                <c:pt idx="31">
                  <c:v>2721.8369999999995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scatterChart>
        <c:scatterStyle val="smoothMarker"/>
        <c:varyColors val="0"/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('Piezo 1'!$A$10,'Piezo 1'!$A$31)</c:f>
              <c:numCache>
                <c:formatCode>General</c:formatCode>
                <c:ptCount val="2"/>
                <c:pt idx="0">
                  <c:v>70</c:v>
                </c:pt>
                <c:pt idx="1">
                  <c:v>270</c:v>
                </c:pt>
              </c:numCache>
            </c:numRef>
          </c:xVal>
          <c:yVal>
            <c:numRef>
              <c:f>('Piezo 1'!$G$10,'Piezo 1'!$G$31)</c:f>
              <c:numCache>
                <c:formatCode>General</c:formatCode>
                <c:ptCount val="2"/>
                <c:pt idx="0">
                  <c:v>2721.8199999999997</c:v>
                </c:pt>
                <c:pt idx="1">
                  <c:v>2721.8149999999996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valAx>
        <c:axId val="1680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24640"/>
        <c:crosses val="autoZero"/>
        <c:crossBetween val="midCat"/>
      </c:valAx>
      <c:valAx>
        <c:axId val="1680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3'!$A$2:$A$35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xVal>
          <c:yVal>
            <c:numRef>
              <c:f>'Piezo 3'!$G$2:$G$35</c:f>
              <c:numCache>
                <c:formatCode>General</c:formatCode>
                <c:ptCount val="34"/>
                <c:pt idx="0">
                  <c:v>2724.259</c:v>
                </c:pt>
                <c:pt idx="1">
                  <c:v>2724.2190000000001</c:v>
                </c:pt>
                <c:pt idx="2">
                  <c:v>2724.1489999999999</c:v>
                </c:pt>
                <c:pt idx="3">
                  <c:v>2724.0989999999997</c:v>
                </c:pt>
                <c:pt idx="4">
                  <c:v>2724.0899999999997</c:v>
                </c:pt>
                <c:pt idx="5">
                  <c:v>2724.0879999999997</c:v>
                </c:pt>
                <c:pt idx="6">
                  <c:v>2724.0149999999999</c:v>
                </c:pt>
                <c:pt idx="8">
                  <c:v>2724.0239999999999</c:v>
                </c:pt>
                <c:pt idx="9">
                  <c:v>2724.058</c:v>
                </c:pt>
                <c:pt idx="10">
                  <c:v>2724.0969999999998</c:v>
                </c:pt>
                <c:pt idx="11">
                  <c:v>2724.1289999999999</c:v>
                </c:pt>
                <c:pt idx="12">
                  <c:v>2724.1549999999997</c:v>
                </c:pt>
                <c:pt idx="13">
                  <c:v>2724.1689999999999</c:v>
                </c:pt>
                <c:pt idx="14">
                  <c:v>2724.1789999999996</c:v>
                </c:pt>
                <c:pt idx="15">
                  <c:v>2724.1789999999996</c:v>
                </c:pt>
                <c:pt idx="16">
                  <c:v>2724.19</c:v>
                </c:pt>
                <c:pt idx="17">
                  <c:v>2724.2059999999997</c:v>
                </c:pt>
                <c:pt idx="18">
                  <c:v>2724.152</c:v>
                </c:pt>
                <c:pt idx="19">
                  <c:v>2724.192</c:v>
                </c:pt>
                <c:pt idx="20">
                  <c:v>2724.2179999999998</c:v>
                </c:pt>
                <c:pt idx="21">
                  <c:v>2724.203</c:v>
                </c:pt>
                <c:pt idx="22">
                  <c:v>2724.2219999999998</c:v>
                </c:pt>
                <c:pt idx="23">
                  <c:v>2724.2269999999999</c:v>
                </c:pt>
                <c:pt idx="24">
                  <c:v>2724.2579999999998</c:v>
                </c:pt>
                <c:pt idx="25">
                  <c:v>2724.2669999999998</c:v>
                </c:pt>
                <c:pt idx="26">
                  <c:v>2724.2689999999998</c:v>
                </c:pt>
                <c:pt idx="27">
                  <c:v>2724.3249999999998</c:v>
                </c:pt>
                <c:pt idx="28">
                  <c:v>2724.3829999999998</c:v>
                </c:pt>
                <c:pt idx="29">
                  <c:v>2724.5439999999999</c:v>
                </c:pt>
                <c:pt idx="30">
                  <c:v>2724.5899999999997</c:v>
                </c:pt>
                <c:pt idx="31">
                  <c:v>2724.636</c:v>
                </c:pt>
                <c:pt idx="32">
                  <c:v>2724.8689999999997</c:v>
                </c:pt>
                <c:pt idx="33">
                  <c:v>2724.944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A-4576-A33B-01439766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69216"/>
        <c:axId val="1717866336"/>
      </c:scatterChart>
      <c:valAx>
        <c:axId val="17178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6336"/>
        <c:crosses val="autoZero"/>
        <c:crossBetween val="midCat"/>
      </c:valAx>
      <c:valAx>
        <c:axId val="17178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'GW5'!$A$6:$A$38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300</c:v>
                </c:pt>
              </c:numCache>
            </c:numRef>
          </c:xVal>
          <c:yVal>
            <c:numRef>
              <c:f>'GW5'!$G$6:$G$38</c:f>
              <c:numCache>
                <c:formatCode>General</c:formatCode>
                <c:ptCount val="33"/>
                <c:pt idx="0">
                  <c:v>2732.9880000000007</c:v>
                </c:pt>
                <c:pt idx="1">
                  <c:v>2732.9150000000004</c:v>
                </c:pt>
                <c:pt idx="2">
                  <c:v>2732.8640000000005</c:v>
                </c:pt>
                <c:pt idx="3">
                  <c:v>2732.9250000000006</c:v>
                </c:pt>
                <c:pt idx="4">
                  <c:v>2732.9140000000007</c:v>
                </c:pt>
                <c:pt idx="5">
                  <c:v>2732.9600000000005</c:v>
                </c:pt>
                <c:pt idx="6">
                  <c:v>2732.9410000000007</c:v>
                </c:pt>
                <c:pt idx="7">
                  <c:v>2732.8950000000004</c:v>
                </c:pt>
                <c:pt idx="8">
                  <c:v>2732.9100000000008</c:v>
                </c:pt>
                <c:pt idx="9">
                  <c:v>2732.8910000000005</c:v>
                </c:pt>
                <c:pt idx="10">
                  <c:v>2732.9370000000008</c:v>
                </c:pt>
                <c:pt idx="11">
                  <c:v>2732.9460000000008</c:v>
                </c:pt>
                <c:pt idx="12">
                  <c:v>2732.9720000000007</c:v>
                </c:pt>
                <c:pt idx="13">
                  <c:v>2733.0070000000005</c:v>
                </c:pt>
                <c:pt idx="14">
                  <c:v>2732.9470000000006</c:v>
                </c:pt>
                <c:pt idx="15">
                  <c:v>2732.9840000000008</c:v>
                </c:pt>
                <c:pt idx="16">
                  <c:v>2732.9940000000006</c:v>
                </c:pt>
                <c:pt idx="17">
                  <c:v>2733.0050000000006</c:v>
                </c:pt>
                <c:pt idx="18">
                  <c:v>2733.0700000000006</c:v>
                </c:pt>
                <c:pt idx="19">
                  <c:v>2733.1000000000008</c:v>
                </c:pt>
                <c:pt idx="20">
                  <c:v>2733.2050000000008</c:v>
                </c:pt>
                <c:pt idx="21">
                  <c:v>2733.4050000000007</c:v>
                </c:pt>
                <c:pt idx="22">
                  <c:v>2733.4940000000006</c:v>
                </c:pt>
                <c:pt idx="23">
                  <c:v>2733.5100000000007</c:v>
                </c:pt>
                <c:pt idx="24">
                  <c:v>2733.3740000000007</c:v>
                </c:pt>
                <c:pt idx="25">
                  <c:v>2733.3750000000005</c:v>
                </c:pt>
                <c:pt idx="26">
                  <c:v>2733.3830000000007</c:v>
                </c:pt>
                <c:pt idx="27">
                  <c:v>2733.5150000000008</c:v>
                </c:pt>
                <c:pt idx="28">
                  <c:v>2733.4050000000007</c:v>
                </c:pt>
                <c:pt idx="29">
                  <c:v>2733.4000000000005</c:v>
                </c:pt>
                <c:pt idx="30">
                  <c:v>2733.3950000000004</c:v>
                </c:pt>
                <c:pt idx="31">
                  <c:v>2733.3930000000005</c:v>
                </c:pt>
                <c:pt idx="32">
                  <c:v>2733.3860000000004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09C-8486-1C7E562B913E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'GW5'!$A$7:$A$17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'GW5'!$H$6:$H$17</c:f>
              <c:numCache>
                <c:formatCode>General</c:formatCode>
                <c:ptCount val="12"/>
                <c:pt idx="0">
                  <c:v>2732.9305000000004</c:v>
                </c:pt>
                <c:pt idx="1">
                  <c:v>2732.9305000000004</c:v>
                </c:pt>
                <c:pt idx="2">
                  <c:v>2732.9305000000004</c:v>
                </c:pt>
                <c:pt idx="3">
                  <c:v>2732.9305000000004</c:v>
                </c:pt>
                <c:pt idx="4">
                  <c:v>2732.9305000000004</c:v>
                </c:pt>
                <c:pt idx="5">
                  <c:v>2732.9305000000004</c:v>
                </c:pt>
                <c:pt idx="6">
                  <c:v>2732.9305000000004</c:v>
                </c:pt>
                <c:pt idx="7">
                  <c:v>2732.9305000000004</c:v>
                </c:pt>
                <c:pt idx="8">
                  <c:v>2732.9305000000004</c:v>
                </c:pt>
                <c:pt idx="9">
                  <c:v>2732.9305000000004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D-409C-8486-1C7E562B913E}"/>
            </c:ext>
          </c:extLst>
        </c:ser>
        <c:ser>
          <c:idx val="2"/>
          <c:order val="2"/>
          <c:tx>
            <c:v>GW5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'GW5'!$A$32:$A$33</c:f>
              <c:numCache>
                <c:formatCode>General</c:formatCode>
                <c:ptCount val="2"/>
                <c:pt idx="0">
                  <c:v>255</c:v>
                </c:pt>
                <c:pt idx="1">
                  <c:v>255</c:v>
                </c:pt>
              </c:numCache>
            </c:numRef>
          </c:xVal>
          <c:yVal>
            <c:numRef>
              <c:f>'GW5'!$G$32:$G$33</c:f>
              <c:numCache>
                <c:formatCode>General</c:formatCode>
                <c:ptCount val="2"/>
                <c:pt idx="0">
                  <c:v>2733.3830000000007</c:v>
                </c:pt>
                <c:pt idx="1">
                  <c:v>2733.5150000000008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D-409C-8486-1C7E562B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7311"/>
        <c:axId val="2008535167"/>
      </c:scatterChart>
      <c:valAx>
        <c:axId val="18110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35167"/>
        <c:crosses val="autoZero"/>
        <c:crossBetween val="midCat"/>
      </c:valAx>
      <c:valAx>
        <c:axId val="2008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4'!$A$3:$A$34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320</c:v>
                </c:pt>
                <c:pt idx="26">
                  <c:v>335</c:v>
                </c:pt>
                <c:pt idx="27">
                  <c:v>350</c:v>
                </c:pt>
                <c:pt idx="28">
                  <c:v>370</c:v>
                </c:pt>
                <c:pt idx="29">
                  <c:v>390</c:v>
                </c:pt>
                <c:pt idx="30">
                  <c:v>410</c:v>
                </c:pt>
                <c:pt idx="31">
                  <c:v>430</c:v>
                </c:pt>
              </c:numCache>
            </c:numRef>
          </c:xVal>
          <c:yVal>
            <c:numRef>
              <c:f>'Piezo 4'!$G$3:$G$34</c:f>
              <c:numCache>
                <c:formatCode>General</c:formatCode>
                <c:ptCount val="32"/>
                <c:pt idx="0">
                  <c:v>2733.7549999999997</c:v>
                </c:pt>
                <c:pt idx="1">
                  <c:v>2733.7949999999996</c:v>
                </c:pt>
                <c:pt idx="2">
                  <c:v>2733.8609999999999</c:v>
                </c:pt>
                <c:pt idx="3">
                  <c:v>2733.83</c:v>
                </c:pt>
                <c:pt idx="4">
                  <c:v>2733.7749999999996</c:v>
                </c:pt>
                <c:pt idx="5">
                  <c:v>2733.6549999999997</c:v>
                </c:pt>
                <c:pt idx="6">
                  <c:v>2733.39</c:v>
                </c:pt>
                <c:pt idx="7">
                  <c:v>2733.2249999999999</c:v>
                </c:pt>
                <c:pt idx="8">
                  <c:v>2733.0449999999996</c:v>
                </c:pt>
                <c:pt idx="9">
                  <c:v>2733.04</c:v>
                </c:pt>
                <c:pt idx="10">
                  <c:v>2733.0049999999997</c:v>
                </c:pt>
                <c:pt idx="11">
                  <c:v>2732.9649999999997</c:v>
                </c:pt>
                <c:pt idx="12">
                  <c:v>2732.9199999999996</c:v>
                </c:pt>
                <c:pt idx="13">
                  <c:v>2732.9249999999997</c:v>
                </c:pt>
                <c:pt idx="14">
                  <c:v>2732.8599999999997</c:v>
                </c:pt>
                <c:pt idx="15">
                  <c:v>2732.8399999999997</c:v>
                </c:pt>
                <c:pt idx="16">
                  <c:v>2732.8649999999998</c:v>
                </c:pt>
                <c:pt idx="17">
                  <c:v>2732.8599999999997</c:v>
                </c:pt>
                <c:pt idx="18">
                  <c:v>2732.95</c:v>
                </c:pt>
                <c:pt idx="20">
                  <c:v>2733.0699999999997</c:v>
                </c:pt>
                <c:pt idx="21">
                  <c:v>2733.0749999999998</c:v>
                </c:pt>
                <c:pt idx="22">
                  <c:v>2733.1049999999996</c:v>
                </c:pt>
                <c:pt idx="23">
                  <c:v>2733.1499999999996</c:v>
                </c:pt>
                <c:pt idx="24">
                  <c:v>2733.1699999999996</c:v>
                </c:pt>
                <c:pt idx="25">
                  <c:v>2733.2549999999997</c:v>
                </c:pt>
                <c:pt idx="26">
                  <c:v>2733.4349999999999</c:v>
                </c:pt>
                <c:pt idx="27">
                  <c:v>2733.5749999999998</c:v>
                </c:pt>
                <c:pt idx="28">
                  <c:v>2733.56</c:v>
                </c:pt>
                <c:pt idx="29">
                  <c:v>2733.5519999999997</c:v>
                </c:pt>
                <c:pt idx="30">
                  <c:v>2733.4979999999996</c:v>
                </c:pt>
                <c:pt idx="31">
                  <c:v>2733.4749999999999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F-4BA3-BBEF-FFBF29A8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86976"/>
        <c:axId val="1717874976"/>
      </c:scatterChart>
      <c:valAx>
        <c:axId val="17178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74976"/>
        <c:crosses val="autoZero"/>
        <c:crossBetween val="midCat"/>
      </c:valAx>
      <c:valAx>
        <c:axId val="17178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'GW7'!$A$3:$A$37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'GW7'!$G$3:$G$37</c:f>
              <c:numCache>
                <c:formatCode>General</c:formatCode>
                <c:ptCount val="35"/>
                <c:pt idx="0">
                  <c:v>2734.8239999999996</c:v>
                </c:pt>
                <c:pt idx="1">
                  <c:v>2734.8089999999997</c:v>
                </c:pt>
                <c:pt idx="2">
                  <c:v>2734.8419999999996</c:v>
                </c:pt>
                <c:pt idx="3">
                  <c:v>2734.7749999999996</c:v>
                </c:pt>
                <c:pt idx="4">
                  <c:v>2734.7709999999997</c:v>
                </c:pt>
                <c:pt idx="5">
                  <c:v>2734.7369999999996</c:v>
                </c:pt>
                <c:pt idx="6">
                  <c:v>2734.7049999999995</c:v>
                </c:pt>
                <c:pt idx="7">
                  <c:v>2734.6659999999997</c:v>
                </c:pt>
                <c:pt idx="8">
                  <c:v>2734.7939999999999</c:v>
                </c:pt>
                <c:pt idx="9">
                  <c:v>2734.5979999999995</c:v>
                </c:pt>
                <c:pt idx="10">
                  <c:v>2734.5749999999998</c:v>
                </c:pt>
                <c:pt idx="11">
                  <c:v>2734.5349999999999</c:v>
                </c:pt>
                <c:pt idx="12">
                  <c:v>2734.5099999999998</c:v>
                </c:pt>
                <c:pt idx="13">
                  <c:v>2734.4669999999996</c:v>
                </c:pt>
                <c:pt idx="14">
                  <c:v>2734.5329999999994</c:v>
                </c:pt>
                <c:pt idx="15">
                  <c:v>2734.5349999999999</c:v>
                </c:pt>
                <c:pt idx="16">
                  <c:v>2734.4719999999998</c:v>
                </c:pt>
                <c:pt idx="17">
                  <c:v>2734.0909999999999</c:v>
                </c:pt>
                <c:pt idx="18">
                  <c:v>2734.0089999999996</c:v>
                </c:pt>
                <c:pt idx="19">
                  <c:v>2734.0879999999997</c:v>
                </c:pt>
                <c:pt idx="20">
                  <c:v>2734.0769999999998</c:v>
                </c:pt>
                <c:pt idx="21">
                  <c:v>2734.0039999999995</c:v>
                </c:pt>
                <c:pt idx="22">
                  <c:v>2734.0369999999998</c:v>
                </c:pt>
                <c:pt idx="23">
                  <c:v>2734.0489999999995</c:v>
                </c:pt>
                <c:pt idx="24">
                  <c:v>2734.0529999999999</c:v>
                </c:pt>
                <c:pt idx="25">
                  <c:v>2734.0449999999996</c:v>
                </c:pt>
                <c:pt idx="26">
                  <c:v>2734.1339999999996</c:v>
                </c:pt>
                <c:pt idx="27">
                  <c:v>2734.1529999999998</c:v>
                </c:pt>
                <c:pt idx="28">
                  <c:v>2734.2159999999999</c:v>
                </c:pt>
                <c:pt idx="29">
                  <c:v>2734.2419999999997</c:v>
                </c:pt>
                <c:pt idx="30">
                  <c:v>2734.2759999999998</c:v>
                </c:pt>
                <c:pt idx="31">
                  <c:v>2734.3029999999999</c:v>
                </c:pt>
                <c:pt idx="32">
                  <c:v>2734.3349999999996</c:v>
                </c:pt>
                <c:pt idx="33">
                  <c:v>2734.3749999999995</c:v>
                </c:pt>
                <c:pt idx="34">
                  <c:v>2734.4269999999997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6-410C-80F1-14881EB73A2D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'GW7'!$A$20:$A$29</c:f>
              <c:numCache>
                <c:formatCode>General</c:formatCode>
                <c:ptCount val="1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</c:numCache>
            </c:numRef>
          </c:xVal>
          <c:yVal>
            <c:numRef>
              <c:f>'GW7'!$H$20:$H$29</c:f>
              <c:numCache>
                <c:formatCode>General</c:formatCode>
                <c:ptCount val="10"/>
                <c:pt idx="0">
                  <c:v>2734.1124999999997</c:v>
                </c:pt>
                <c:pt idx="1">
                  <c:v>2734.1124999999997</c:v>
                </c:pt>
                <c:pt idx="2">
                  <c:v>2734.1124999999997</c:v>
                </c:pt>
                <c:pt idx="3">
                  <c:v>2734.1124999999997</c:v>
                </c:pt>
                <c:pt idx="4">
                  <c:v>2734.1124999999997</c:v>
                </c:pt>
                <c:pt idx="5">
                  <c:v>2734.1124999999997</c:v>
                </c:pt>
                <c:pt idx="6">
                  <c:v>2734.1124999999997</c:v>
                </c:pt>
                <c:pt idx="7">
                  <c:v>2734.1124999999997</c:v>
                </c:pt>
                <c:pt idx="8">
                  <c:v>2734.1124999999997</c:v>
                </c:pt>
                <c:pt idx="9">
                  <c:v>2734.1124999999997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6-410C-80F1-14881EB73A2D}"/>
            </c:ext>
          </c:extLst>
        </c:ser>
        <c:ser>
          <c:idx val="2"/>
          <c:order val="2"/>
          <c:tx>
            <c:v>GW7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'GW7'!$A$10:$A$11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'GW7'!$G$10:$G$11</c:f>
              <c:numCache>
                <c:formatCode>General</c:formatCode>
                <c:ptCount val="2"/>
                <c:pt idx="0">
                  <c:v>2734.6659999999997</c:v>
                </c:pt>
                <c:pt idx="1">
                  <c:v>2734.7939999999999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6-410C-80F1-14881EB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3983"/>
        <c:axId val="1568800591"/>
      </c:scatterChart>
      <c:valAx>
        <c:axId val="20152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0591"/>
        <c:crosses val="autoZero"/>
        <c:crossBetween val="midCat"/>
      </c:valAx>
      <c:valAx>
        <c:axId val="15688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'GW6'!$A$2:$A$28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'GW6'!$G$2:$G$28</c:f>
              <c:numCache>
                <c:formatCode>General</c:formatCode>
                <c:ptCount val="27"/>
                <c:pt idx="0">
                  <c:v>2734.2670000000003</c:v>
                </c:pt>
                <c:pt idx="1">
                  <c:v>2734.261</c:v>
                </c:pt>
                <c:pt idx="2">
                  <c:v>2734.2240000000002</c:v>
                </c:pt>
                <c:pt idx="3">
                  <c:v>2734.2060000000001</c:v>
                </c:pt>
                <c:pt idx="4">
                  <c:v>2734.1280000000002</c:v>
                </c:pt>
                <c:pt idx="5">
                  <c:v>2734.134</c:v>
                </c:pt>
                <c:pt idx="6">
                  <c:v>2734.1550000000002</c:v>
                </c:pt>
                <c:pt idx="7">
                  <c:v>2734.1680000000001</c:v>
                </c:pt>
                <c:pt idx="8">
                  <c:v>2734.1570000000002</c:v>
                </c:pt>
                <c:pt idx="9">
                  <c:v>2734.114</c:v>
                </c:pt>
                <c:pt idx="10">
                  <c:v>2734.3740000000003</c:v>
                </c:pt>
                <c:pt idx="11">
                  <c:v>2734.431</c:v>
                </c:pt>
                <c:pt idx="12">
                  <c:v>2734.46</c:v>
                </c:pt>
                <c:pt idx="13">
                  <c:v>2734.3879999999999</c:v>
                </c:pt>
                <c:pt idx="14">
                  <c:v>2734.2930000000001</c:v>
                </c:pt>
                <c:pt idx="15">
                  <c:v>2734.2640000000001</c:v>
                </c:pt>
                <c:pt idx="16">
                  <c:v>2734.2249999999999</c:v>
                </c:pt>
                <c:pt idx="17">
                  <c:v>2734.2629999999999</c:v>
                </c:pt>
                <c:pt idx="18">
                  <c:v>2734.3030000000003</c:v>
                </c:pt>
                <c:pt idx="19">
                  <c:v>2734.3589999999999</c:v>
                </c:pt>
                <c:pt idx="20">
                  <c:v>2734.527</c:v>
                </c:pt>
                <c:pt idx="21">
                  <c:v>2734.4210000000003</c:v>
                </c:pt>
                <c:pt idx="22">
                  <c:v>2734.4540000000002</c:v>
                </c:pt>
                <c:pt idx="23">
                  <c:v>2734.5129999999999</c:v>
                </c:pt>
                <c:pt idx="24">
                  <c:v>2734.5630000000001</c:v>
                </c:pt>
                <c:pt idx="25">
                  <c:v>2734.6040000000003</c:v>
                </c:pt>
                <c:pt idx="26">
                  <c:v>2734.674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5-4172-846B-7FDE3ED38C5C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'GW6'!$A$5:$A$14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'GW6'!$H$5:$H$14</c:f>
              <c:numCache>
                <c:formatCode>General</c:formatCode>
                <c:ptCount val="10"/>
                <c:pt idx="0">
                  <c:v>2734.2060000000001</c:v>
                </c:pt>
                <c:pt idx="1">
                  <c:v>2734.2060000000001</c:v>
                </c:pt>
                <c:pt idx="2">
                  <c:v>2734.2060000000001</c:v>
                </c:pt>
                <c:pt idx="3">
                  <c:v>2734.2060000000001</c:v>
                </c:pt>
                <c:pt idx="4">
                  <c:v>2734.2060000000001</c:v>
                </c:pt>
                <c:pt idx="5">
                  <c:v>2734.2060000000001</c:v>
                </c:pt>
                <c:pt idx="6">
                  <c:v>2734.2060000000001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5-4172-846B-7FDE3ED38C5C}"/>
            </c:ext>
          </c:extLst>
        </c:ser>
        <c:ser>
          <c:idx val="2"/>
          <c:order val="2"/>
          <c:tx>
            <c:v>GW6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'GW6'!$A$21:$A$22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'GW6'!$G$21:$G$22</c:f>
              <c:numCache>
                <c:formatCode>General</c:formatCode>
                <c:ptCount val="2"/>
                <c:pt idx="0">
                  <c:v>2734.3589999999999</c:v>
                </c:pt>
                <c:pt idx="1">
                  <c:v>2734.527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5-4172-846B-7FDE3ED3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39471"/>
        <c:axId val="583681535"/>
      </c:scatterChart>
      <c:valAx>
        <c:axId val="1811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1535"/>
        <c:crosses val="autoZero"/>
        <c:crossBetween val="midCat"/>
      </c:valAx>
      <c:valAx>
        <c:axId val="583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'GW9'!$A$2:$A$35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xVal>
          <c:yVal>
            <c:numRef>
              <c:f>'GW9'!$G$2:$G$35</c:f>
              <c:numCache>
                <c:formatCode>General</c:formatCode>
                <c:ptCount val="34"/>
                <c:pt idx="0">
                  <c:v>2736.3030000000003</c:v>
                </c:pt>
                <c:pt idx="1">
                  <c:v>2736.1690000000003</c:v>
                </c:pt>
                <c:pt idx="2">
                  <c:v>2736.1770000000001</c:v>
                </c:pt>
                <c:pt idx="3">
                  <c:v>2736.1330000000003</c:v>
                </c:pt>
                <c:pt idx="4">
                  <c:v>2736.1220000000003</c:v>
                </c:pt>
                <c:pt idx="5">
                  <c:v>2736.1160000000004</c:v>
                </c:pt>
                <c:pt idx="6">
                  <c:v>2736.1170000000002</c:v>
                </c:pt>
                <c:pt idx="7">
                  <c:v>2736.0960000000005</c:v>
                </c:pt>
                <c:pt idx="8">
                  <c:v>2736.0980000000004</c:v>
                </c:pt>
                <c:pt idx="9">
                  <c:v>2736.0980000000004</c:v>
                </c:pt>
                <c:pt idx="10">
                  <c:v>2736.0960000000005</c:v>
                </c:pt>
                <c:pt idx="11">
                  <c:v>2736.1010000000001</c:v>
                </c:pt>
                <c:pt idx="12">
                  <c:v>2736.09</c:v>
                </c:pt>
                <c:pt idx="13">
                  <c:v>2736.0530000000003</c:v>
                </c:pt>
                <c:pt idx="14">
                  <c:v>2736.1110000000003</c:v>
                </c:pt>
                <c:pt idx="15">
                  <c:v>2736.0970000000002</c:v>
                </c:pt>
                <c:pt idx="16">
                  <c:v>2736.1270000000004</c:v>
                </c:pt>
                <c:pt idx="17">
                  <c:v>2736.1290000000004</c:v>
                </c:pt>
                <c:pt idx="18">
                  <c:v>2736.07</c:v>
                </c:pt>
                <c:pt idx="19">
                  <c:v>2736.0710000000004</c:v>
                </c:pt>
                <c:pt idx="20">
                  <c:v>2736.1170000000002</c:v>
                </c:pt>
                <c:pt idx="21">
                  <c:v>2736.2770000000005</c:v>
                </c:pt>
                <c:pt idx="22">
                  <c:v>2736.2970000000005</c:v>
                </c:pt>
                <c:pt idx="23">
                  <c:v>2736.3540000000003</c:v>
                </c:pt>
                <c:pt idx="24">
                  <c:v>2736.4120000000003</c:v>
                </c:pt>
                <c:pt idx="25">
                  <c:v>2736.4440000000004</c:v>
                </c:pt>
                <c:pt idx="26">
                  <c:v>2736.4960000000001</c:v>
                </c:pt>
                <c:pt idx="27">
                  <c:v>2736.5880000000002</c:v>
                </c:pt>
                <c:pt idx="28">
                  <c:v>2736.6180000000004</c:v>
                </c:pt>
                <c:pt idx="29">
                  <c:v>2736.6430000000005</c:v>
                </c:pt>
                <c:pt idx="30">
                  <c:v>2736.7950000000005</c:v>
                </c:pt>
                <c:pt idx="31">
                  <c:v>2736.7930000000001</c:v>
                </c:pt>
                <c:pt idx="32">
                  <c:v>2736.8430000000003</c:v>
                </c:pt>
                <c:pt idx="33">
                  <c:v>2736.8490000000002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0-4EC9-B008-8B49E126F2C9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'GW9'!$A$8:$A$22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'GW9'!$H$8:$H$22</c:f>
              <c:numCache>
                <c:formatCode>General</c:formatCode>
                <c:ptCount val="15"/>
                <c:pt idx="0">
                  <c:v>2736.1170000000002</c:v>
                </c:pt>
                <c:pt idx="1">
                  <c:v>2736.1170000000002</c:v>
                </c:pt>
                <c:pt idx="2">
                  <c:v>2736.1170000000002</c:v>
                </c:pt>
                <c:pt idx="3">
                  <c:v>2736.1170000000002</c:v>
                </c:pt>
                <c:pt idx="4">
                  <c:v>2736.1170000000002</c:v>
                </c:pt>
                <c:pt idx="5">
                  <c:v>2736.1170000000002</c:v>
                </c:pt>
                <c:pt idx="6">
                  <c:v>2736.1170000000002</c:v>
                </c:pt>
                <c:pt idx="7">
                  <c:v>2736.1170000000002</c:v>
                </c:pt>
                <c:pt idx="8">
                  <c:v>2736.1170000000002</c:v>
                </c:pt>
                <c:pt idx="9">
                  <c:v>2736.1170000000002</c:v>
                </c:pt>
                <c:pt idx="10">
                  <c:v>2736.1170000000002</c:v>
                </c:pt>
                <c:pt idx="11">
                  <c:v>2736.1170000000002</c:v>
                </c:pt>
                <c:pt idx="12">
                  <c:v>2736.1170000000002</c:v>
                </c:pt>
                <c:pt idx="13">
                  <c:v>2736.1170000000002</c:v>
                </c:pt>
                <c:pt idx="14">
                  <c:v>2736.1170000000002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0-4EC9-B008-8B49E126F2C9}"/>
            </c:ext>
          </c:extLst>
        </c:ser>
        <c:ser>
          <c:idx val="2"/>
          <c:order val="2"/>
          <c:tx>
            <c:v>GW9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'GW9'!$A$31:$A$32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'GW9'!$G$31:$G$32</c:f>
              <c:numCache>
                <c:formatCode>General</c:formatCode>
                <c:ptCount val="2"/>
                <c:pt idx="0">
                  <c:v>2736.6430000000005</c:v>
                </c:pt>
                <c:pt idx="1">
                  <c:v>2736.7950000000005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0-4EC9-B008-8B49E126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39711"/>
        <c:axId val="1701696767"/>
      </c:scatterChart>
      <c:valAx>
        <c:axId val="18693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96767"/>
        <c:crosses val="autoZero"/>
        <c:crossBetween val="midCat"/>
      </c:valAx>
      <c:valAx>
        <c:axId val="17016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'GW8'!$A$2:$A$36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'GW8'!$G$2:$G$36</c:f>
              <c:numCache>
                <c:formatCode>General</c:formatCode>
                <c:ptCount val="35"/>
                <c:pt idx="0">
                  <c:v>2736.7369999999996</c:v>
                </c:pt>
                <c:pt idx="1">
                  <c:v>2736.7269999999999</c:v>
                </c:pt>
                <c:pt idx="2">
                  <c:v>2736.7179999999998</c:v>
                </c:pt>
                <c:pt idx="3">
                  <c:v>2736.6589999999997</c:v>
                </c:pt>
                <c:pt idx="4">
                  <c:v>2736.4929999999999</c:v>
                </c:pt>
                <c:pt idx="5">
                  <c:v>2736.6469999999999</c:v>
                </c:pt>
                <c:pt idx="6">
                  <c:v>2736.393</c:v>
                </c:pt>
                <c:pt idx="7">
                  <c:v>2736.4089999999997</c:v>
                </c:pt>
                <c:pt idx="8">
                  <c:v>2736.4249999999997</c:v>
                </c:pt>
                <c:pt idx="9">
                  <c:v>2736.4690000000001</c:v>
                </c:pt>
                <c:pt idx="10">
                  <c:v>2736.4769999999999</c:v>
                </c:pt>
                <c:pt idx="11">
                  <c:v>2736.5360000000001</c:v>
                </c:pt>
                <c:pt idx="12">
                  <c:v>2736.529</c:v>
                </c:pt>
                <c:pt idx="13">
                  <c:v>2736.5349999999999</c:v>
                </c:pt>
                <c:pt idx="14">
                  <c:v>2736.4719999999998</c:v>
                </c:pt>
                <c:pt idx="15">
                  <c:v>2736.4379999999996</c:v>
                </c:pt>
                <c:pt idx="16">
                  <c:v>2736.4409999999998</c:v>
                </c:pt>
                <c:pt idx="17">
                  <c:v>2736.498</c:v>
                </c:pt>
                <c:pt idx="18">
                  <c:v>2736.1030000000001</c:v>
                </c:pt>
                <c:pt idx="19">
                  <c:v>2736.2570000000001</c:v>
                </c:pt>
                <c:pt idx="20">
                  <c:v>2736.2429999999999</c:v>
                </c:pt>
                <c:pt idx="21">
                  <c:v>2736.0839999999998</c:v>
                </c:pt>
                <c:pt idx="22">
                  <c:v>2736.1279999999997</c:v>
                </c:pt>
                <c:pt idx="23">
                  <c:v>2736.1789999999996</c:v>
                </c:pt>
                <c:pt idx="24">
                  <c:v>2736.1079999999997</c:v>
                </c:pt>
                <c:pt idx="25">
                  <c:v>2736.0819999999999</c:v>
                </c:pt>
                <c:pt idx="26">
                  <c:v>2736.154</c:v>
                </c:pt>
                <c:pt idx="27">
                  <c:v>2736.1849999999999</c:v>
                </c:pt>
                <c:pt idx="28">
                  <c:v>2736.1819999999998</c:v>
                </c:pt>
                <c:pt idx="29">
                  <c:v>2736.2059999999997</c:v>
                </c:pt>
                <c:pt idx="30">
                  <c:v>2736.3449999999998</c:v>
                </c:pt>
                <c:pt idx="31">
                  <c:v>2736.3209999999999</c:v>
                </c:pt>
                <c:pt idx="32">
                  <c:v>2736.453</c:v>
                </c:pt>
                <c:pt idx="33">
                  <c:v>2736.5619999999999</c:v>
                </c:pt>
                <c:pt idx="34">
                  <c:v>2736.5740000000001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5DD-BCAD-69D5CE8031C8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'GW8'!$A$19:$A$31</c:f>
              <c:numCache>
                <c:formatCode>General</c:formatCode>
                <c:ptCount val="13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</c:numCache>
            </c:numRef>
          </c:xVal>
          <c:yVal>
            <c:numRef>
              <c:f>'GW8'!$H$19:$H$31</c:f>
              <c:numCache>
                <c:formatCode>General</c:formatCode>
                <c:ptCount val="13"/>
                <c:pt idx="1">
                  <c:v>2736.3114999999998</c:v>
                </c:pt>
                <c:pt idx="2">
                  <c:v>2736.3114999999998</c:v>
                </c:pt>
                <c:pt idx="3">
                  <c:v>2736.3114999999998</c:v>
                </c:pt>
                <c:pt idx="4">
                  <c:v>2736.3114999999998</c:v>
                </c:pt>
                <c:pt idx="5">
                  <c:v>2736.3114999999998</c:v>
                </c:pt>
                <c:pt idx="6">
                  <c:v>2736.3114999999998</c:v>
                </c:pt>
                <c:pt idx="7">
                  <c:v>2736.3114999999998</c:v>
                </c:pt>
                <c:pt idx="8">
                  <c:v>2736.3114999999998</c:v>
                </c:pt>
                <c:pt idx="9">
                  <c:v>2736.3114999999998</c:v>
                </c:pt>
                <c:pt idx="10">
                  <c:v>2736.3114999999998</c:v>
                </c:pt>
                <c:pt idx="11">
                  <c:v>2736.3114999999998</c:v>
                </c:pt>
                <c:pt idx="12">
                  <c:v>2736.3114999999998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5DD-BCAD-69D5CE8031C8}"/>
            </c:ext>
          </c:extLst>
        </c:ser>
        <c:ser>
          <c:idx val="2"/>
          <c:order val="2"/>
          <c:tx>
            <c:v>gw8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'GW8'!$A$6:$A$7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'GW8'!$G$6:$G$7</c:f>
              <c:numCache>
                <c:formatCode>General</c:formatCode>
                <c:ptCount val="2"/>
                <c:pt idx="0">
                  <c:v>2736.4929999999999</c:v>
                </c:pt>
                <c:pt idx="1">
                  <c:v>2736.6469999999999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5DD-BCAD-69D5CE8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86815"/>
        <c:axId val="584295391"/>
      </c:scatterChart>
      <c:valAx>
        <c:axId val="18692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95391"/>
        <c:crosses val="autoZero"/>
        <c:crossBetween val="midCat"/>
      </c:valAx>
      <c:valAx>
        <c:axId val="584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Piezo6!$A$3:$A$30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100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310</c:v>
                </c:pt>
                <c:pt idx="27">
                  <c:v>330</c:v>
                </c:pt>
              </c:numCache>
            </c:numRef>
          </c:xVal>
          <c:yVal>
            <c:numRef>
              <c:f>Piezo6!$G$3:$G$30</c:f>
              <c:numCache>
                <c:formatCode>General</c:formatCode>
                <c:ptCount val="28"/>
                <c:pt idx="0">
                  <c:v>2737.94</c:v>
                </c:pt>
                <c:pt idx="1">
                  <c:v>2737.8500000000004</c:v>
                </c:pt>
                <c:pt idx="2">
                  <c:v>2737.59</c:v>
                </c:pt>
                <c:pt idx="3">
                  <c:v>2737.5780000000004</c:v>
                </c:pt>
                <c:pt idx="4">
                  <c:v>2737.5600000000004</c:v>
                </c:pt>
                <c:pt idx="5">
                  <c:v>2737.5350000000003</c:v>
                </c:pt>
                <c:pt idx="6">
                  <c:v>2737.5450000000001</c:v>
                </c:pt>
                <c:pt idx="7">
                  <c:v>2737.3</c:v>
                </c:pt>
                <c:pt idx="8">
                  <c:v>2737.2050000000004</c:v>
                </c:pt>
                <c:pt idx="9">
                  <c:v>2737.2900000000004</c:v>
                </c:pt>
                <c:pt idx="10">
                  <c:v>2737.2550000000001</c:v>
                </c:pt>
                <c:pt idx="11">
                  <c:v>2737.2450000000003</c:v>
                </c:pt>
                <c:pt idx="12">
                  <c:v>2737.2450000000003</c:v>
                </c:pt>
                <c:pt idx="14">
                  <c:v>2737.23</c:v>
                </c:pt>
                <c:pt idx="15">
                  <c:v>2737.2650000000003</c:v>
                </c:pt>
                <c:pt idx="16">
                  <c:v>2737.2700000000004</c:v>
                </c:pt>
                <c:pt idx="17">
                  <c:v>2737.2200000000003</c:v>
                </c:pt>
                <c:pt idx="18">
                  <c:v>2737.2510000000002</c:v>
                </c:pt>
                <c:pt idx="19">
                  <c:v>2737.4050000000002</c:v>
                </c:pt>
                <c:pt idx="20">
                  <c:v>2737.38</c:v>
                </c:pt>
                <c:pt idx="21">
                  <c:v>2737.4420000000005</c:v>
                </c:pt>
                <c:pt idx="22">
                  <c:v>2737.4050000000002</c:v>
                </c:pt>
                <c:pt idx="23">
                  <c:v>2737.4</c:v>
                </c:pt>
                <c:pt idx="24">
                  <c:v>2737.5150000000003</c:v>
                </c:pt>
                <c:pt idx="25">
                  <c:v>2737.6550000000002</c:v>
                </c:pt>
                <c:pt idx="26">
                  <c:v>2738.0650000000001</c:v>
                </c:pt>
                <c:pt idx="27">
                  <c:v>2738.085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A-4F19-B718-BB341968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64896"/>
        <c:axId val="1717863456"/>
      </c:scatterChart>
      <c:valAx>
        <c:axId val="17178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3456"/>
        <c:crosses val="autoZero"/>
        <c:crossBetween val="midCat"/>
      </c:valAx>
      <c:valAx>
        <c:axId val="17178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ISCO Cross 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'ISCO1 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</c:numCache>
            </c:numRef>
          </c:xVal>
          <c:yVal>
            <c:numRef>
              <c:f>'ISCO1 '!$G$2:$G$30</c:f>
              <c:numCache>
                <c:formatCode>General</c:formatCode>
                <c:ptCount val="29"/>
                <c:pt idx="0">
                  <c:v>2721.8740000000003</c:v>
                </c:pt>
                <c:pt idx="1">
                  <c:v>2721.86</c:v>
                </c:pt>
                <c:pt idx="2">
                  <c:v>2721.8490000000002</c:v>
                </c:pt>
                <c:pt idx="3">
                  <c:v>2721.8340000000003</c:v>
                </c:pt>
                <c:pt idx="4">
                  <c:v>2721.8180000000002</c:v>
                </c:pt>
                <c:pt idx="5">
                  <c:v>2721.7950000000001</c:v>
                </c:pt>
                <c:pt idx="6">
                  <c:v>2721.7780000000002</c:v>
                </c:pt>
                <c:pt idx="7">
                  <c:v>2721.7690000000002</c:v>
                </c:pt>
                <c:pt idx="8">
                  <c:v>2721.748</c:v>
                </c:pt>
                <c:pt idx="9">
                  <c:v>2721.7560000000003</c:v>
                </c:pt>
                <c:pt idx="10">
                  <c:v>2721.7650000000003</c:v>
                </c:pt>
                <c:pt idx="11">
                  <c:v>2721.7400000000002</c:v>
                </c:pt>
                <c:pt idx="12">
                  <c:v>2721.7450000000003</c:v>
                </c:pt>
                <c:pt idx="13">
                  <c:v>2721.8090000000002</c:v>
                </c:pt>
                <c:pt idx="14">
                  <c:v>2721.7870000000003</c:v>
                </c:pt>
                <c:pt idx="15">
                  <c:v>2721.768</c:v>
                </c:pt>
                <c:pt idx="16">
                  <c:v>2723.107</c:v>
                </c:pt>
                <c:pt idx="17">
                  <c:v>2721.7630000000004</c:v>
                </c:pt>
                <c:pt idx="18">
                  <c:v>2721.808</c:v>
                </c:pt>
                <c:pt idx="19">
                  <c:v>2721.7620000000002</c:v>
                </c:pt>
                <c:pt idx="20">
                  <c:v>2721.7570000000001</c:v>
                </c:pt>
                <c:pt idx="21">
                  <c:v>2721.8620000000001</c:v>
                </c:pt>
                <c:pt idx="22">
                  <c:v>2721.864</c:v>
                </c:pt>
                <c:pt idx="23">
                  <c:v>2721.86</c:v>
                </c:pt>
                <c:pt idx="24">
                  <c:v>2721.846</c:v>
                </c:pt>
                <c:pt idx="25">
                  <c:v>2721.8590000000004</c:v>
                </c:pt>
                <c:pt idx="26">
                  <c:v>2721.8990000000003</c:v>
                </c:pt>
                <c:pt idx="27">
                  <c:v>2721.9250000000002</c:v>
                </c:pt>
                <c:pt idx="28">
                  <c:v>2721.9070000000002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4-48D8-BAD5-B8FA3D2F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49024"/>
        <c:axId val="1753949856"/>
      </c:scatterChart>
      <c:valAx>
        <c:axId val="17539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9856"/>
        <c:crosses val="autoZero"/>
        <c:crossBetween val="midCat"/>
      </c:valAx>
      <c:valAx>
        <c:axId val="175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0A-4C92-B758-FF13F28DC61F}"/>
              </c:ext>
            </c:extLst>
          </c:dPt>
          <c:xVal>
            <c:numRef>
              <c:f>'GW1'!$A$2:$A$43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</c:numCache>
            </c:numRef>
          </c:xVal>
          <c:yVal>
            <c:numRef>
              <c:f>'GW1'!$G$2:$G$43</c:f>
              <c:numCache>
                <c:formatCode>General</c:formatCode>
                <c:ptCount val="42"/>
                <c:pt idx="0">
                  <c:v>2722.2809999999995</c:v>
                </c:pt>
                <c:pt idx="1">
                  <c:v>2722.2349999999997</c:v>
                </c:pt>
                <c:pt idx="2">
                  <c:v>2722.1919999999996</c:v>
                </c:pt>
                <c:pt idx="3">
                  <c:v>2722.1499999999996</c:v>
                </c:pt>
                <c:pt idx="4">
                  <c:v>2722.0299999999993</c:v>
                </c:pt>
                <c:pt idx="5">
                  <c:v>2721.8859999999995</c:v>
                </c:pt>
                <c:pt idx="6">
                  <c:v>2721.8089999999993</c:v>
                </c:pt>
                <c:pt idx="7">
                  <c:v>2721.7899999999995</c:v>
                </c:pt>
                <c:pt idx="8">
                  <c:v>2721.8389999999995</c:v>
                </c:pt>
                <c:pt idx="9">
                  <c:v>2721.9469999999997</c:v>
                </c:pt>
                <c:pt idx="10">
                  <c:v>2721.9609999999993</c:v>
                </c:pt>
                <c:pt idx="11">
                  <c:v>2721.9189999999994</c:v>
                </c:pt>
                <c:pt idx="12">
                  <c:v>2721.8959999999993</c:v>
                </c:pt>
                <c:pt idx="13">
                  <c:v>2721.8839999999996</c:v>
                </c:pt>
                <c:pt idx="14">
                  <c:v>2721.8699999999994</c:v>
                </c:pt>
                <c:pt idx="15">
                  <c:v>2721.9009999999994</c:v>
                </c:pt>
                <c:pt idx="16">
                  <c:v>2721.9219999999996</c:v>
                </c:pt>
                <c:pt idx="17">
                  <c:v>2721.9399999999996</c:v>
                </c:pt>
                <c:pt idx="18">
                  <c:v>2721.9809999999993</c:v>
                </c:pt>
                <c:pt idx="19">
                  <c:v>2721.9959999999996</c:v>
                </c:pt>
                <c:pt idx="20">
                  <c:v>2721.9899999999993</c:v>
                </c:pt>
                <c:pt idx="21">
                  <c:v>2722.0409999999993</c:v>
                </c:pt>
                <c:pt idx="22">
                  <c:v>2722.0969999999993</c:v>
                </c:pt>
                <c:pt idx="23">
                  <c:v>2722.0819999999994</c:v>
                </c:pt>
                <c:pt idx="24">
                  <c:v>2722.0889999999995</c:v>
                </c:pt>
                <c:pt idx="25">
                  <c:v>2722.1809999999996</c:v>
                </c:pt>
                <c:pt idx="26">
                  <c:v>2722.1719999999996</c:v>
                </c:pt>
                <c:pt idx="27">
                  <c:v>2722.1869999999994</c:v>
                </c:pt>
                <c:pt idx="28">
                  <c:v>2722.1859999999992</c:v>
                </c:pt>
                <c:pt idx="29">
                  <c:v>2722.1749999999993</c:v>
                </c:pt>
                <c:pt idx="30">
                  <c:v>2722.1769999999997</c:v>
                </c:pt>
                <c:pt idx="31">
                  <c:v>2722.1909999999993</c:v>
                </c:pt>
                <c:pt idx="32">
                  <c:v>2722.1779999999994</c:v>
                </c:pt>
                <c:pt idx="33">
                  <c:v>2722.1859999999992</c:v>
                </c:pt>
                <c:pt idx="34">
                  <c:v>2722.1909999999993</c:v>
                </c:pt>
                <c:pt idx="35">
                  <c:v>2722.1749999999993</c:v>
                </c:pt>
                <c:pt idx="36">
                  <c:v>2722.3719999999994</c:v>
                </c:pt>
                <c:pt idx="37">
                  <c:v>2722.3109999999992</c:v>
                </c:pt>
                <c:pt idx="38">
                  <c:v>2722.3129999999996</c:v>
                </c:pt>
                <c:pt idx="39">
                  <c:v>2722.3099999999995</c:v>
                </c:pt>
                <c:pt idx="40">
                  <c:v>2722.3459999999995</c:v>
                </c:pt>
                <c:pt idx="41">
                  <c:v>2722.3609999999994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6-4999-AAF9-2FF7667C86A7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'GW1'!$A$7:$A$19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xVal>
          <c:yVal>
            <c:numRef>
              <c:f>'GW1'!$I$7:$I$19</c:f>
              <c:numCache>
                <c:formatCode>General</c:formatCode>
                <c:ptCount val="13"/>
                <c:pt idx="0">
                  <c:v>2721.9399999999996</c:v>
                </c:pt>
                <c:pt idx="1">
                  <c:v>2721.9399999999996</c:v>
                </c:pt>
                <c:pt idx="2">
                  <c:v>2721.9399999999996</c:v>
                </c:pt>
                <c:pt idx="3">
                  <c:v>2721.9399999999996</c:v>
                </c:pt>
                <c:pt idx="4">
                  <c:v>2721.9399999999996</c:v>
                </c:pt>
                <c:pt idx="5">
                  <c:v>2721.9399999999996</c:v>
                </c:pt>
                <c:pt idx="6">
                  <c:v>2721.9399999999996</c:v>
                </c:pt>
                <c:pt idx="7">
                  <c:v>2721.9399999999996</c:v>
                </c:pt>
                <c:pt idx="8">
                  <c:v>2721.9399999999996</c:v>
                </c:pt>
                <c:pt idx="9">
                  <c:v>2721.9399999999996</c:v>
                </c:pt>
                <c:pt idx="10">
                  <c:v>2721.9399999999996</c:v>
                </c:pt>
                <c:pt idx="11">
                  <c:v>2721.9399999999996</c:v>
                </c:pt>
                <c:pt idx="12">
                  <c:v>2721.9399999999996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6-4999-AAF9-2FF7667C86A7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'GW1'!$A$37:$A$38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'GW1'!$G$37:$G$38</c:f>
              <c:numCache>
                <c:formatCode>General</c:formatCode>
                <c:ptCount val="2"/>
                <c:pt idx="0">
                  <c:v>2722.1749999999993</c:v>
                </c:pt>
                <c:pt idx="1">
                  <c:v>2722.3719999999994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6-4999-AAF9-2FF7667C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34655"/>
        <c:axId val="2043194127"/>
      </c:scatterChart>
      <c:valAx>
        <c:axId val="20152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94127"/>
        <c:crosses val="autoZero"/>
        <c:crossBetween val="midCat"/>
      </c:valAx>
      <c:valAx>
        <c:axId val="20431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'GW2'!$A$2:$A$53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</c:numCache>
            </c:numRef>
          </c:xVal>
          <c:yVal>
            <c:numRef>
              <c:f>'GW2'!$G$2:$G$53</c:f>
              <c:numCache>
                <c:formatCode>General</c:formatCode>
                <c:ptCount val="52"/>
                <c:pt idx="0">
                  <c:v>2722.6449999999995</c:v>
                </c:pt>
                <c:pt idx="1">
                  <c:v>2722.6399999999994</c:v>
                </c:pt>
                <c:pt idx="2">
                  <c:v>2722.6179999999995</c:v>
                </c:pt>
                <c:pt idx="3">
                  <c:v>2722.6069999999995</c:v>
                </c:pt>
                <c:pt idx="4">
                  <c:v>2722.5949999999993</c:v>
                </c:pt>
                <c:pt idx="5">
                  <c:v>2722.5899999999992</c:v>
                </c:pt>
                <c:pt idx="6">
                  <c:v>2722.5139999999997</c:v>
                </c:pt>
                <c:pt idx="7">
                  <c:v>2722.4799999999996</c:v>
                </c:pt>
                <c:pt idx="8">
                  <c:v>2722.6829999999995</c:v>
                </c:pt>
                <c:pt idx="9">
                  <c:v>2722.4619999999995</c:v>
                </c:pt>
                <c:pt idx="10">
                  <c:v>2722.4079999999994</c:v>
                </c:pt>
                <c:pt idx="11">
                  <c:v>2722.4149999999995</c:v>
                </c:pt>
                <c:pt idx="12">
                  <c:v>2722.4499999999994</c:v>
                </c:pt>
                <c:pt idx="13">
                  <c:v>2722.4229999999993</c:v>
                </c:pt>
                <c:pt idx="14">
                  <c:v>2722.4209999999994</c:v>
                </c:pt>
                <c:pt idx="15">
                  <c:v>2722.4299999999994</c:v>
                </c:pt>
                <c:pt idx="16">
                  <c:v>2722.4159999999993</c:v>
                </c:pt>
                <c:pt idx="17">
                  <c:v>2722.4199999999996</c:v>
                </c:pt>
                <c:pt idx="18">
                  <c:v>2722.4179999999997</c:v>
                </c:pt>
                <c:pt idx="19">
                  <c:v>2722.4109999999996</c:v>
                </c:pt>
                <c:pt idx="20">
                  <c:v>2722.4189999999994</c:v>
                </c:pt>
                <c:pt idx="21">
                  <c:v>2722.4269999999997</c:v>
                </c:pt>
                <c:pt idx="22">
                  <c:v>2722.4169999999995</c:v>
                </c:pt>
                <c:pt idx="23">
                  <c:v>2722.3849999999993</c:v>
                </c:pt>
                <c:pt idx="24">
                  <c:v>2722.3639999999996</c:v>
                </c:pt>
                <c:pt idx="25">
                  <c:v>2722.3919999999994</c:v>
                </c:pt>
                <c:pt idx="26">
                  <c:v>2722.3609999999994</c:v>
                </c:pt>
                <c:pt idx="27">
                  <c:v>2722.3389999999995</c:v>
                </c:pt>
                <c:pt idx="28">
                  <c:v>2722.3169999999996</c:v>
                </c:pt>
                <c:pt idx="29">
                  <c:v>2722.3099999999995</c:v>
                </c:pt>
                <c:pt idx="30">
                  <c:v>2722.2879999999996</c:v>
                </c:pt>
                <c:pt idx="31">
                  <c:v>2722.2329999999993</c:v>
                </c:pt>
                <c:pt idx="32">
                  <c:v>2722.2109999999993</c:v>
                </c:pt>
                <c:pt idx="33">
                  <c:v>2722.1879999999996</c:v>
                </c:pt>
                <c:pt idx="34">
                  <c:v>2722.1519999999996</c:v>
                </c:pt>
                <c:pt idx="35">
                  <c:v>2722.1759999999995</c:v>
                </c:pt>
                <c:pt idx="36">
                  <c:v>2722.1729999999993</c:v>
                </c:pt>
                <c:pt idx="37">
                  <c:v>2722.1469999999995</c:v>
                </c:pt>
                <c:pt idx="38">
                  <c:v>2722.1849999999995</c:v>
                </c:pt>
                <c:pt idx="39">
                  <c:v>2722.1709999999994</c:v>
                </c:pt>
                <c:pt idx="40">
                  <c:v>2722.1479999999997</c:v>
                </c:pt>
                <c:pt idx="41">
                  <c:v>2722.1559999999995</c:v>
                </c:pt>
                <c:pt idx="42">
                  <c:v>2722.2279999999996</c:v>
                </c:pt>
                <c:pt idx="43">
                  <c:v>2722.2009999999996</c:v>
                </c:pt>
                <c:pt idx="44">
                  <c:v>2722.2449999999994</c:v>
                </c:pt>
                <c:pt idx="45">
                  <c:v>2722.2809999999995</c:v>
                </c:pt>
                <c:pt idx="46">
                  <c:v>2722.2869999999994</c:v>
                </c:pt>
                <c:pt idx="47">
                  <c:v>2722.2999999999993</c:v>
                </c:pt>
                <c:pt idx="48">
                  <c:v>2722.3229999999994</c:v>
                </c:pt>
                <c:pt idx="49">
                  <c:v>2722.4459999999995</c:v>
                </c:pt>
                <c:pt idx="50">
                  <c:v>2722.5559999999996</c:v>
                </c:pt>
                <c:pt idx="51">
                  <c:v>2722.6099999999997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2-43C1-8DD4-8548A162AD68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'GW2'!$A$33:$A$45</c:f>
              <c:numCache>
                <c:formatCode>General</c:formatCode>
                <c:ptCount val="13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</c:numCache>
            </c:numRef>
          </c:xVal>
          <c:yVal>
            <c:numRef>
              <c:f>'GW2'!$J$35:$J$46</c:f>
              <c:numCache>
                <c:formatCode>General</c:formatCode>
                <c:ptCount val="12"/>
                <c:pt idx="0">
                  <c:v>2722.2279999999996</c:v>
                </c:pt>
                <c:pt idx="1">
                  <c:v>2722.2279999999996</c:v>
                </c:pt>
                <c:pt idx="2">
                  <c:v>2722.2279999999996</c:v>
                </c:pt>
                <c:pt idx="3">
                  <c:v>2722.2279999999996</c:v>
                </c:pt>
                <c:pt idx="4">
                  <c:v>2722.2279999999996</c:v>
                </c:pt>
                <c:pt idx="5">
                  <c:v>2722.2279999999996</c:v>
                </c:pt>
                <c:pt idx="6">
                  <c:v>2722.2279999999996</c:v>
                </c:pt>
                <c:pt idx="7">
                  <c:v>2722.2279999999996</c:v>
                </c:pt>
                <c:pt idx="8">
                  <c:v>2722.2279999999996</c:v>
                </c:pt>
                <c:pt idx="9">
                  <c:v>2722.2279999999996</c:v>
                </c:pt>
                <c:pt idx="10">
                  <c:v>2722.2279999999996</c:v>
                </c:pt>
                <c:pt idx="11">
                  <c:v>2722.2279999999996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2-43C1-8DD4-8548A162AD68}"/>
            </c:ext>
          </c:extLst>
        </c:ser>
        <c:ser>
          <c:idx val="2"/>
          <c:order val="2"/>
          <c:tx>
            <c:v>GW2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'GW2'!$A$9:$A$10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'GW2'!$G$9:$G$10</c:f>
              <c:numCache>
                <c:formatCode>General</c:formatCode>
                <c:ptCount val="2"/>
                <c:pt idx="0">
                  <c:v>2722.4799999999996</c:v>
                </c:pt>
                <c:pt idx="1">
                  <c:v>2722.6829999999995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2-43C1-8DD4-8548A162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6175"/>
        <c:axId val="1810760255"/>
      </c:scatterChart>
      <c:valAx>
        <c:axId val="18110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60255"/>
        <c:crosses val="autoZero"/>
        <c:crossBetween val="midCat"/>
      </c:valAx>
      <c:valAx>
        <c:axId val="1810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'GW3'!$A$5:$A$16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'GW3'!$J$5:$J$16</c:f>
              <c:numCache>
                <c:formatCode>0.00</c:formatCode>
                <c:ptCount val="12"/>
                <c:pt idx="1">
                  <c:v>2722.64</c:v>
                </c:pt>
                <c:pt idx="2" formatCode="General">
                  <c:v>2722.64</c:v>
                </c:pt>
                <c:pt idx="3" formatCode="General">
                  <c:v>2722.64</c:v>
                </c:pt>
                <c:pt idx="4" formatCode="General">
                  <c:v>2722.64</c:v>
                </c:pt>
                <c:pt idx="5" formatCode="General">
                  <c:v>2722.64</c:v>
                </c:pt>
                <c:pt idx="6" formatCode="General">
                  <c:v>2722.64</c:v>
                </c:pt>
                <c:pt idx="7" formatCode="General">
                  <c:v>2722.64</c:v>
                </c:pt>
                <c:pt idx="8" formatCode="General">
                  <c:v>2722.64</c:v>
                </c:pt>
                <c:pt idx="9" formatCode="General">
                  <c:v>2722.64</c:v>
                </c:pt>
                <c:pt idx="10" formatCode="General">
                  <c:v>2722.64</c:v>
                </c:pt>
                <c:pt idx="11" formatCode="General">
                  <c:v>2722.64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'GW3'!$G$2:$G$32</c:f>
              <c:numCache>
                <c:formatCode>General</c:formatCode>
                <c:ptCount val="31"/>
                <c:pt idx="0">
                  <c:v>2722.9960000000001</c:v>
                </c:pt>
                <c:pt idx="1">
                  <c:v>2722.9549999999999</c:v>
                </c:pt>
                <c:pt idx="2">
                  <c:v>2722.89</c:v>
                </c:pt>
                <c:pt idx="3">
                  <c:v>2722.857</c:v>
                </c:pt>
                <c:pt idx="4">
                  <c:v>2722.6259999999997</c:v>
                </c:pt>
                <c:pt idx="5">
                  <c:v>2722.596</c:v>
                </c:pt>
                <c:pt idx="6">
                  <c:v>2722.5650000000001</c:v>
                </c:pt>
                <c:pt idx="7">
                  <c:v>2722.5529999999999</c:v>
                </c:pt>
                <c:pt idx="8">
                  <c:v>2722.5499999999997</c:v>
                </c:pt>
                <c:pt idx="9">
                  <c:v>2722.5409999999997</c:v>
                </c:pt>
                <c:pt idx="10">
                  <c:v>2722.5819999999999</c:v>
                </c:pt>
                <c:pt idx="11">
                  <c:v>2722.556</c:v>
                </c:pt>
                <c:pt idx="12">
                  <c:v>2722.6489999999999</c:v>
                </c:pt>
                <c:pt idx="13">
                  <c:v>2722.66</c:v>
                </c:pt>
                <c:pt idx="14">
                  <c:v>2722.654</c:v>
                </c:pt>
                <c:pt idx="15">
                  <c:v>2722.7159999999999</c:v>
                </c:pt>
                <c:pt idx="16">
                  <c:v>2722.7249999999999</c:v>
                </c:pt>
                <c:pt idx="17">
                  <c:v>2722.7289999999998</c:v>
                </c:pt>
                <c:pt idx="18">
                  <c:v>2722.7109999999998</c:v>
                </c:pt>
                <c:pt idx="19">
                  <c:v>2722.8130000000001</c:v>
                </c:pt>
                <c:pt idx="20">
                  <c:v>2722.8310000000001</c:v>
                </c:pt>
                <c:pt idx="21">
                  <c:v>2722.86</c:v>
                </c:pt>
                <c:pt idx="22">
                  <c:v>2722.953</c:v>
                </c:pt>
                <c:pt idx="23">
                  <c:v>2722.9470000000001</c:v>
                </c:pt>
                <c:pt idx="24">
                  <c:v>2722.931</c:v>
                </c:pt>
                <c:pt idx="25">
                  <c:v>2723.1169999999997</c:v>
                </c:pt>
                <c:pt idx="26">
                  <c:v>2722.9319999999998</c:v>
                </c:pt>
                <c:pt idx="27">
                  <c:v>2723.0709999999999</c:v>
                </c:pt>
                <c:pt idx="28">
                  <c:v>2723.0630000000001</c:v>
                </c:pt>
                <c:pt idx="29">
                  <c:v>2723.0889999999999</c:v>
                </c:pt>
                <c:pt idx="30">
                  <c:v>2723.14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0-436A-A1DC-8C5DCECA7641}"/>
            </c:ext>
          </c:extLst>
        </c:ser>
        <c:ser>
          <c:idx val="2"/>
          <c:order val="2"/>
          <c:tx>
            <c:v>GW3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'GW3'!$A$26:$A$27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'GW3'!$G$26:$G$27</c:f>
              <c:numCache>
                <c:formatCode>General</c:formatCode>
                <c:ptCount val="2"/>
                <c:pt idx="0">
                  <c:v>2722.931</c:v>
                </c:pt>
                <c:pt idx="1">
                  <c:v>2723.1169999999997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valAx>
        <c:axId val="18110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62911"/>
        <c:crosses val="autoZero"/>
        <c:crossBetween val="midCat"/>
      </c:valAx>
      <c:valAx>
        <c:axId val="1993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2'!$A$2:$A$32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'Piezo 2'!$G$2:$G$32</c:f>
              <c:numCache>
                <c:formatCode>General</c:formatCode>
                <c:ptCount val="31"/>
                <c:pt idx="0">
                  <c:v>2723.21</c:v>
                </c:pt>
                <c:pt idx="1">
                  <c:v>2723.2060000000001</c:v>
                </c:pt>
                <c:pt idx="2">
                  <c:v>2723.1659999999997</c:v>
                </c:pt>
                <c:pt idx="3">
                  <c:v>2723.0879999999997</c:v>
                </c:pt>
                <c:pt idx="4">
                  <c:v>2723.0709999999999</c:v>
                </c:pt>
                <c:pt idx="5">
                  <c:v>2723.0149999999999</c:v>
                </c:pt>
                <c:pt idx="6">
                  <c:v>2723.0129999999999</c:v>
                </c:pt>
                <c:pt idx="7">
                  <c:v>2722.9949999999999</c:v>
                </c:pt>
                <c:pt idx="9">
                  <c:v>2723.0430000000001</c:v>
                </c:pt>
                <c:pt idx="10">
                  <c:v>2723.0340000000001</c:v>
                </c:pt>
                <c:pt idx="11">
                  <c:v>2723.0329999999999</c:v>
                </c:pt>
                <c:pt idx="12">
                  <c:v>2723.047</c:v>
                </c:pt>
                <c:pt idx="13">
                  <c:v>2723.0839999999998</c:v>
                </c:pt>
                <c:pt idx="14">
                  <c:v>2723.0699999999997</c:v>
                </c:pt>
                <c:pt idx="15">
                  <c:v>2723.085</c:v>
                </c:pt>
                <c:pt idx="16">
                  <c:v>2723.0830000000001</c:v>
                </c:pt>
                <c:pt idx="17">
                  <c:v>2723.1459999999997</c:v>
                </c:pt>
                <c:pt idx="18">
                  <c:v>2723.16</c:v>
                </c:pt>
                <c:pt idx="19">
                  <c:v>2723.1169999999997</c:v>
                </c:pt>
                <c:pt idx="20">
                  <c:v>2723.1120000000001</c:v>
                </c:pt>
                <c:pt idx="21">
                  <c:v>2723.136</c:v>
                </c:pt>
                <c:pt idx="22">
                  <c:v>2723.1459999999997</c:v>
                </c:pt>
                <c:pt idx="23">
                  <c:v>2723.1210000000001</c:v>
                </c:pt>
                <c:pt idx="24">
                  <c:v>2723.1109999999999</c:v>
                </c:pt>
                <c:pt idx="25">
                  <c:v>2723.116</c:v>
                </c:pt>
                <c:pt idx="26">
                  <c:v>2723.2159999999999</c:v>
                </c:pt>
                <c:pt idx="27">
                  <c:v>2723.3359999999998</c:v>
                </c:pt>
                <c:pt idx="28">
                  <c:v>2723.37</c:v>
                </c:pt>
                <c:pt idx="29">
                  <c:v>2723.3919999999998</c:v>
                </c:pt>
                <c:pt idx="30">
                  <c:v>2723.3969999999999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5-4BC5-A0EA-D31A6869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56528"/>
        <c:axId val="1578460368"/>
      </c:scatterChart>
      <c:valAx>
        <c:axId val="15784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60368"/>
        <c:crosses val="autoZero"/>
        <c:crossBetween val="midCat"/>
      </c:valAx>
      <c:valAx>
        <c:axId val="15784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'T probe 8'!$T$9:$T$31</c:f>
              <c:numCache>
                <c:formatCode>General</c:formatCode>
                <c:ptCount val="23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7.4630000000000001</c:v>
                </c:pt>
                <c:pt idx="10">
                  <c:v>7.4249999999999998</c:v>
                </c:pt>
                <c:pt idx="11">
                  <c:v>7.3290000000000006</c:v>
                </c:pt>
                <c:pt idx="12">
                  <c:v>7.3639999999999999</c:v>
                </c:pt>
                <c:pt idx="13">
                  <c:v>7.3860000000000001</c:v>
                </c:pt>
                <c:pt idx="14">
                  <c:v>7.3469999999999995</c:v>
                </c:pt>
                <c:pt idx="15">
                  <c:v>7.391</c:v>
                </c:pt>
                <c:pt idx="16">
                  <c:v>7.3860000000000001</c:v>
                </c:pt>
                <c:pt idx="17">
                  <c:v>7.4160000000000004</c:v>
                </c:pt>
                <c:pt idx="18">
                  <c:v>7.5110000000000001</c:v>
                </c:pt>
                <c:pt idx="19">
                  <c:v>7.5419999999999998</c:v>
                </c:pt>
                <c:pt idx="20">
                  <c:v>7.6029999999999998</c:v>
                </c:pt>
                <c:pt idx="21">
                  <c:v>7.7170000000000005</c:v>
                </c:pt>
                <c:pt idx="22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2723.6310000000003</c:v>
                </c:pt>
                <c:pt idx="1">
                  <c:v>2723.6010000000001</c:v>
                </c:pt>
                <c:pt idx="2">
                  <c:v>2723.5000000000005</c:v>
                </c:pt>
                <c:pt idx="3">
                  <c:v>2723.4670000000001</c:v>
                </c:pt>
                <c:pt idx="4">
                  <c:v>2723.6230000000005</c:v>
                </c:pt>
                <c:pt idx="5">
                  <c:v>2723.4250000000002</c:v>
                </c:pt>
                <c:pt idx="6">
                  <c:v>2723.4120000000003</c:v>
                </c:pt>
                <c:pt idx="7">
                  <c:v>2723.4380000000001</c:v>
                </c:pt>
                <c:pt idx="8">
                  <c:v>2723.4210000000003</c:v>
                </c:pt>
                <c:pt idx="9">
                  <c:v>2723.3830000000003</c:v>
                </c:pt>
                <c:pt idx="10">
                  <c:v>2723.4220000000005</c:v>
                </c:pt>
                <c:pt idx="11">
                  <c:v>2723.4550000000004</c:v>
                </c:pt>
                <c:pt idx="12">
                  <c:v>2723.3390000000004</c:v>
                </c:pt>
                <c:pt idx="13">
                  <c:v>2723.4270000000001</c:v>
                </c:pt>
                <c:pt idx="14">
                  <c:v>2723.4440000000004</c:v>
                </c:pt>
                <c:pt idx="15">
                  <c:v>2723.4520000000002</c:v>
                </c:pt>
                <c:pt idx="16">
                  <c:v>2723.9100000000003</c:v>
                </c:pt>
                <c:pt idx="17">
                  <c:v>2724.1890000000003</c:v>
                </c:pt>
                <c:pt idx="18">
                  <c:v>2724.1960000000004</c:v>
                </c:pt>
                <c:pt idx="19">
                  <c:v>2724.1710000000003</c:v>
                </c:pt>
                <c:pt idx="20">
                  <c:v>2724.1990000000001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2723.5000000000005</c:v>
                </c:pt>
                <c:pt idx="1">
                  <c:v>2723.4520000000002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'GW4'!$A$2:$A$55</c:f>
              <c:numCache>
                <c:formatCode>General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</c:numCache>
            </c:numRef>
          </c:xVal>
          <c:yVal>
            <c:numRef>
              <c:f>'GW4'!$G$2:$G$55</c:f>
              <c:numCache>
                <c:formatCode>General</c:formatCode>
                <c:ptCount val="54"/>
                <c:pt idx="0">
                  <c:v>2724.1630000000005</c:v>
                </c:pt>
                <c:pt idx="1">
                  <c:v>2724.1340000000005</c:v>
                </c:pt>
                <c:pt idx="2">
                  <c:v>2724.1190000000001</c:v>
                </c:pt>
                <c:pt idx="3">
                  <c:v>2723.9890000000005</c:v>
                </c:pt>
                <c:pt idx="4">
                  <c:v>2723.9900000000002</c:v>
                </c:pt>
                <c:pt idx="5">
                  <c:v>2724.1790000000001</c:v>
                </c:pt>
                <c:pt idx="6">
                  <c:v>2723.9870000000001</c:v>
                </c:pt>
                <c:pt idx="7">
                  <c:v>2723.9970000000003</c:v>
                </c:pt>
                <c:pt idx="8">
                  <c:v>2724.0190000000002</c:v>
                </c:pt>
                <c:pt idx="9">
                  <c:v>2724.0280000000002</c:v>
                </c:pt>
                <c:pt idx="10">
                  <c:v>2724.0860000000002</c:v>
                </c:pt>
                <c:pt idx="11">
                  <c:v>2724.0950000000003</c:v>
                </c:pt>
                <c:pt idx="12">
                  <c:v>2724.11</c:v>
                </c:pt>
                <c:pt idx="13">
                  <c:v>2724.0730000000003</c:v>
                </c:pt>
                <c:pt idx="14">
                  <c:v>2724.0990000000002</c:v>
                </c:pt>
                <c:pt idx="15">
                  <c:v>2724.0090000000005</c:v>
                </c:pt>
                <c:pt idx="16">
                  <c:v>2723.9900000000002</c:v>
                </c:pt>
                <c:pt idx="17">
                  <c:v>2723.9990000000003</c:v>
                </c:pt>
                <c:pt idx="18">
                  <c:v>2724.0030000000002</c:v>
                </c:pt>
                <c:pt idx="19">
                  <c:v>2723.8390000000004</c:v>
                </c:pt>
                <c:pt idx="20">
                  <c:v>2723.7900000000004</c:v>
                </c:pt>
                <c:pt idx="21">
                  <c:v>2723.7690000000002</c:v>
                </c:pt>
                <c:pt idx="22">
                  <c:v>2723.7750000000001</c:v>
                </c:pt>
                <c:pt idx="23">
                  <c:v>2723.7990000000004</c:v>
                </c:pt>
                <c:pt idx="24">
                  <c:v>2723.7990000000004</c:v>
                </c:pt>
                <c:pt idx="25">
                  <c:v>2723.7870000000003</c:v>
                </c:pt>
                <c:pt idx="26">
                  <c:v>2723.8110000000001</c:v>
                </c:pt>
                <c:pt idx="27">
                  <c:v>2723.8090000000002</c:v>
                </c:pt>
                <c:pt idx="28">
                  <c:v>2723.8340000000003</c:v>
                </c:pt>
                <c:pt idx="29">
                  <c:v>2723.8390000000004</c:v>
                </c:pt>
                <c:pt idx="30">
                  <c:v>2723.8440000000005</c:v>
                </c:pt>
                <c:pt idx="31">
                  <c:v>2723.8590000000004</c:v>
                </c:pt>
                <c:pt idx="32">
                  <c:v>2723.82</c:v>
                </c:pt>
                <c:pt idx="33">
                  <c:v>2723.7780000000002</c:v>
                </c:pt>
                <c:pt idx="34">
                  <c:v>2723.76</c:v>
                </c:pt>
                <c:pt idx="35">
                  <c:v>2723.7240000000002</c:v>
                </c:pt>
                <c:pt idx="36">
                  <c:v>2723.7510000000002</c:v>
                </c:pt>
                <c:pt idx="37">
                  <c:v>2723.7290000000003</c:v>
                </c:pt>
                <c:pt idx="38">
                  <c:v>2723.7650000000003</c:v>
                </c:pt>
                <c:pt idx="39">
                  <c:v>2723.7700000000004</c:v>
                </c:pt>
                <c:pt idx="40">
                  <c:v>2723.7380000000003</c:v>
                </c:pt>
                <c:pt idx="41">
                  <c:v>2723.7470000000003</c:v>
                </c:pt>
                <c:pt idx="42">
                  <c:v>2723.7250000000004</c:v>
                </c:pt>
                <c:pt idx="43">
                  <c:v>2723.7190000000005</c:v>
                </c:pt>
                <c:pt idx="44">
                  <c:v>2723.8020000000001</c:v>
                </c:pt>
                <c:pt idx="45">
                  <c:v>2723.8680000000004</c:v>
                </c:pt>
                <c:pt idx="46">
                  <c:v>2723.8670000000002</c:v>
                </c:pt>
                <c:pt idx="47">
                  <c:v>2723.88</c:v>
                </c:pt>
                <c:pt idx="48">
                  <c:v>2723.9270000000001</c:v>
                </c:pt>
                <c:pt idx="49">
                  <c:v>2723.9280000000003</c:v>
                </c:pt>
                <c:pt idx="50">
                  <c:v>2724.2390000000005</c:v>
                </c:pt>
                <c:pt idx="51">
                  <c:v>2724.3440000000005</c:v>
                </c:pt>
                <c:pt idx="52">
                  <c:v>2724.3970000000004</c:v>
                </c:pt>
                <c:pt idx="53">
                  <c:v>2724.3740000000003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5-49E5-936F-2CE4B643F240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'GW4'!$A$35:$A$46</c:f>
              <c:numCache>
                <c:formatCode>General</c:formatCode>
                <c:ptCount val="12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</c:numCache>
            </c:numRef>
          </c:xVal>
          <c:yVal>
            <c:numRef>
              <c:f>'GW4'!$H$35:$H$46</c:f>
              <c:numCache>
                <c:formatCode>General</c:formatCode>
                <c:ptCount val="12"/>
                <c:pt idx="0">
                  <c:v>2723.7809999999999</c:v>
                </c:pt>
                <c:pt idx="1">
                  <c:v>2723.7809999999999</c:v>
                </c:pt>
                <c:pt idx="2">
                  <c:v>2723.7809999999999</c:v>
                </c:pt>
                <c:pt idx="3">
                  <c:v>2723.7809999999999</c:v>
                </c:pt>
                <c:pt idx="4">
                  <c:v>2723.7809999999999</c:v>
                </c:pt>
                <c:pt idx="5">
                  <c:v>2723.7809999999999</c:v>
                </c:pt>
                <c:pt idx="6">
                  <c:v>2723.7809999999999</c:v>
                </c:pt>
                <c:pt idx="7">
                  <c:v>2723.7809999999999</c:v>
                </c:pt>
                <c:pt idx="8">
                  <c:v>2723.7809999999999</c:v>
                </c:pt>
                <c:pt idx="9">
                  <c:v>2723.7809999999999</c:v>
                </c:pt>
                <c:pt idx="10">
                  <c:v>2723.7809999999999</c:v>
                </c:pt>
                <c:pt idx="11">
                  <c:v>2723.7809999999999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5-49E5-936F-2CE4B643F240}"/>
            </c:ext>
          </c:extLst>
        </c:ser>
        <c:ser>
          <c:idx val="2"/>
          <c:order val="2"/>
          <c:tx>
            <c:v>GW4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'GW4'!$A$6:$A$7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'GW4'!$G$6:$G$7</c:f>
              <c:numCache>
                <c:formatCode>General</c:formatCode>
                <c:ptCount val="2"/>
                <c:pt idx="0">
                  <c:v>2723.9900000000002</c:v>
                </c:pt>
                <c:pt idx="1">
                  <c:v>2724.1790000000001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5-49E5-936F-2CE4B643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0607"/>
        <c:axId val="1988108927"/>
      </c:scatterChart>
      <c:valAx>
        <c:axId val="1811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08927"/>
        <c:crosses val="autoZero"/>
        <c:crossBetween val="midCat"/>
      </c:valAx>
      <c:valAx>
        <c:axId val="19881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409015</xdr:colOff>
      <xdr:row>1</xdr:row>
      <xdr:rowOff>113177</xdr:rowOff>
    </xdr:from>
    <xdr:to>
      <xdr:col>14</xdr:col>
      <xdr:colOff>78441</xdr:colOff>
      <xdr:row>17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C9DB-05A4-144B-4403-85FB9552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4762</xdr:rowOff>
    </xdr:from>
    <xdr:to>
      <xdr:col>16</xdr:col>
      <xdr:colOff>304800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7E79A-601B-7848-466F-8F5C0884E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2</xdr:row>
      <xdr:rowOff>34290</xdr:rowOff>
    </xdr:from>
    <xdr:to>
      <xdr:col>16</xdr:col>
      <xdr:colOff>350520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BD59-EF27-6BEC-09BC-A0B63908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7</xdr:row>
      <xdr:rowOff>71437</xdr:rowOff>
    </xdr:from>
    <xdr:to>
      <xdr:col>16</xdr:col>
      <xdr:colOff>142875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159C0-0461-84AB-9DF8-79728DA0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573405</xdr:colOff>
      <xdr:row>4</xdr:row>
      <xdr:rowOff>76200</xdr:rowOff>
    </xdr:from>
    <xdr:to>
      <xdr:col>15</xdr:col>
      <xdr:colOff>268605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7AE9-4686-7145-B794-6145A1A0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276226</xdr:colOff>
      <xdr:row>5</xdr:row>
      <xdr:rowOff>24764</xdr:rowOff>
    </xdr:from>
    <xdr:to>
      <xdr:col>16</xdr:col>
      <xdr:colOff>87631</xdr:colOff>
      <xdr:row>20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09E08-21EC-588C-7FCC-24F11430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57150</xdr:rowOff>
    </xdr:from>
    <xdr:to>
      <xdr:col>17</xdr:col>
      <xdr:colOff>373380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3BDF-2EB5-4EA0-0C74-A6A4B3A3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339090</xdr:colOff>
      <xdr:row>3</xdr:row>
      <xdr:rowOff>30480</xdr:rowOff>
    </xdr:from>
    <xdr:to>
      <xdr:col>17</xdr:col>
      <xdr:colOff>342900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2998-9AA4-0CED-0A8A-2EB5CBB6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7</xdr:row>
      <xdr:rowOff>71437</xdr:rowOff>
    </xdr:from>
    <xdr:to>
      <xdr:col>16</xdr:col>
      <xdr:colOff>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CD47E-B69F-F603-6FD4-56A33FE00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0</xdr:row>
      <xdr:rowOff>84667</xdr:rowOff>
    </xdr:from>
    <xdr:to>
      <xdr:col>17</xdr:col>
      <xdr:colOff>338666</xdr:colOff>
      <xdr:row>32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813B-F09B-ADCF-C3F6-B732CF46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179070</xdr:colOff>
      <xdr:row>3</xdr:row>
      <xdr:rowOff>146685</xdr:rowOff>
    </xdr:from>
    <xdr:to>
      <xdr:col>18</xdr:col>
      <xdr:colOff>329565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F6AC-8410-5580-C500-C5B1C5E6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31937</xdr:colOff>
      <xdr:row>31</xdr:row>
      <xdr:rowOff>167079</xdr:rowOff>
    </xdr:from>
    <xdr:to>
      <xdr:col>18</xdr:col>
      <xdr:colOff>350072</xdr:colOff>
      <xdr:row>46</xdr:row>
      <xdr:rowOff>55020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DD8DA-71E3-7853-BAF2-5E1E472E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12</xdr:row>
      <xdr:rowOff>0</xdr:rowOff>
    </xdr:from>
    <xdr:to>
      <xdr:col>18</xdr:col>
      <xdr:colOff>72390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0E47-319A-E15F-B9B5-E3B78F14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52387</xdr:rowOff>
    </xdr:from>
    <xdr:to>
      <xdr:col>16</xdr:col>
      <xdr:colOff>0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88775-0A42-A612-6B27-41B614C1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139513</xdr:colOff>
      <xdr:row>0</xdr:row>
      <xdr:rowOff>139850</xdr:rowOff>
    </xdr:from>
    <xdr:to>
      <xdr:col>16</xdr:col>
      <xdr:colOff>444313</xdr:colOff>
      <xdr:row>15</xdr:row>
      <xdr:rowOff>130325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8</xdr:row>
      <xdr:rowOff>171450</xdr:rowOff>
    </xdr:from>
    <xdr:to>
      <xdr:col>17</xdr:col>
      <xdr:colOff>182880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430E-0009-FA40-69B2-1F7D3BAD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F32" sqref="F32"/>
    </sheetView>
  </sheetViews>
  <sheetFormatPr defaultRowHeight="15" x14ac:dyDescent="0.25"/>
  <cols>
    <col min="1" max="1" width="15.140625" customWidth="1"/>
    <col min="2" max="2" width="9.7109375" customWidth="1"/>
    <col min="3" max="3" width="16.7109375" customWidth="1"/>
    <col min="5" max="5" width="37.7109375" customWidth="1"/>
    <col min="6" max="6" width="23.85546875" customWidth="1"/>
    <col min="7" max="7" width="15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5</v>
      </c>
      <c r="B2" s="6">
        <v>1.704</v>
      </c>
      <c r="C2" s="6"/>
      <c r="D2" s="7"/>
      <c r="E2" s="6" t="s">
        <v>6</v>
      </c>
      <c r="F2" s="6">
        <f>G18+C18</f>
        <v>2723.7129999999997</v>
      </c>
      <c r="G2" s="6">
        <f>$F$2-B2</f>
        <v>2722.0089999999996</v>
      </c>
    </row>
    <row r="3" spans="1:7" x14ac:dyDescent="0.25">
      <c r="A3" s="2">
        <v>0</v>
      </c>
      <c r="B3" s="2"/>
      <c r="C3" s="2">
        <v>1.706</v>
      </c>
      <c r="D3" s="3"/>
      <c r="E3" s="1" t="s">
        <v>7</v>
      </c>
      <c r="F3" s="3"/>
      <c r="G3" s="6">
        <f>$F$2-C3</f>
        <v>2722.0069999999996</v>
      </c>
    </row>
    <row r="4" spans="1:7" x14ac:dyDescent="0.25">
      <c r="A4" s="2">
        <f>A3+10</f>
        <v>10</v>
      </c>
      <c r="B4" s="2"/>
      <c r="C4" s="2">
        <v>1.7190000000000001</v>
      </c>
      <c r="D4" s="3"/>
      <c r="E4" s="3"/>
      <c r="F4" s="3"/>
      <c r="G4" s="6">
        <f t="shared" ref="G4:G17" si="0">$F$2-C4</f>
        <v>2721.9939999999997</v>
      </c>
    </row>
    <row r="5" spans="1:7" x14ac:dyDescent="0.25">
      <c r="A5" s="2">
        <f t="shared" ref="A5:A11" si="1">A4+10</f>
        <v>20</v>
      </c>
      <c r="B5" s="2"/>
      <c r="C5" s="2">
        <v>1.7170000000000001</v>
      </c>
      <c r="D5" s="3"/>
      <c r="E5" s="3"/>
      <c r="F5" s="3"/>
      <c r="G5" s="6">
        <f t="shared" si="0"/>
        <v>2721.9959999999996</v>
      </c>
    </row>
    <row r="6" spans="1:7" x14ac:dyDescent="0.25">
      <c r="A6" s="2">
        <f t="shared" si="1"/>
        <v>30</v>
      </c>
      <c r="B6" s="2"/>
      <c r="C6" s="2">
        <v>1.714</v>
      </c>
      <c r="D6" s="3"/>
      <c r="E6" s="3"/>
      <c r="F6" s="3"/>
      <c r="G6" s="6">
        <f t="shared" si="0"/>
        <v>2721.9989999999998</v>
      </c>
    </row>
    <row r="7" spans="1:7" x14ac:dyDescent="0.25">
      <c r="A7" s="2">
        <f t="shared" si="1"/>
        <v>40</v>
      </c>
      <c r="B7" s="2"/>
      <c r="C7" s="2">
        <v>1.746</v>
      </c>
      <c r="D7" s="3"/>
      <c r="E7" s="3"/>
      <c r="F7" s="3"/>
      <c r="G7" s="6">
        <f t="shared" si="0"/>
        <v>2721.9669999999996</v>
      </c>
    </row>
    <row r="8" spans="1:7" x14ac:dyDescent="0.25">
      <c r="A8" s="2">
        <f t="shared" si="1"/>
        <v>50</v>
      </c>
      <c r="B8" s="2"/>
      <c r="C8" s="2">
        <v>1.7649999999999999</v>
      </c>
      <c r="D8" s="3"/>
      <c r="E8" s="3"/>
      <c r="F8" s="3"/>
      <c r="G8" s="6">
        <f t="shared" si="0"/>
        <v>2721.9479999999999</v>
      </c>
    </row>
    <row r="9" spans="1:7" x14ac:dyDescent="0.25">
      <c r="A9" s="2">
        <f t="shared" si="1"/>
        <v>60</v>
      </c>
      <c r="B9" s="2"/>
      <c r="C9" s="2">
        <v>1.7949999999999999</v>
      </c>
      <c r="D9" s="3"/>
      <c r="E9" s="3"/>
      <c r="F9" s="3"/>
      <c r="G9" s="6">
        <f t="shared" si="0"/>
        <v>2721.9179999999997</v>
      </c>
    </row>
    <row r="10" spans="1:7" x14ac:dyDescent="0.25">
      <c r="A10" s="2">
        <f t="shared" si="1"/>
        <v>70</v>
      </c>
      <c r="B10" s="2"/>
      <c r="C10" s="2">
        <v>1.893</v>
      </c>
      <c r="D10" s="3"/>
      <c r="E10" s="2" t="s">
        <v>10</v>
      </c>
      <c r="F10" s="3"/>
      <c r="G10" s="6">
        <f>$F$2-C10</f>
        <v>2721.8199999999997</v>
      </c>
    </row>
    <row r="11" spans="1:7" x14ac:dyDescent="0.25">
      <c r="A11" s="2">
        <f t="shared" si="1"/>
        <v>80</v>
      </c>
      <c r="B11" s="2"/>
      <c r="C11" s="2">
        <v>1.96</v>
      </c>
      <c r="D11" s="3"/>
      <c r="F11" s="3"/>
      <c r="G11" s="6">
        <f t="shared" si="0"/>
        <v>2721.7529999999997</v>
      </c>
    </row>
    <row r="12" spans="1:7" x14ac:dyDescent="0.25">
      <c r="A12" s="2">
        <f t="shared" ref="A12:A17" si="2">A11+10</f>
        <v>90</v>
      </c>
      <c r="B12" s="2"/>
      <c r="C12" s="2">
        <v>1.9430000000000001</v>
      </c>
      <c r="D12" s="3"/>
      <c r="E12" s="3"/>
      <c r="F12" s="3"/>
      <c r="G12" s="6">
        <f t="shared" si="0"/>
        <v>2721.7699999999995</v>
      </c>
    </row>
    <row r="13" spans="1:7" x14ac:dyDescent="0.25">
      <c r="A13" s="2">
        <f t="shared" si="2"/>
        <v>100</v>
      </c>
      <c r="B13" s="2"/>
      <c r="C13" s="2">
        <v>1.9350000000000001</v>
      </c>
      <c r="D13" s="3"/>
      <c r="E13" s="3"/>
      <c r="F13" s="3"/>
      <c r="G13" s="6">
        <f t="shared" si="0"/>
        <v>2721.7779999999998</v>
      </c>
    </row>
    <row r="14" spans="1:7" x14ac:dyDescent="0.25">
      <c r="A14" s="2">
        <f t="shared" si="2"/>
        <v>110</v>
      </c>
      <c r="B14" s="2"/>
      <c r="C14" s="2">
        <v>1.9219999999999999</v>
      </c>
      <c r="D14" s="3"/>
      <c r="E14" s="3"/>
      <c r="F14" s="3"/>
      <c r="G14" s="6">
        <f t="shared" si="0"/>
        <v>2721.7909999999997</v>
      </c>
    </row>
    <row r="15" spans="1:7" x14ac:dyDescent="0.25">
      <c r="A15" s="2">
        <f t="shared" si="2"/>
        <v>120</v>
      </c>
      <c r="B15" s="2"/>
      <c r="C15" s="2">
        <v>1.9390000000000001</v>
      </c>
      <c r="D15" s="3"/>
      <c r="E15" s="3"/>
      <c r="F15" s="3"/>
      <c r="G15" s="6">
        <f t="shared" si="0"/>
        <v>2721.7739999999999</v>
      </c>
    </row>
    <row r="16" spans="1:7" x14ac:dyDescent="0.25">
      <c r="A16" s="2">
        <f t="shared" si="2"/>
        <v>130</v>
      </c>
      <c r="B16" s="2"/>
      <c r="C16" s="2">
        <v>1.954</v>
      </c>
      <c r="D16" s="3"/>
      <c r="E16" s="3"/>
      <c r="F16" s="3"/>
      <c r="G16" s="6">
        <f t="shared" si="0"/>
        <v>2721.7589999999996</v>
      </c>
    </row>
    <row r="17" spans="1:7" x14ac:dyDescent="0.25">
      <c r="A17" s="2">
        <f t="shared" si="2"/>
        <v>140</v>
      </c>
      <c r="B17" s="2"/>
      <c r="C17" s="2">
        <v>1.972</v>
      </c>
      <c r="D17" s="3"/>
      <c r="E17" s="3"/>
      <c r="F17" s="3"/>
      <c r="G17" s="6">
        <f t="shared" si="0"/>
        <v>2721.7409999999995</v>
      </c>
    </row>
    <row r="18" spans="1:7" x14ac:dyDescent="0.25">
      <c r="A18" s="2">
        <v>150</v>
      </c>
      <c r="B18" s="2"/>
      <c r="C18" s="2">
        <v>1.9610000000000001</v>
      </c>
      <c r="D18" s="3"/>
      <c r="E18" s="2" t="s">
        <v>8</v>
      </c>
      <c r="F18" s="3"/>
      <c r="G18" s="1">
        <v>2721.752</v>
      </c>
    </row>
    <row r="19" spans="1:7" x14ac:dyDescent="0.25">
      <c r="A19" s="2">
        <v>150</v>
      </c>
      <c r="B19" s="2"/>
      <c r="C19" s="2">
        <v>1.506</v>
      </c>
      <c r="D19" s="3"/>
      <c r="E19" s="2" t="s">
        <v>9</v>
      </c>
      <c r="F19" s="3"/>
      <c r="G19" s="2">
        <f>$F$2-C19</f>
        <v>2722.2069999999999</v>
      </c>
    </row>
    <row r="20" spans="1:7" x14ac:dyDescent="0.25">
      <c r="A20" s="2">
        <f t="shared" ref="A20:A33" si="3">A19+10</f>
        <v>160</v>
      </c>
      <c r="B20" s="2"/>
      <c r="C20" s="2">
        <v>1.96</v>
      </c>
      <c r="D20" s="3"/>
      <c r="E20" s="3"/>
      <c r="F20" s="3"/>
      <c r="G20" s="2">
        <f t="shared" ref="G20:G34" si="4">$F$2-C20</f>
        <v>2721.7529999999997</v>
      </c>
    </row>
    <row r="21" spans="1:7" x14ac:dyDescent="0.25">
      <c r="A21" s="2">
        <f t="shared" si="3"/>
        <v>170</v>
      </c>
      <c r="B21" s="2"/>
      <c r="C21" s="2">
        <v>1.978</v>
      </c>
      <c r="D21" s="3"/>
      <c r="E21" s="3"/>
      <c r="F21" s="3"/>
      <c r="G21" s="2">
        <f t="shared" si="4"/>
        <v>2721.7349999999997</v>
      </c>
    </row>
    <row r="22" spans="1:7" x14ac:dyDescent="0.25">
      <c r="A22" s="2">
        <f t="shared" si="3"/>
        <v>180</v>
      </c>
      <c r="B22" s="2"/>
      <c r="C22" s="2">
        <v>1.972</v>
      </c>
      <c r="D22" s="3"/>
      <c r="E22" s="3"/>
      <c r="F22" s="3"/>
      <c r="G22" s="2">
        <f t="shared" si="4"/>
        <v>2721.7409999999995</v>
      </c>
    </row>
    <row r="23" spans="1:7" x14ac:dyDescent="0.25">
      <c r="A23" s="2">
        <f t="shared" si="3"/>
        <v>190</v>
      </c>
      <c r="B23" s="2"/>
      <c r="C23" s="2">
        <v>1.976</v>
      </c>
      <c r="D23" s="3"/>
      <c r="E23" s="3"/>
      <c r="F23" s="3"/>
      <c r="G23" s="2">
        <f t="shared" si="4"/>
        <v>2721.7369999999996</v>
      </c>
    </row>
    <row r="24" spans="1:7" x14ac:dyDescent="0.25">
      <c r="A24" s="2">
        <f t="shared" si="3"/>
        <v>200</v>
      </c>
      <c r="B24" s="2"/>
      <c r="C24" s="2">
        <v>1.9850000000000001</v>
      </c>
      <c r="D24" s="3"/>
      <c r="E24" s="3"/>
      <c r="F24" s="3"/>
      <c r="G24" s="2">
        <f t="shared" si="4"/>
        <v>2721.7279999999996</v>
      </c>
    </row>
    <row r="25" spans="1:7" x14ac:dyDescent="0.25">
      <c r="A25" s="2">
        <f t="shared" si="3"/>
        <v>210</v>
      </c>
      <c r="B25" s="2"/>
      <c r="C25" s="2">
        <v>1.986</v>
      </c>
      <c r="D25" s="3"/>
      <c r="E25" s="3"/>
      <c r="F25" s="3"/>
      <c r="G25" s="2">
        <f t="shared" si="4"/>
        <v>2721.7269999999999</v>
      </c>
    </row>
    <row r="26" spans="1:7" x14ac:dyDescent="0.25">
      <c r="A26" s="2">
        <f t="shared" si="3"/>
        <v>220</v>
      </c>
      <c r="B26" s="2"/>
      <c r="C26" s="2">
        <v>1.948</v>
      </c>
      <c r="D26" s="3"/>
      <c r="E26" s="3"/>
      <c r="F26" s="3"/>
      <c r="G26" s="2">
        <f t="shared" si="4"/>
        <v>2721.7649999999999</v>
      </c>
    </row>
    <row r="27" spans="1:7" x14ac:dyDescent="0.25">
      <c r="A27" s="2">
        <f t="shared" si="3"/>
        <v>230</v>
      </c>
      <c r="B27" s="2"/>
      <c r="C27" s="2">
        <v>1.9650000000000001</v>
      </c>
      <c r="D27" s="3"/>
      <c r="E27" s="3"/>
      <c r="F27" s="3"/>
      <c r="G27" s="2">
        <f t="shared" si="4"/>
        <v>2721.7479999999996</v>
      </c>
    </row>
    <row r="28" spans="1:7" x14ac:dyDescent="0.25">
      <c r="A28" s="2">
        <f t="shared" si="3"/>
        <v>240</v>
      </c>
      <c r="B28" s="2"/>
      <c r="C28" s="2">
        <v>1.956</v>
      </c>
      <c r="D28" s="3"/>
      <c r="E28" s="3"/>
      <c r="F28" s="3"/>
      <c r="G28" s="2">
        <f t="shared" si="4"/>
        <v>2721.7569999999996</v>
      </c>
    </row>
    <row r="29" spans="1:7" x14ac:dyDescent="0.25">
      <c r="A29" s="2">
        <f t="shared" si="3"/>
        <v>250</v>
      </c>
      <c r="B29" s="2"/>
      <c r="C29" s="2">
        <v>1.9430000000000001</v>
      </c>
      <c r="D29" s="3"/>
      <c r="E29" s="3"/>
      <c r="F29" s="3"/>
      <c r="G29" s="2">
        <f t="shared" si="4"/>
        <v>2721.7699999999995</v>
      </c>
    </row>
    <row r="30" spans="1:7" x14ac:dyDescent="0.25">
      <c r="A30" s="2">
        <f t="shared" si="3"/>
        <v>260</v>
      </c>
      <c r="B30" s="2"/>
      <c r="C30" s="2">
        <v>1.91</v>
      </c>
      <c r="D30" s="3"/>
      <c r="E30" s="3"/>
      <c r="F30" s="3"/>
      <c r="G30" s="2">
        <f t="shared" si="4"/>
        <v>2721.8029999999999</v>
      </c>
    </row>
    <row r="31" spans="1:7" x14ac:dyDescent="0.25">
      <c r="A31" s="2">
        <f t="shared" si="3"/>
        <v>270</v>
      </c>
      <c r="B31" s="2"/>
      <c r="C31" s="2">
        <v>1.8979999999999999</v>
      </c>
      <c r="D31" s="3"/>
      <c r="E31" s="2" t="s">
        <v>10</v>
      </c>
      <c r="F31" s="3"/>
      <c r="G31" s="2">
        <f t="shared" si="4"/>
        <v>2721.8149999999996</v>
      </c>
    </row>
    <row r="32" spans="1:7" x14ac:dyDescent="0.25">
      <c r="A32" s="2">
        <f t="shared" si="3"/>
        <v>280</v>
      </c>
      <c r="B32" s="2"/>
      <c r="C32" s="2">
        <v>1.905</v>
      </c>
      <c r="D32" s="3"/>
      <c r="E32" s="3"/>
      <c r="F32" s="3"/>
      <c r="G32" s="2">
        <f t="shared" si="4"/>
        <v>2721.8079999999995</v>
      </c>
    </row>
    <row r="33" spans="1:7" x14ac:dyDescent="0.25">
      <c r="A33" s="2">
        <f t="shared" si="3"/>
        <v>290</v>
      </c>
      <c r="B33" s="2"/>
      <c r="C33" s="2">
        <v>1.9019999999999999</v>
      </c>
      <c r="D33" s="3"/>
      <c r="E33" s="3"/>
      <c r="F33" s="3"/>
      <c r="G33" s="2">
        <f t="shared" si="4"/>
        <v>2721.8109999999997</v>
      </c>
    </row>
    <row r="34" spans="1:7" x14ac:dyDescent="0.25">
      <c r="A34" s="2">
        <f t="shared" ref="A34" si="5">A33+10</f>
        <v>300</v>
      </c>
      <c r="B34" s="2"/>
      <c r="C34" s="2">
        <v>1.8759999999999999</v>
      </c>
      <c r="D34" s="3"/>
      <c r="E34" s="3"/>
      <c r="F34" s="3"/>
      <c r="G34" s="2">
        <f t="shared" si="4"/>
        <v>2721.8369999999995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I55"/>
  <sheetViews>
    <sheetView zoomScaleNormal="100" workbookViewId="0">
      <selection activeCell="K32" sqref="K32"/>
    </sheetView>
  </sheetViews>
  <sheetFormatPr defaultRowHeight="15" x14ac:dyDescent="0.25"/>
  <cols>
    <col min="1" max="1" width="11.7109375" style="5" customWidth="1"/>
    <col min="2" max="2" width="9.42578125" style="5" customWidth="1"/>
    <col min="3" max="3" width="14.7109375" style="5" customWidth="1"/>
    <col min="4" max="4" width="9.140625" style="5"/>
    <col min="5" max="5" width="24.5703125" style="5" customWidth="1"/>
    <col min="6" max="6" width="23.28515625" style="5" customWidth="1"/>
    <col min="7" max="7" width="16" style="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>
        <v>0</v>
      </c>
      <c r="B2" s="6"/>
      <c r="C2" s="6">
        <v>1.671</v>
      </c>
      <c r="D2" s="6"/>
      <c r="E2" s="6" t="s">
        <v>14</v>
      </c>
      <c r="F2" s="2">
        <v>2725.8340000000003</v>
      </c>
      <c r="G2" s="6">
        <f>$F$2-C2</f>
        <v>2724.1630000000005</v>
      </c>
      <c r="I2">
        <f>A35-A7</f>
        <v>280</v>
      </c>
    </row>
    <row r="3" spans="1:9" x14ac:dyDescent="0.25">
      <c r="A3" s="2">
        <f>A2+10</f>
        <v>10</v>
      </c>
      <c r="B3" s="2"/>
      <c r="C3" s="2">
        <v>1.7</v>
      </c>
      <c r="D3" s="2"/>
      <c r="E3" s="1"/>
      <c r="F3" s="2"/>
      <c r="G3" s="6">
        <f t="shared" ref="G3:G55" si="0">$F$2-C3</f>
        <v>2724.1340000000005</v>
      </c>
    </row>
    <row r="4" spans="1:9" x14ac:dyDescent="0.25">
      <c r="A4" s="2">
        <f t="shared" ref="A4:A6" si="1">A3+10</f>
        <v>20</v>
      </c>
      <c r="B4" s="2"/>
      <c r="C4" s="2">
        <v>1.7150000000000001</v>
      </c>
      <c r="D4" s="2"/>
      <c r="E4" s="2"/>
      <c r="F4" s="2"/>
      <c r="G4" s="6">
        <f t="shared" si="0"/>
        <v>2724.1190000000001</v>
      </c>
      <c r="I4">
        <f>G7-G6</f>
        <v>0.18899999999985084</v>
      </c>
    </row>
    <row r="5" spans="1:9" x14ac:dyDescent="0.25">
      <c r="A5" s="2">
        <f t="shared" si="1"/>
        <v>30</v>
      </c>
      <c r="B5" s="2"/>
      <c r="C5" s="2">
        <v>1.845</v>
      </c>
      <c r="D5" s="2"/>
      <c r="E5" s="2"/>
      <c r="F5" s="2"/>
      <c r="G5" s="6">
        <f t="shared" si="0"/>
        <v>2723.9890000000005</v>
      </c>
    </row>
    <row r="6" spans="1:9" x14ac:dyDescent="0.25">
      <c r="A6" s="2">
        <f t="shared" si="1"/>
        <v>40</v>
      </c>
      <c r="B6" s="2"/>
      <c r="C6" s="2">
        <v>1.8440000000000001</v>
      </c>
      <c r="D6" s="2"/>
      <c r="E6" s="2" t="s">
        <v>51</v>
      </c>
      <c r="F6" s="2"/>
      <c r="G6" s="6">
        <f t="shared" si="0"/>
        <v>2723.9900000000002</v>
      </c>
    </row>
    <row r="7" spans="1:9" x14ac:dyDescent="0.25">
      <c r="A7" s="2">
        <v>40</v>
      </c>
      <c r="B7" s="2"/>
      <c r="C7" s="2">
        <v>1.655</v>
      </c>
      <c r="D7" s="2"/>
      <c r="E7" s="2" t="s">
        <v>52</v>
      </c>
      <c r="F7" s="2"/>
      <c r="G7" s="6">
        <f t="shared" si="0"/>
        <v>2724.1790000000001</v>
      </c>
      <c r="H7" s="16">
        <v>2724.067</v>
      </c>
      <c r="I7" s="17">
        <f>H7-G7</f>
        <v>-0.11200000000008004</v>
      </c>
    </row>
    <row r="8" spans="1:9" x14ac:dyDescent="0.25">
      <c r="A8" s="2">
        <f>A6+10</f>
        <v>50</v>
      </c>
      <c r="B8" s="2"/>
      <c r="C8" s="2">
        <v>1.847</v>
      </c>
      <c r="D8" s="2"/>
      <c r="E8" s="2"/>
      <c r="F8" s="2"/>
      <c r="G8" s="6">
        <f t="shared" si="0"/>
        <v>2723.9870000000001</v>
      </c>
    </row>
    <row r="9" spans="1:9" x14ac:dyDescent="0.25">
      <c r="A9" s="2">
        <f>A8+10</f>
        <v>60</v>
      </c>
      <c r="B9" s="2"/>
      <c r="C9" s="2">
        <v>1.837</v>
      </c>
      <c r="D9" s="2"/>
      <c r="E9" s="2"/>
      <c r="F9" s="2"/>
      <c r="G9" s="6">
        <f t="shared" si="0"/>
        <v>2723.9970000000003</v>
      </c>
    </row>
    <row r="10" spans="1:9" x14ac:dyDescent="0.25">
      <c r="A10" s="2">
        <f>A9+10</f>
        <v>70</v>
      </c>
      <c r="B10" s="2"/>
      <c r="C10" s="2">
        <v>1.8149999999999999</v>
      </c>
      <c r="D10" s="2"/>
      <c r="E10" s="2"/>
      <c r="F10" s="2"/>
      <c r="G10" s="6">
        <f t="shared" si="0"/>
        <v>2724.0190000000002</v>
      </c>
    </row>
    <row r="11" spans="1:9" x14ac:dyDescent="0.25">
      <c r="A11" s="2">
        <f t="shared" ref="A11:A55" si="2">A10+10</f>
        <v>80</v>
      </c>
      <c r="B11" s="2"/>
      <c r="C11" s="2">
        <v>1.806</v>
      </c>
      <c r="D11" s="2"/>
      <c r="E11" s="2"/>
      <c r="F11" s="2"/>
      <c r="G11" s="6">
        <f t="shared" si="0"/>
        <v>2724.0280000000002</v>
      </c>
    </row>
    <row r="12" spans="1:9" x14ac:dyDescent="0.25">
      <c r="A12" s="2">
        <f t="shared" si="2"/>
        <v>90</v>
      </c>
      <c r="B12" s="2"/>
      <c r="C12" s="2">
        <v>1.748</v>
      </c>
      <c r="D12" s="2"/>
      <c r="E12" s="2"/>
      <c r="F12" s="2"/>
      <c r="G12" s="6">
        <f t="shared" si="0"/>
        <v>2724.0860000000002</v>
      </c>
    </row>
    <row r="13" spans="1:9" x14ac:dyDescent="0.25">
      <c r="A13" s="2">
        <f t="shared" si="2"/>
        <v>100</v>
      </c>
      <c r="B13" s="2"/>
      <c r="C13" s="2">
        <v>1.7390000000000001</v>
      </c>
      <c r="D13" s="2"/>
      <c r="E13" s="2"/>
      <c r="F13" s="2"/>
      <c r="G13" s="6">
        <f t="shared" si="0"/>
        <v>2724.0950000000003</v>
      </c>
    </row>
    <row r="14" spans="1:9" x14ac:dyDescent="0.25">
      <c r="A14" s="2">
        <f t="shared" si="2"/>
        <v>110</v>
      </c>
      <c r="B14" s="2"/>
      <c r="C14" s="2">
        <v>1.724</v>
      </c>
      <c r="D14" s="2"/>
      <c r="E14" s="2"/>
      <c r="F14" s="2"/>
      <c r="G14" s="6">
        <f t="shared" si="0"/>
        <v>2724.11</v>
      </c>
    </row>
    <row r="15" spans="1:9" x14ac:dyDescent="0.25">
      <c r="A15" s="2">
        <f t="shared" si="2"/>
        <v>120</v>
      </c>
      <c r="B15" s="2"/>
      <c r="C15" s="2">
        <v>1.7609999999999999</v>
      </c>
      <c r="D15" s="2"/>
      <c r="E15" s="2"/>
      <c r="F15" s="2"/>
      <c r="G15" s="6">
        <f t="shared" si="0"/>
        <v>2724.0730000000003</v>
      </c>
    </row>
    <row r="16" spans="1:9" x14ac:dyDescent="0.25">
      <c r="A16" s="2">
        <f t="shared" si="2"/>
        <v>130</v>
      </c>
      <c r="B16" s="2"/>
      <c r="C16" s="2">
        <v>1.7350000000000001</v>
      </c>
      <c r="D16" s="2"/>
      <c r="E16" s="2"/>
      <c r="F16" s="2"/>
      <c r="G16" s="6">
        <f t="shared" si="0"/>
        <v>2724.0990000000002</v>
      </c>
    </row>
    <row r="17" spans="1:7" x14ac:dyDescent="0.25">
      <c r="A17" s="2">
        <f t="shared" si="2"/>
        <v>140</v>
      </c>
      <c r="B17" s="2"/>
      <c r="C17" s="2">
        <v>1.825</v>
      </c>
      <c r="D17" s="2"/>
      <c r="E17" s="2"/>
      <c r="F17" s="2"/>
      <c r="G17" s="6">
        <f t="shared" si="0"/>
        <v>2724.0090000000005</v>
      </c>
    </row>
    <row r="18" spans="1:7" x14ac:dyDescent="0.25">
      <c r="A18" s="2">
        <f t="shared" si="2"/>
        <v>150</v>
      </c>
      <c r="B18" s="2"/>
      <c r="C18" s="2">
        <v>1.8440000000000001</v>
      </c>
      <c r="D18" s="2"/>
      <c r="E18" s="2"/>
      <c r="F18" s="2"/>
      <c r="G18" s="6">
        <f t="shared" si="0"/>
        <v>2723.9900000000002</v>
      </c>
    </row>
    <row r="19" spans="1:7" x14ac:dyDescent="0.25">
      <c r="A19" s="2">
        <f t="shared" si="2"/>
        <v>160</v>
      </c>
      <c r="B19" s="2"/>
      <c r="C19" s="2">
        <v>1.835</v>
      </c>
      <c r="D19" s="2"/>
      <c r="E19" s="2"/>
      <c r="F19" s="2"/>
      <c r="G19" s="6">
        <f t="shared" si="0"/>
        <v>2723.9990000000003</v>
      </c>
    </row>
    <row r="20" spans="1:7" x14ac:dyDescent="0.25">
      <c r="A20" s="2">
        <f t="shared" si="2"/>
        <v>170</v>
      </c>
      <c r="B20" s="2"/>
      <c r="C20" s="2">
        <v>1.831</v>
      </c>
      <c r="D20" s="2"/>
      <c r="E20" s="2"/>
      <c r="F20" s="2"/>
      <c r="G20" s="6">
        <f t="shared" si="0"/>
        <v>2724.0030000000002</v>
      </c>
    </row>
    <row r="21" spans="1:7" x14ac:dyDescent="0.25">
      <c r="A21" s="2">
        <f t="shared" si="2"/>
        <v>180</v>
      </c>
      <c r="B21" s="2"/>
      <c r="C21" s="2">
        <v>1.9950000000000001</v>
      </c>
      <c r="D21" s="2"/>
      <c r="E21" s="2"/>
      <c r="F21" s="2"/>
      <c r="G21" s="6">
        <f t="shared" si="0"/>
        <v>2723.8390000000004</v>
      </c>
    </row>
    <row r="22" spans="1:7" x14ac:dyDescent="0.25">
      <c r="A22" s="2">
        <f t="shared" si="2"/>
        <v>190</v>
      </c>
      <c r="B22" s="2"/>
      <c r="C22" s="2">
        <v>2.044</v>
      </c>
      <c r="D22" s="2"/>
      <c r="E22" s="2"/>
      <c r="F22" s="2"/>
      <c r="G22" s="6">
        <f t="shared" si="0"/>
        <v>2723.7900000000004</v>
      </c>
    </row>
    <row r="23" spans="1:7" x14ac:dyDescent="0.25">
      <c r="A23" s="2">
        <f t="shared" si="2"/>
        <v>200</v>
      </c>
      <c r="B23" s="2"/>
      <c r="C23" s="2">
        <v>2.0649999999999999</v>
      </c>
      <c r="D23" s="2"/>
      <c r="E23" s="2"/>
      <c r="F23" s="2"/>
      <c r="G23" s="6">
        <f t="shared" si="0"/>
        <v>2723.7690000000002</v>
      </c>
    </row>
    <row r="24" spans="1:7" x14ac:dyDescent="0.25">
      <c r="A24" s="2">
        <f t="shared" si="2"/>
        <v>210</v>
      </c>
      <c r="B24" s="2"/>
      <c r="C24" s="2">
        <v>2.0590000000000002</v>
      </c>
      <c r="D24" s="2"/>
      <c r="E24" s="2"/>
      <c r="F24" s="2"/>
      <c r="G24" s="6">
        <f t="shared" si="0"/>
        <v>2723.7750000000001</v>
      </c>
    </row>
    <row r="25" spans="1:7" x14ac:dyDescent="0.25">
      <c r="A25" s="2">
        <f t="shared" si="2"/>
        <v>220</v>
      </c>
      <c r="B25" s="2"/>
      <c r="C25" s="2">
        <v>2.0350000000000001</v>
      </c>
      <c r="D25" s="2"/>
      <c r="E25" s="2"/>
      <c r="F25" s="2"/>
      <c r="G25" s="6">
        <f t="shared" si="0"/>
        <v>2723.7990000000004</v>
      </c>
    </row>
    <row r="26" spans="1:7" x14ac:dyDescent="0.25">
      <c r="A26" s="2">
        <f t="shared" si="2"/>
        <v>230</v>
      </c>
      <c r="B26" s="2"/>
      <c r="C26" s="2">
        <v>2.0350000000000001</v>
      </c>
      <c r="D26" s="2"/>
      <c r="E26" s="2"/>
      <c r="F26" s="2"/>
      <c r="G26" s="6">
        <f t="shared" si="0"/>
        <v>2723.7990000000004</v>
      </c>
    </row>
    <row r="27" spans="1:7" x14ac:dyDescent="0.25">
      <c r="A27" s="2">
        <f t="shared" si="2"/>
        <v>240</v>
      </c>
      <c r="B27" s="2"/>
      <c r="C27" s="2">
        <v>2.0470000000000002</v>
      </c>
      <c r="D27" s="2"/>
      <c r="E27" s="2"/>
      <c r="F27" s="2"/>
      <c r="G27" s="6">
        <f t="shared" si="0"/>
        <v>2723.7870000000003</v>
      </c>
    </row>
    <row r="28" spans="1:7" x14ac:dyDescent="0.25">
      <c r="A28" s="2">
        <f>A27+10</f>
        <v>250</v>
      </c>
      <c r="B28" s="2"/>
      <c r="C28" s="2">
        <v>2.0230000000000001</v>
      </c>
      <c r="D28" s="2"/>
      <c r="E28" s="2"/>
      <c r="F28" s="2"/>
      <c r="G28" s="6">
        <f t="shared" si="0"/>
        <v>2723.8110000000001</v>
      </c>
    </row>
    <row r="29" spans="1:7" x14ac:dyDescent="0.25">
      <c r="A29" s="2">
        <f t="shared" si="2"/>
        <v>260</v>
      </c>
      <c r="B29" s="2"/>
      <c r="C29" s="2">
        <v>2.0249999999999999</v>
      </c>
      <c r="D29" s="2"/>
      <c r="E29" s="2"/>
      <c r="F29" s="2"/>
      <c r="G29" s="6">
        <f t="shared" si="0"/>
        <v>2723.8090000000002</v>
      </c>
    </row>
    <row r="30" spans="1:7" x14ac:dyDescent="0.25">
      <c r="A30" s="2">
        <f t="shared" si="2"/>
        <v>270</v>
      </c>
      <c r="B30" s="2"/>
      <c r="C30" s="2">
        <v>2</v>
      </c>
      <c r="D30" s="2"/>
      <c r="E30" s="2"/>
      <c r="F30" s="2"/>
      <c r="G30" s="6">
        <f t="shared" si="0"/>
        <v>2723.8340000000003</v>
      </c>
    </row>
    <row r="31" spans="1:7" x14ac:dyDescent="0.25">
      <c r="A31" s="2">
        <f t="shared" si="2"/>
        <v>280</v>
      </c>
      <c r="B31" s="2"/>
      <c r="C31" s="2">
        <v>1.9950000000000001</v>
      </c>
      <c r="D31" s="2"/>
      <c r="E31" s="2"/>
      <c r="F31" s="2"/>
      <c r="G31" s="6">
        <f t="shared" si="0"/>
        <v>2723.8390000000004</v>
      </c>
    </row>
    <row r="32" spans="1:7" x14ac:dyDescent="0.25">
      <c r="A32" s="2">
        <f t="shared" si="2"/>
        <v>290</v>
      </c>
      <c r="B32" s="2"/>
      <c r="C32" s="2">
        <v>1.99</v>
      </c>
      <c r="D32" s="2"/>
      <c r="E32" s="2"/>
      <c r="F32" s="2"/>
      <c r="G32" s="6">
        <f t="shared" si="0"/>
        <v>2723.8440000000005</v>
      </c>
    </row>
    <row r="33" spans="1:8" x14ac:dyDescent="0.25">
      <c r="A33" s="2">
        <f t="shared" si="2"/>
        <v>300</v>
      </c>
      <c r="B33" s="2"/>
      <c r="C33" s="2">
        <v>1.9750000000000001</v>
      </c>
      <c r="D33" s="2"/>
      <c r="E33" s="2"/>
      <c r="F33" s="2"/>
      <c r="G33" s="6">
        <f t="shared" si="0"/>
        <v>2723.8590000000004</v>
      </c>
    </row>
    <row r="34" spans="1:8" x14ac:dyDescent="0.25">
      <c r="A34" s="2">
        <f t="shared" si="2"/>
        <v>310</v>
      </c>
      <c r="B34" s="2"/>
      <c r="C34" s="2">
        <v>2.0139999999999998</v>
      </c>
      <c r="D34" s="2"/>
      <c r="E34" s="2"/>
      <c r="F34" s="2"/>
      <c r="G34" s="6">
        <f t="shared" si="0"/>
        <v>2723.82</v>
      </c>
    </row>
    <row r="35" spans="1:8" x14ac:dyDescent="0.25">
      <c r="A35" s="2">
        <f t="shared" si="2"/>
        <v>320</v>
      </c>
      <c r="B35" s="2"/>
      <c r="C35" s="2">
        <v>2.056</v>
      </c>
      <c r="D35" s="2"/>
      <c r="E35" s="2" t="s">
        <v>18</v>
      </c>
      <c r="F35" s="2"/>
      <c r="G35" s="6">
        <f t="shared" si="0"/>
        <v>2723.7780000000002</v>
      </c>
      <c r="H35">
        <v>2723.7809999999999</v>
      </c>
    </row>
    <row r="36" spans="1:8" x14ac:dyDescent="0.25">
      <c r="A36" s="2">
        <f t="shared" si="2"/>
        <v>330</v>
      </c>
      <c r="B36" s="2"/>
      <c r="C36" s="2">
        <v>2.0739999999999998</v>
      </c>
      <c r="D36" s="2"/>
      <c r="E36" s="2"/>
      <c r="F36" s="2"/>
      <c r="G36" s="6">
        <f t="shared" si="0"/>
        <v>2723.76</v>
      </c>
      <c r="H36">
        <f>AVERAGE(G36,G46)</f>
        <v>2723.7809999999999</v>
      </c>
    </row>
    <row r="37" spans="1:8" x14ac:dyDescent="0.25">
      <c r="A37" s="2">
        <f t="shared" si="2"/>
        <v>340</v>
      </c>
      <c r="B37" s="2"/>
      <c r="C37" s="2">
        <v>2.11</v>
      </c>
      <c r="D37" s="2"/>
      <c r="E37" s="2"/>
      <c r="F37" s="2"/>
      <c r="G37" s="6">
        <f>$F$2-C37</f>
        <v>2723.7240000000002</v>
      </c>
      <c r="H37">
        <v>2723.7809999999999</v>
      </c>
    </row>
    <row r="38" spans="1:8" x14ac:dyDescent="0.25">
      <c r="A38" s="2">
        <f t="shared" si="2"/>
        <v>350</v>
      </c>
      <c r="B38" s="2"/>
      <c r="C38" s="2">
        <v>2.0830000000000002</v>
      </c>
      <c r="D38" s="2"/>
      <c r="E38" s="2"/>
      <c r="F38" s="2"/>
      <c r="G38" s="6">
        <f>$F$2-C38</f>
        <v>2723.7510000000002</v>
      </c>
      <c r="H38">
        <v>2723.7809999999999</v>
      </c>
    </row>
    <row r="39" spans="1:8" x14ac:dyDescent="0.25">
      <c r="A39" s="2">
        <f t="shared" si="2"/>
        <v>360</v>
      </c>
      <c r="B39" s="2"/>
      <c r="C39" s="2">
        <v>2.105</v>
      </c>
      <c r="D39" s="2"/>
      <c r="E39" s="2"/>
      <c r="F39" s="2"/>
      <c r="G39" s="6">
        <f t="shared" si="0"/>
        <v>2723.7290000000003</v>
      </c>
      <c r="H39">
        <v>2723.7809999999999</v>
      </c>
    </row>
    <row r="40" spans="1:8" x14ac:dyDescent="0.25">
      <c r="A40" s="2">
        <f t="shared" si="2"/>
        <v>370</v>
      </c>
      <c r="B40" s="2"/>
      <c r="C40" s="2">
        <v>2.069</v>
      </c>
      <c r="D40" s="2"/>
      <c r="E40" s="2"/>
      <c r="F40" s="2"/>
      <c r="G40" s="6">
        <f>$F$2-C40</f>
        <v>2723.7650000000003</v>
      </c>
      <c r="H40">
        <v>2723.7809999999999</v>
      </c>
    </row>
    <row r="41" spans="1:8" x14ac:dyDescent="0.25">
      <c r="A41" s="2">
        <f t="shared" si="2"/>
        <v>380</v>
      </c>
      <c r="B41" s="2"/>
      <c r="C41" s="2">
        <v>2.0640000000000001</v>
      </c>
      <c r="D41" s="2"/>
      <c r="E41" s="2"/>
      <c r="F41" s="2"/>
      <c r="G41" s="6">
        <f t="shared" si="0"/>
        <v>2723.7700000000004</v>
      </c>
      <c r="H41">
        <v>2723.7809999999999</v>
      </c>
    </row>
    <row r="42" spans="1:8" x14ac:dyDescent="0.25">
      <c r="A42" s="2">
        <f t="shared" si="2"/>
        <v>390</v>
      </c>
      <c r="B42" s="2"/>
      <c r="C42" s="2">
        <v>2.0960000000000001</v>
      </c>
      <c r="D42" s="2"/>
      <c r="E42" s="2"/>
      <c r="F42" s="2"/>
      <c r="G42" s="6">
        <f t="shared" si="0"/>
        <v>2723.7380000000003</v>
      </c>
      <c r="H42">
        <v>2723.7809999999999</v>
      </c>
    </row>
    <row r="43" spans="1:8" x14ac:dyDescent="0.25">
      <c r="A43" s="2">
        <f t="shared" si="2"/>
        <v>400</v>
      </c>
      <c r="B43" s="2"/>
      <c r="C43" s="2">
        <v>2.0870000000000002</v>
      </c>
      <c r="D43" s="2"/>
      <c r="E43" s="2"/>
      <c r="F43" s="2"/>
      <c r="G43" s="6">
        <f t="shared" si="0"/>
        <v>2723.7470000000003</v>
      </c>
      <c r="H43">
        <v>2723.7809999999999</v>
      </c>
    </row>
    <row r="44" spans="1:8" x14ac:dyDescent="0.25">
      <c r="A44" s="2">
        <f t="shared" si="2"/>
        <v>410</v>
      </c>
      <c r="B44" s="2"/>
      <c r="C44" s="2">
        <v>2.109</v>
      </c>
      <c r="D44" s="2"/>
      <c r="E44" s="2"/>
      <c r="F44" s="2"/>
      <c r="G44" s="6">
        <f t="shared" si="0"/>
        <v>2723.7250000000004</v>
      </c>
      <c r="H44">
        <v>2723.7809999999999</v>
      </c>
    </row>
    <row r="45" spans="1:8" x14ac:dyDescent="0.25">
      <c r="A45" s="2">
        <f t="shared" si="2"/>
        <v>420</v>
      </c>
      <c r="B45" s="2"/>
      <c r="C45" s="2">
        <v>2.1150000000000002</v>
      </c>
      <c r="D45" s="2"/>
      <c r="F45" s="2"/>
      <c r="G45" s="6">
        <f t="shared" si="0"/>
        <v>2723.7190000000005</v>
      </c>
      <c r="H45">
        <v>2723.7809999999999</v>
      </c>
    </row>
    <row r="46" spans="1:8" x14ac:dyDescent="0.25">
      <c r="A46" s="2">
        <f t="shared" si="2"/>
        <v>430</v>
      </c>
      <c r="B46" s="2"/>
      <c r="C46" s="2">
        <v>2.032</v>
      </c>
      <c r="D46" s="2"/>
      <c r="E46" s="2" t="s">
        <v>21</v>
      </c>
      <c r="F46" s="2"/>
      <c r="G46" s="6">
        <f t="shared" si="0"/>
        <v>2723.8020000000001</v>
      </c>
      <c r="H46">
        <v>2723.7809999999999</v>
      </c>
    </row>
    <row r="47" spans="1:8" x14ac:dyDescent="0.25">
      <c r="A47" s="2">
        <f t="shared" si="2"/>
        <v>440</v>
      </c>
      <c r="B47" s="2"/>
      <c r="C47" s="2">
        <v>1.966</v>
      </c>
      <c r="D47" s="2"/>
      <c r="E47" s="2"/>
      <c r="F47" s="2"/>
      <c r="G47" s="6">
        <f t="shared" si="0"/>
        <v>2723.8680000000004</v>
      </c>
    </row>
    <row r="48" spans="1:8" x14ac:dyDescent="0.25">
      <c r="A48" s="2">
        <f t="shared" si="2"/>
        <v>450</v>
      </c>
      <c r="B48" s="2"/>
      <c r="C48" s="2">
        <v>1.9670000000000001</v>
      </c>
      <c r="D48" s="2"/>
      <c r="E48" s="2"/>
      <c r="F48" s="2"/>
      <c r="G48" s="6">
        <f t="shared" si="0"/>
        <v>2723.8670000000002</v>
      </c>
    </row>
    <row r="49" spans="1:7" x14ac:dyDescent="0.25">
      <c r="A49" s="2">
        <f t="shared" si="2"/>
        <v>460</v>
      </c>
      <c r="B49" s="2"/>
      <c r="C49" s="2">
        <v>1.954</v>
      </c>
      <c r="D49" s="2"/>
      <c r="E49" s="2"/>
      <c r="F49" s="2"/>
      <c r="G49" s="6">
        <f t="shared" si="0"/>
        <v>2723.88</v>
      </c>
    </row>
    <row r="50" spans="1:7" x14ac:dyDescent="0.25">
      <c r="A50" s="2">
        <f t="shared" si="2"/>
        <v>470</v>
      </c>
      <c r="B50" s="2"/>
      <c r="C50" s="2">
        <v>1.907</v>
      </c>
      <c r="D50" s="2"/>
      <c r="E50" s="2"/>
      <c r="F50" s="2"/>
      <c r="G50" s="6">
        <f t="shared" si="0"/>
        <v>2723.9270000000001</v>
      </c>
    </row>
    <row r="51" spans="1:7" x14ac:dyDescent="0.25">
      <c r="A51" s="2">
        <f t="shared" si="2"/>
        <v>480</v>
      </c>
      <c r="B51" s="2"/>
      <c r="C51" s="2">
        <v>1.9059999999999999</v>
      </c>
      <c r="D51" s="2"/>
      <c r="E51" s="2" t="s">
        <v>53</v>
      </c>
      <c r="F51" s="2"/>
      <c r="G51" s="6">
        <f t="shared" si="0"/>
        <v>2723.9280000000003</v>
      </c>
    </row>
    <row r="52" spans="1:7" x14ac:dyDescent="0.25">
      <c r="A52" s="2">
        <f t="shared" si="2"/>
        <v>490</v>
      </c>
      <c r="B52" s="2"/>
      <c r="C52" s="2">
        <v>1.595</v>
      </c>
      <c r="D52" s="2"/>
      <c r="E52" s="2"/>
      <c r="F52" s="2"/>
      <c r="G52" s="6">
        <f t="shared" si="0"/>
        <v>2724.2390000000005</v>
      </c>
    </row>
    <row r="53" spans="1:7" x14ac:dyDescent="0.25">
      <c r="A53" s="2">
        <f t="shared" si="2"/>
        <v>500</v>
      </c>
      <c r="B53" s="2"/>
      <c r="C53" s="2">
        <v>1.49</v>
      </c>
      <c r="D53" s="2"/>
      <c r="E53" s="2"/>
      <c r="F53" s="2"/>
      <c r="G53" s="6">
        <f t="shared" si="0"/>
        <v>2724.3440000000005</v>
      </c>
    </row>
    <row r="54" spans="1:7" x14ac:dyDescent="0.25">
      <c r="A54" s="2">
        <f t="shared" si="2"/>
        <v>510</v>
      </c>
      <c r="B54" s="2"/>
      <c r="C54" s="2">
        <v>1.4370000000000001</v>
      </c>
      <c r="D54" s="2"/>
      <c r="E54" s="2"/>
      <c r="F54" s="2"/>
      <c r="G54" s="6">
        <f t="shared" si="0"/>
        <v>2724.3970000000004</v>
      </c>
    </row>
    <row r="55" spans="1:7" x14ac:dyDescent="0.25">
      <c r="A55" s="2">
        <f t="shared" si="2"/>
        <v>520</v>
      </c>
      <c r="B55" s="2"/>
      <c r="C55" s="2">
        <v>1.46</v>
      </c>
      <c r="D55" s="2"/>
      <c r="E55" s="2" t="s">
        <v>54</v>
      </c>
      <c r="F55" s="2"/>
      <c r="G55" s="6">
        <f t="shared" si="0"/>
        <v>2724.3740000000003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I35"/>
  <sheetViews>
    <sheetView workbookViewId="0">
      <selection activeCell="M34" sqref="M34"/>
    </sheetView>
  </sheetViews>
  <sheetFormatPr defaultRowHeight="15" x14ac:dyDescent="0.25"/>
  <cols>
    <col min="3" max="3" width="16" customWidth="1"/>
    <col min="5" max="5" width="26.140625" customWidth="1"/>
    <col min="6" max="6" width="20" customWidth="1"/>
    <col min="7" max="7" width="17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1.575</v>
      </c>
      <c r="D2" s="6"/>
      <c r="E2" s="6" t="s">
        <v>14</v>
      </c>
      <c r="F2" s="2">
        <v>2725.8339999999998</v>
      </c>
      <c r="G2" s="6">
        <f>$F$2-C2</f>
        <v>2724.259</v>
      </c>
    </row>
    <row r="3" spans="1:9" x14ac:dyDescent="0.25">
      <c r="A3" s="2">
        <f>A2+10</f>
        <v>10</v>
      </c>
      <c r="B3" s="2"/>
      <c r="C3" s="2">
        <v>1.615</v>
      </c>
      <c r="D3" s="2"/>
      <c r="E3" s="1"/>
      <c r="F3" s="2"/>
      <c r="G3" s="6">
        <f t="shared" ref="G3:G35" si="0">$F$2-C3</f>
        <v>2724.2190000000001</v>
      </c>
    </row>
    <row r="4" spans="1:9" x14ac:dyDescent="0.25">
      <c r="A4" s="2">
        <f t="shared" ref="A4:A8" si="1">A3+10</f>
        <v>20</v>
      </c>
      <c r="B4" s="2"/>
      <c r="C4" s="2">
        <v>1.6850000000000001</v>
      </c>
      <c r="D4" s="2"/>
      <c r="E4" s="2" t="s">
        <v>21</v>
      </c>
      <c r="F4" s="2"/>
      <c r="G4" s="6">
        <f t="shared" si="0"/>
        <v>2724.1489999999999</v>
      </c>
    </row>
    <row r="5" spans="1:9" x14ac:dyDescent="0.25">
      <c r="A5" s="2">
        <f t="shared" si="1"/>
        <v>30</v>
      </c>
      <c r="B5" s="2"/>
      <c r="C5" s="2">
        <v>1.7350000000000001</v>
      </c>
      <c r="D5" s="2"/>
      <c r="E5" s="2"/>
      <c r="F5" s="2"/>
      <c r="G5" s="6">
        <f t="shared" si="0"/>
        <v>2724.0989999999997</v>
      </c>
    </row>
    <row r="6" spans="1:9" x14ac:dyDescent="0.25">
      <c r="A6" s="2">
        <f t="shared" si="1"/>
        <v>40</v>
      </c>
      <c r="B6" s="2"/>
      <c r="C6" s="2">
        <v>1.744</v>
      </c>
      <c r="D6" s="2"/>
      <c r="E6" s="2"/>
      <c r="F6" s="2"/>
      <c r="G6" s="6">
        <f t="shared" si="0"/>
        <v>2724.0899999999997</v>
      </c>
    </row>
    <row r="7" spans="1:9" x14ac:dyDescent="0.25">
      <c r="A7" s="2">
        <f t="shared" si="1"/>
        <v>50</v>
      </c>
      <c r="B7" s="2"/>
      <c r="C7" s="2">
        <v>1.746</v>
      </c>
      <c r="D7" s="2"/>
      <c r="E7" s="2"/>
      <c r="F7" s="2"/>
      <c r="G7" s="6">
        <f t="shared" si="0"/>
        <v>2724.0879999999997</v>
      </c>
      <c r="I7" t="s">
        <v>142</v>
      </c>
    </row>
    <row r="8" spans="1:9" x14ac:dyDescent="0.25">
      <c r="A8" s="2">
        <f t="shared" si="1"/>
        <v>60</v>
      </c>
      <c r="B8" s="2"/>
      <c r="C8" s="2">
        <v>1.819</v>
      </c>
      <c r="D8" s="2"/>
      <c r="E8" s="2" t="s">
        <v>55</v>
      </c>
      <c r="F8" s="2"/>
      <c r="G8" s="6">
        <f t="shared" si="0"/>
        <v>2724.0149999999999</v>
      </c>
      <c r="H8" s="16">
        <v>2724.2139999999995</v>
      </c>
      <c r="I8" s="5">
        <f>H8-G8</f>
        <v>0.19899999999961437</v>
      </c>
    </row>
    <row r="9" spans="1:9" x14ac:dyDescent="0.25">
      <c r="A9" s="2">
        <v>60</v>
      </c>
      <c r="B9" s="2"/>
      <c r="C9" s="2">
        <v>1.3460000000000001</v>
      </c>
      <c r="D9" s="2"/>
      <c r="E9" s="2" t="s">
        <v>56</v>
      </c>
      <c r="F9" s="2"/>
      <c r="G9" s="6"/>
    </row>
    <row r="10" spans="1:9" x14ac:dyDescent="0.25">
      <c r="A10" s="2">
        <f>A8+10</f>
        <v>70</v>
      </c>
      <c r="B10" s="2"/>
      <c r="C10" s="2">
        <v>1.81</v>
      </c>
      <c r="D10" s="2"/>
      <c r="E10" s="2"/>
      <c r="F10" s="2"/>
      <c r="G10" s="6">
        <f t="shared" si="0"/>
        <v>2724.0239999999999</v>
      </c>
    </row>
    <row r="11" spans="1:9" x14ac:dyDescent="0.25">
      <c r="A11" s="2">
        <f t="shared" ref="A11:A25" si="2">A10+10</f>
        <v>80</v>
      </c>
      <c r="B11" s="2"/>
      <c r="C11" s="2">
        <v>1.776</v>
      </c>
      <c r="D11" s="2"/>
      <c r="E11" s="2"/>
      <c r="F11" s="2"/>
      <c r="G11" s="6">
        <f t="shared" si="0"/>
        <v>2724.058</v>
      </c>
    </row>
    <row r="12" spans="1:9" x14ac:dyDescent="0.25">
      <c r="A12" s="2">
        <f t="shared" si="2"/>
        <v>90</v>
      </c>
      <c r="B12" s="2"/>
      <c r="C12" s="2">
        <v>1.7370000000000001</v>
      </c>
      <c r="D12" s="2"/>
      <c r="E12" s="2"/>
      <c r="F12" s="2"/>
      <c r="G12" s="6">
        <f t="shared" si="0"/>
        <v>2724.0969999999998</v>
      </c>
    </row>
    <row r="13" spans="1:9" x14ac:dyDescent="0.25">
      <c r="A13" s="2">
        <f t="shared" si="2"/>
        <v>100</v>
      </c>
      <c r="B13" s="2"/>
      <c r="C13" s="2">
        <v>1.7050000000000001</v>
      </c>
      <c r="D13" s="2"/>
      <c r="E13" s="2"/>
      <c r="F13" s="2"/>
      <c r="G13" s="6">
        <f t="shared" si="0"/>
        <v>2724.1289999999999</v>
      </c>
    </row>
    <row r="14" spans="1:9" x14ac:dyDescent="0.25">
      <c r="A14" s="2">
        <f t="shared" si="2"/>
        <v>110</v>
      </c>
      <c r="B14" s="2"/>
      <c r="C14" s="2">
        <v>1.679</v>
      </c>
      <c r="D14" s="2"/>
      <c r="E14" s="2"/>
      <c r="F14" s="2"/>
      <c r="G14" s="6">
        <f t="shared" si="0"/>
        <v>2724.1549999999997</v>
      </c>
    </row>
    <row r="15" spans="1:9" x14ac:dyDescent="0.25">
      <c r="A15" s="2">
        <f t="shared" si="2"/>
        <v>120</v>
      </c>
      <c r="B15" s="2"/>
      <c r="C15" s="2">
        <v>1.665</v>
      </c>
      <c r="D15" s="2"/>
      <c r="E15" s="2"/>
      <c r="F15" s="2"/>
      <c r="G15" s="6">
        <f t="shared" si="0"/>
        <v>2724.1689999999999</v>
      </c>
    </row>
    <row r="16" spans="1:9" x14ac:dyDescent="0.25">
      <c r="A16" s="2">
        <f t="shared" si="2"/>
        <v>130</v>
      </c>
      <c r="B16" s="2"/>
      <c r="C16" s="2">
        <v>1.655</v>
      </c>
      <c r="D16" s="2"/>
      <c r="E16" s="2"/>
      <c r="F16" s="2"/>
      <c r="G16" s="6">
        <f t="shared" si="0"/>
        <v>2724.1789999999996</v>
      </c>
    </row>
    <row r="17" spans="1:7" x14ac:dyDescent="0.25">
      <c r="A17" s="2">
        <f t="shared" si="2"/>
        <v>140</v>
      </c>
      <c r="B17" s="2"/>
      <c r="C17" s="2">
        <v>1.655</v>
      </c>
      <c r="D17" s="2"/>
      <c r="E17" s="2"/>
      <c r="F17" s="2"/>
      <c r="G17" s="6">
        <f t="shared" si="0"/>
        <v>2724.1789999999996</v>
      </c>
    </row>
    <row r="18" spans="1:7" x14ac:dyDescent="0.25">
      <c r="A18" s="2">
        <f t="shared" si="2"/>
        <v>150</v>
      </c>
      <c r="B18" s="2"/>
      <c r="C18" s="2">
        <v>1.6439999999999999</v>
      </c>
      <c r="D18" s="2"/>
      <c r="E18" s="2"/>
      <c r="F18" s="2"/>
      <c r="G18" s="6">
        <f t="shared" si="0"/>
        <v>2724.19</v>
      </c>
    </row>
    <row r="19" spans="1:7" x14ac:dyDescent="0.25">
      <c r="A19" s="2">
        <f t="shared" si="2"/>
        <v>160</v>
      </c>
      <c r="B19" s="2"/>
      <c r="C19" s="2">
        <v>1.6279999999999999</v>
      </c>
      <c r="D19" s="2"/>
      <c r="E19" s="2"/>
      <c r="F19" s="2"/>
      <c r="G19" s="6">
        <f t="shared" si="0"/>
        <v>2724.2059999999997</v>
      </c>
    </row>
    <row r="20" spans="1:7" x14ac:dyDescent="0.25">
      <c r="A20" s="2">
        <f t="shared" si="2"/>
        <v>170</v>
      </c>
      <c r="B20" s="2"/>
      <c r="C20" s="2">
        <v>1.6819999999999999</v>
      </c>
      <c r="D20" s="2"/>
      <c r="E20" s="2"/>
      <c r="F20" s="2"/>
      <c r="G20" s="6">
        <f t="shared" si="0"/>
        <v>2724.152</v>
      </c>
    </row>
    <row r="21" spans="1:7" x14ac:dyDescent="0.25">
      <c r="A21" s="2">
        <f t="shared" si="2"/>
        <v>180</v>
      </c>
      <c r="B21" s="2"/>
      <c r="C21" s="2">
        <v>1.6419999999999999</v>
      </c>
      <c r="D21" s="2"/>
      <c r="E21" s="2"/>
      <c r="F21" s="2"/>
      <c r="G21" s="6">
        <f t="shared" si="0"/>
        <v>2724.192</v>
      </c>
    </row>
    <row r="22" spans="1:7" x14ac:dyDescent="0.25">
      <c r="A22" s="2">
        <f t="shared" si="2"/>
        <v>190</v>
      </c>
      <c r="B22" s="2"/>
      <c r="C22" s="2">
        <v>1.6160000000000001</v>
      </c>
      <c r="D22" s="2"/>
      <c r="E22" s="2"/>
      <c r="F22" s="2"/>
      <c r="G22" s="6">
        <f t="shared" si="0"/>
        <v>2724.2179999999998</v>
      </c>
    </row>
    <row r="23" spans="1:7" x14ac:dyDescent="0.25">
      <c r="A23" s="2">
        <f t="shared" si="2"/>
        <v>200</v>
      </c>
      <c r="B23" s="2"/>
      <c r="C23" s="2">
        <v>1.631</v>
      </c>
      <c r="D23" s="2"/>
      <c r="E23" s="2"/>
      <c r="F23" s="2"/>
      <c r="G23" s="6">
        <f t="shared" si="0"/>
        <v>2724.203</v>
      </c>
    </row>
    <row r="24" spans="1:7" x14ac:dyDescent="0.25">
      <c r="A24" s="2">
        <f t="shared" si="2"/>
        <v>210</v>
      </c>
      <c r="B24" s="2"/>
      <c r="C24" s="2">
        <v>1.6120000000000001</v>
      </c>
      <c r="D24" s="2"/>
      <c r="E24" s="2"/>
      <c r="F24" s="2"/>
      <c r="G24" s="6">
        <f t="shared" si="0"/>
        <v>2724.2219999999998</v>
      </c>
    </row>
    <row r="25" spans="1:7" x14ac:dyDescent="0.25">
      <c r="A25" s="2">
        <f t="shared" si="2"/>
        <v>220</v>
      </c>
      <c r="B25" s="2"/>
      <c r="C25" s="2">
        <v>1.607</v>
      </c>
      <c r="D25" s="2"/>
      <c r="E25" s="2" t="s">
        <v>18</v>
      </c>
      <c r="F25" s="2"/>
      <c r="G25" s="6">
        <f t="shared" si="0"/>
        <v>2724.2269999999999</v>
      </c>
    </row>
    <row r="26" spans="1:7" x14ac:dyDescent="0.25">
      <c r="A26" s="2">
        <f t="shared" ref="A26:A35" si="3">A25+10</f>
        <v>230</v>
      </c>
      <c r="B26" s="2"/>
      <c r="C26" s="2">
        <v>1.5760000000000001</v>
      </c>
      <c r="D26" s="2"/>
      <c r="E26" s="2"/>
      <c r="F26" s="2"/>
      <c r="G26" s="6">
        <f t="shared" si="0"/>
        <v>2724.2579999999998</v>
      </c>
    </row>
    <row r="27" spans="1:7" x14ac:dyDescent="0.25">
      <c r="A27" s="2">
        <f t="shared" si="3"/>
        <v>240</v>
      </c>
      <c r="B27" s="2"/>
      <c r="C27" s="2">
        <v>1.5669999999999999</v>
      </c>
      <c r="D27" s="2"/>
      <c r="E27" s="2"/>
      <c r="F27" s="2"/>
      <c r="G27" s="6">
        <f t="shared" si="0"/>
        <v>2724.2669999999998</v>
      </c>
    </row>
    <row r="28" spans="1:7" x14ac:dyDescent="0.25">
      <c r="A28" s="2">
        <f t="shared" si="3"/>
        <v>250</v>
      </c>
      <c r="B28" s="2"/>
      <c r="C28" s="2">
        <v>1.5649999999999999</v>
      </c>
      <c r="D28" s="2"/>
      <c r="E28" s="2"/>
      <c r="F28" s="2"/>
      <c r="G28" s="6">
        <f t="shared" si="0"/>
        <v>2724.2689999999998</v>
      </c>
    </row>
    <row r="29" spans="1:7" x14ac:dyDescent="0.25">
      <c r="A29" s="2">
        <f t="shared" si="3"/>
        <v>260</v>
      </c>
      <c r="B29" s="2"/>
      <c r="C29" s="2">
        <v>1.5089999999999999</v>
      </c>
      <c r="D29" s="2"/>
      <c r="E29" s="2"/>
      <c r="F29" s="2"/>
      <c r="G29" s="6">
        <f t="shared" si="0"/>
        <v>2724.3249999999998</v>
      </c>
    </row>
    <row r="30" spans="1:7" x14ac:dyDescent="0.25">
      <c r="A30" s="2">
        <f t="shared" si="3"/>
        <v>270</v>
      </c>
      <c r="B30" s="2"/>
      <c r="C30" s="2">
        <v>1.4510000000000001</v>
      </c>
      <c r="D30" s="2"/>
      <c r="E30" s="2"/>
      <c r="F30" s="2"/>
      <c r="G30" s="6">
        <f t="shared" si="0"/>
        <v>2724.3829999999998</v>
      </c>
    </row>
    <row r="31" spans="1:7" x14ac:dyDescent="0.25">
      <c r="A31" s="2">
        <f t="shared" si="3"/>
        <v>280</v>
      </c>
      <c r="B31" s="2"/>
      <c r="C31" s="2">
        <v>1.29</v>
      </c>
      <c r="D31" s="2"/>
      <c r="E31" s="2"/>
      <c r="F31" s="2"/>
      <c r="G31" s="6">
        <f t="shared" si="0"/>
        <v>2724.5439999999999</v>
      </c>
    </row>
    <row r="32" spans="1:7" x14ac:dyDescent="0.25">
      <c r="A32" s="2">
        <f t="shared" si="3"/>
        <v>290</v>
      </c>
      <c r="B32" s="2"/>
      <c r="C32" s="2">
        <v>1.244</v>
      </c>
      <c r="D32" s="2"/>
      <c r="E32" s="2"/>
      <c r="F32" s="2"/>
      <c r="G32" s="6">
        <f t="shared" si="0"/>
        <v>2724.5899999999997</v>
      </c>
    </row>
    <row r="33" spans="1:7" x14ac:dyDescent="0.25">
      <c r="A33" s="2">
        <f t="shared" si="3"/>
        <v>300</v>
      </c>
      <c r="B33" s="2"/>
      <c r="C33" s="2">
        <v>1.198</v>
      </c>
      <c r="D33" s="2"/>
      <c r="E33" s="2"/>
      <c r="F33" s="2"/>
      <c r="G33" s="6">
        <f t="shared" si="0"/>
        <v>2724.636</v>
      </c>
    </row>
    <row r="34" spans="1:7" x14ac:dyDescent="0.25">
      <c r="A34" s="2">
        <f t="shared" si="3"/>
        <v>310</v>
      </c>
      <c r="B34" s="2"/>
      <c r="C34" s="2">
        <v>0.96499999999999997</v>
      </c>
      <c r="D34" s="2"/>
      <c r="E34" s="2"/>
      <c r="F34" s="2"/>
      <c r="G34" s="6">
        <f t="shared" si="0"/>
        <v>2724.8689999999997</v>
      </c>
    </row>
    <row r="35" spans="1:7" x14ac:dyDescent="0.25">
      <c r="A35" s="2">
        <f t="shared" si="3"/>
        <v>320</v>
      </c>
      <c r="B35" s="2"/>
      <c r="C35" s="2">
        <v>0.89</v>
      </c>
      <c r="D35" s="2"/>
      <c r="E35" s="2" t="s">
        <v>57</v>
      </c>
      <c r="F35" s="2"/>
      <c r="G35" s="6">
        <f t="shared" si="0"/>
        <v>2724.944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I15" sqref="I15"/>
    </sheetView>
  </sheetViews>
  <sheetFormatPr defaultRowHeight="15" x14ac:dyDescent="0.25"/>
  <cols>
    <col min="2" max="2" width="10.42578125" customWidth="1"/>
    <col min="3" max="3" width="18.42578125" customWidth="1"/>
    <col min="4" max="4" width="11.7109375" customWidth="1"/>
    <col min="5" max="5" width="29.5703125" customWidth="1"/>
    <col min="6" max="6" width="19.7109375" customWidth="1"/>
    <col min="7" max="7" width="16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 t="s">
        <v>58</v>
      </c>
      <c r="B2" s="6">
        <v>2.0449999999999999</v>
      </c>
      <c r="C2" s="6"/>
      <c r="D2" s="6">
        <v>0.76500000000000001</v>
      </c>
      <c r="E2" s="6" t="s">
        <v>59</v>
      </c>
      <c r="F2" s="6">
        <f>G2+B2</f>
        <v>2727.114</v>
      </c>
      <c r="G2" s="6">
        <f>2725.834-D2</f>
        <v>2725.069</v>
      </c>
    </row>
    <row r="3" spans="1:9" x14ac:dyDescent="0.25">
      <c r="A3" s="2">
        <v>0</v>
      </c>
      <c r="B3" s="2"/>
      <c r="C3" s="2">
        <v>2.1459999999999999</v>
      </c>
      <c r="D3" s="2"/>
      <c r="E3" s="1" t="s">
        <v>14</v>
      </c>
      <c r="F3" s="2"/>
      <c r="G3" s="2">
        <f>$F$2-C3</f>
        <v>2724.9679999999998</v>
      </c>
    </row>
    <row r="4" spans="1:9" x14ac:dyDescent="0.25">
      <c r="A4" s="2">
        <f>A3+10</f>
        <v>10</v>
      </c>
      <c r="B4" s="2">
        <f>A4/100</f>
        <v>0.1</v>
      </c>
      <c r="C4" s="2">
        <v>2.1850000000000001</v>
      </c>
      <c r="D4" s="2"/>
      <c r="E4" s="2"/>
      <c r="F4" s="2"/>
      <c r="G4" s="2">
        <f t="shared" ref="G4:G29" si="0">$F$2-C4</f>
        <v>2724.9290000000001</v>
      </c>
    </row>
    <row r="5" spans="1:9" x14ac:dyDescent="0.25">
      <c r="A5" s="2">
        <f t="shared" ref="A5:A18" si="1">A4+10</f>
        <v>20</v>
      </c>
      <c r="B5" s="2">
        <f t="shared" ref="B5:B29" si="2">A5/100</f>
        <v>0.2</v>
      </c>
      <c r="C5" s="2">
        <v>2.25</v>
      </c>
      <c r="D5" s="2"/>
      <c r="E5" s="2"/>
      <c r="F5" s="2"/>
      <c r="G5" s="2">
        <f t="shared" si="0"/>
        <v>2724.864</v>
      </c>
    </row>
    <row r="6" spans="1:9" x14ac:dyDescent="0.25">
      <c r="A6" s="2">
        <f t="shared" si="1"/>
        <v>30</v>
      </c>
      <c r="B6" s="2">
        <f t="shared" si="2"/>
        <v>0.3</v>
      </c>
      <c r="C6" s="2">
        <v>2.238</v>
      </c>
      <c r="D6" s="2"/>
      <c r="E6" s="2"/>
      <c r="F6" s="2"/>
      <c r="G6" s="2">
        <f t="shared" si="0"/>
        <v>2724.8760000000002</v>
      </c>
    </row>
    <row r="7" spans="1:9" x14ac:dyDescent="0.25">
      <c r="A7" s="2">
        <f t="shared" si="1"/>
        <v>40</v>
      </c>
      <c r="B7" s="2">
        <f t="shared" si="2"/>
        <v>0.4</v>
      </c>
      <c r="C7" s="2">
        <v>2.2360000000000002</v>
      </c>
      <c r="D7" s="2"/>
      <c r="E7" s="2"/>
      <c r="F7" s="2"/>
      <c r="G7" s="2">
        <f t="shared" si="0"/>
        <v>2724.8780000000002</v>
      </c>
    </row>
    <row r="8" spans="1:9" x14ac:dyDescent="0.25">
      <c r="A8" s="2">
        <f t="shared" si="1"/>
        <v>50</v>
      </c>
      <c r="B8" s="2">
        <f t="shared" si="2"/>
        <v>0.5</v>
      </c>
      <c r="C8" s="2">
        <v>2.327</v>
      </c>
      <c r="D8" s="2"/>
      <c r="E8" s="2" t="s">
        <v>18</v>
      </c>
      <c r="F8" s="2"/>
      <c r="G8" s="2">
        <f t="shared" si="0"/>
        <v>2724.7869999999998</v>
      </c>
    </row>
    <row r="9" spans="1:9" x14ac:dyDescent="0.25">
      <c r="A9" s="2">
        <f t="shared" si="1"/>
        <v>60</v>
      </c>
      <c r="B9" s="2">
        <f t="shared" si="2"/>
        <v>0.6</v>
      </c>
      <c r="C9" s="2">
        <v>2.3849999999999998</v>
      </c>
      <c r="D9" s="2"/>
      <c r="E9" s="2"/>
      <c r="F9" s="2"/>
      <c r="G9" s="2">
        <f t="shared" si="0"/>
        <v>2724.7289999999998</v>
      </c>
    </row>
    <row r="10" spans="1:9" x14ac:dyDescent="0.25">
      <c r="A10" s="2">
        <f t="shared" si="1"/>
        <v>70</v>
      </c>
      <c r="B10" s="2">
        <f t="shared" si="2"/>
        <v>0.7</v>
      </c>
      <c r="C10" s="2">
        <v>2.3679999999999999</v>
      </c>
      <c r="D10" s="2"/>
      <c r="E10" s="2"/>
      <c r="F10" s="3"/>
      <c r="G10" s="2">
        <f t="shared" si="0"/>
        <v>2724.7460000000001</v>
      </c>
    </row>
    <row r="11" spans="1:9" x14ac:dyDescent="0.25">
      <c r="A11" s="2">
        <f t="shared" si="1"/>
        <v>80</v>
      </c>
      <c r="B11" s="2">
        <f t="shared" si="2"/>
        <v>0.8</v>
      </c>
      <c r="C11" s="2">
        <v>2.34</v>
      </c>
      <c r="D11" s="2"/>
      <c r="E11" s="2"/>
      <c r="F11" s="3"/>
      <c r="G11" s="2">
        <f t="shared" si="0"/>
        <v>2724.7739999999999</v>
      </c>
      <c r="I11" s="11" t="s">
        <v>116</v>
      </c>
    </row>
    <row r="12" spans="1:9" x14ac:dyDescent="0.25">
      <c r="A12" s="2">
        <f t="shared" si="1"/>
        <v>90</v>
      </c>
      <c r="B12" s="2">
        <f t="shared" si="2"/>
        <v>0.9</v>
      </c>
      <c r="C12" s="2">
        <v>2.3660000000000001</v>
      </c>
      <c r="D12" s="2"/>
      <c r="E12" s="2"/>
      <c r="F12" s="3"/>
      <c r="G12" s="2">
        <f t="shared" si="0"/>
        <v>2724.748</v>
      </c>
      <c r="I12" s="11">
        <f>C18-C19</f>
        <v>0.22500000000000009</v>
      </c>
    </row>
    <row r="13" spans="1:9" x14ac:dyDescent="0.25">
      <c r="A13" s="2">
        <f t="shared" si="1"/>
        <v>100</v>
      </c>
      <c r="B13" s="2">
        <f t="shared" si="2"/>
        <v>1</v>
      </c>
      <c r="C13" s="2">
        <v>2.3860000000000001</v>
      </c>
      <c r="D13" s="2"/>
      <c r="E13" s="2"/>
      <c r="F13" s="3"/>
      <c r="G13" s="2">
        <f t="shared" si="0"/>
        <v>2724.7280000000001</v>
      </c>
    </row>
    <row r="14" spans="1:9" x14ac:dyDescent="0.25">
      <c r="A14" s="2">
        <f t="shared" si="1"/>
        <v>110</v>
      </c>
      <c r="B14" s="2">
        <f t="shared" si="2"/>
        <v>1.1000000000000001</v>
      </c>
      <c r="C14" s="2">
        <v>2.4049999999999998</v>
      </c>
      <c r="D14" s="2"/>
      <c r="E14" s="2"/>
      <c r="F14" s="3"/>
      <c r="G14" s="2">
        <f t="shared" si="0"/>
        <v>2724.7089999999998</v>
      </c>
      <c r="I14">
        <f>0.4-I12</f>
        <v>0.17499999999999993</v>
      </c>
    </row>
    <row r="15" spans="1:9" x14ac:dyDescent="0.25">
      <c r="A15" s="2">
        <f t="shared" si="1"/>
        <v>120</v>
      </c>
      <c r="B15" s="2">
        <f t="shared" si="2"/>
        <v>1.2</v>
      </c>
      <c r="C15" s="2">
        <v>2.4249999999999998</v>
      </c>
      <c r="D15" s="2"/>
      <c r="E15" s="2"/>
      <c r="F15" s="3"/>
      <c r="G15" s="2">
        <f t="shared" si="0"/>
        <v>2724.6889999999999</v>
      </c>
    </row>
    <row r="16" spans="1:9" x14ac:dyDescent="0.25">
      <c r="A16" s="2">
        <f t="shared" si="1"/>
        <v>130</v>
      </c>
      <c r="B16" s="2">
        <f t="shared" si="2"/>
        <v>1.3</v>
      </c>
      <c r="C16" s="2">
        <v>2.4159999999999999</v>
      </c>
      <c r="D16" s="2"/>
      <c r="E16" s="2"/>
      <c r="F16" s="3"/>
      <c r="G16" s="2">
        <f t="shared" si="0"/>
        <v>2724.6979999999999</v>
      </c>
    </row>
    <row r="17" spans="1:9" x14ac:dyDescent="0.25">
      <c r="A17" s="2">
        <f t="shared" si="1"/>
        <v>140</v>
      </c>
      <c r="B17" s="2">
        <f t="shared" si="2"/>
        <v>1.4</v>
      </c>
      <c r="C17" s="2">
        <v>2.4209999999999998</v>
      </c>
      <c r="D17" s="2"/>
      <c r="E17" s="2"/>
      <c r="F17" s="3"/>
      <c r="G17" s="2">
        <f t="shared" si="0"/>
        <v>2724.6930000000002</v>
      </c>
    </row>
    <row r="18" spans="1:9" x14ac:dyDescent="0.25">
      <c r="A18" s="2">
        <f t="shared" si="1"/>
        <v>150</v>
      </c>
      <c r="B18" s="2">
        <f t="shared" si="2"/>
        <v>1.5</v>
      </c>
      <c r="C18" s="2">
        <v>2.4590000000000001</v>
      </c>
      <c r="D18" s="2"/>
      <c r="E18" s="2" t="s">
        <v>42</v>
      </c>
      <c r="F18" s="3"/>
      <c r="G18" s="2">
        <f t="shared" si="0"/>
        <v>2724.6550000000002</v>
      </c>
    </row>
    <row r="19" spans="1:9" x14ac:dyDescent="0.25">
      <c r="A19" s="2">
        <v>150</v>
      </c>
      <c r="B19" s="2">
        <f t="shared" si="2"/>
        <v>1.5</v>
      </c>
      <c r="C19" s="2">
        <v>2.234</v>
      </c>
      <c r="D19" s="2"/>
      <c r="E19" s="2" t="s">
        <v>60</v>
      </c>
      <c r="F19" s="3"/>
      <c r="G19" s="2">
        <f t="shared" si="0"/>
        <v>2724.88</v>
      </c>
      <c r="H19" s="16">
        <v>2724.817</v>
      </c>
      <c r="I19" s="17">
        <f>H19-G19</f>
        <v>-6.3000000000101863E-2</v>
      </c>
    </row>
    <row r="20" spans="1:9" x14ac:dyDescent="0.25">
      <c r="A20" s="2">
        <f>A18+10</f>
        <v>160</v>
      </c>
      <c r="B20" s="2">
        <f t="shared" si="2"/>
        <v>1.6</v>
      </c>
      <c r="C20" s="2">
        <v>2.3679999999999999</v>
      </c>
      <c r="D20" s="2"/>
      <c r="E20" s="2" t="s">
        <v>18</v>
      </c>
      <c r="F20" s="3"/>
      <c r="G20" s="2">
        <f t="shared" si="0"/>
        <v>2724.7460000000001</v>
      </c>
    </row>
    <row r="21" spans="1:9" x14ac:dyDescent="0.25">
      <c r="A21" s="2">
        <f t="shared" ref="A21:A26" si="3">A20+10</f>
        <v>170</v>
      </c>
      <c r="B21" s="2">
        <f t="shared" si="2"/>
        <v>1.7</v>
      </c>
      <c r="C21" s="2">
        <v>2.2250000000000001</v>
      </c>
      <c r="D21" s="2"/>
      <c r="E21" s="2"/>
      <c r="F21" s="3"/>
      <c r="G21" s="2">
        <f t="shared" si="0"/>
        <v>2724.8890000000001</v>
      </c>
    </row>
    <row r="22" spans="1:9" x14ac:dyDescent="0.25">
      <c r="A22" s="2">
        <f t="shared" si="3"/>
        <v>180</v>
      </c>
      <c r="B22" s="2">
        <f t="shared" si="2"/>
        <v>1.8</v>
      </c>
      <c r="C22" s="2">
        <v>2.2240000000000002</v>
      </c>
      <c r="D22" s="2"/>
      <c r="E22" s="2"/>
      <c r="F22" s="3"/>
      <c r="G22" s="2">
        <f t="shared" si="0"/>
        <v>2724.89</v>
      </c>
    </row>
    <row r="23" spans="1:9" x14ac:dyDescent="0.25">
      <c r="A23" s="2">
        <f t="shared" si="3"/>
        <v>190</v>
      </c>
      <c r="B23" s="2">
        <f t="shared" si="2"/>
        <v>1.9</v>
      </c>
      <c r="C23" s="2">
        <v>2.0070000000000001</v>
      </c>
      <c r="D23" s="2"/>
      <c r="E23" s="2"/>
      <c r="F23" s="3"/>
      <c r="G23" s="2">
        <f t="shared" si="0"/>
        <v>2725.107</v>
      </c>
    </row>
    <row r="24" spans="1:9" x14ac:dyDescent="0.25">
      <c r="A24" s="2">
        <f t="shared" si="3"/>
        <v>200</v>
      </c>
      <c r="B24" s="2">
        <f t="shared" si="2"/>
        <v>2</v>
      </c>
      <c r="C24" s="2">
        <v>2.105</v>
      </c>
      <c r="D24" s="2"/>
      <c r="E24" s="2"/>
      <c r="F24" s="3"/>
      <c r="G24" s="2">
        <f t="shared" si="0"/>
        <v>2725.009</v>
      </c>
    </row>
    <row r="25" spans="1:9" x14ac:dyDescent="0.25">
      <c r="A25" s="2">
        <f t="shared" si="3"/>
        <v>210</v>
      </c>
      <c r="B25" s="2">
        <f t="shared" si="2"/>
        <v>2.1</v>
      </c>
      <c r="C25" s="2">
        <v>2.1110000000000002</v>
      </c>
      <c r="D25" s="2"/>
      <c r="E25" s="2"/>
      <c r="F25" s="3"/>
      <c r="G25" s="2">
        <f t="shared" si="0"/>
        <v>2725.0030000000002</v>
      </c>
    </row>
    <row r="26" spans="1:9" x14ac:dyDescent="0.25">
      <c r="A26" s="2">
        <f t="shared" si="3"/>
        <v>220</v>
      </c>
      <c r="B26" s="2">
        <f t="shared" si="2"/>
        <v>2.2000000000000002</v>
      </c>
      <c r="C26" s="2">
        <v>2.0059999999999998</v>
      </c>
      <c r="D26" s="2"/>
      <c r="E26" s="2"/>
      <c r="F26" s="3"/>
      <c r="G26" s="2">
        <f t="shared" si="0"/>
        <v>2725.1080000000002</v>
      </c>
    </row>
    <row r="27" spans="1:9" x14ac:dyDescent="0.25">
      <c r="A27" s="2">
        <f t="shared" ref="A27:A29" si="4">A26+10</f>
        <v>230</v>
      </c>
      <c r="B27" s="2">
        <f t="shared" si="2"/>
        <v>2.2999999999999998</v>
      </c>
      <c r="C27" s="2">
        <v>1.968</v>
      </c>
      <c r="D27" s="2"/>
      <c r="E27" s="2"/>
      <c r="F27" s="3"/>
      <c r="G27" s="2">
        <f t="shared" si="0"/>
        <v>2725.1460000000002</v>
      </c>
    </row>
    <row r="28" spans="1:9" x14ac:dyDescent="0.25">
      <c r="A28" s="2">
        <f t="shared" si="4"/>
        <v>240</v>
      </c>
      <c r="B28" s="2">
        <f t="shared" si="2"/>
        <v>2.4</v>
      </c>
      <c r="C28" s="2">
        <v>1.776</v>
      </c>
      <c r="D28" s="2"/>
      <c r="E28" s="2"/>
      <c r="F28" s="3"/>
      <c r="G28" s="2">
        <f t="shared" si="0"/>
        <v>2725.3380000000002</v>
      </c>
    </row>
    <row r="29" spans="1:9" x14ac:dyDescent="0.25">
      <c r="A29" s="2">
        <f t="shared" si="4"/>
        <v>250</v>
      </c>
      <c r="B29" s="2">
        <f t="shared" si="2"/>
        <v>2.5</v>
      </c>
      <c r="C29" s="2">
        <v>1.5529999999999999</v>
      </c>
      <c r="D29" s="2"/>
      <c r="E29" s="2" t="s">
        <v>61</v>
      </c>
      <c r="F29" s="3"/>
      <c r="G29" s="2">
        <f t="shared" si="0"/>
        <v>2725.5610000000001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J24"/>
  <sheetViews>
    <sheetView workbookViewId="0">
      <selection activeCell="I15" sqref="I15"/>
    </sheetView>
  </sheetViews>
  <sheetFormatPr defaultRowHeight="15" x14ac:dyDescent="0.25"/>
  <cols>
    <col min="3" max="3" width="15.42578125" customWidth="1"/>
    <col min="5" max="5" width="26.85546875" customWidth="1"/>
    <col min="6" max="6" width="22" customWidth="1"/>
    <col min="7" max="7" width="23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5" t="s">
        <v>62</v>
      </c>
      <c r="B2" s="6">
        <v>0.98799999999999999</v>
      </c>
      <c r="C2" s="6"/>
      <c r="D2" s="6">
        <v>0.34499999999999997</v>
      </c>
      <c r="E2" s="6" t="s">
        <v>63</v>
      </c>
      <c r="F2" s="6">
        <f>G2+B2</f>
        <v>2727.7570000000001</v>
      </c>
      <c r="G2" s="6">
        <f>2727.114-D2</f>
        <v>2726.7690000000002</v>
      </c>
    </row>
    <row r="3" spans="1:10" x14ac:dyDescent="0.25">
      <c r="A3" s="2">
        <v>0</v>
      </c>
      <c r="B3" s="2">
        <f>A3/100</f>
        <v>0</v>
      </c>
      <c r="C3" s="2">
        <v>2.4750000000000001</v>
      </c>
      <c r="D3" s="2"/>
      <c r="E3" s="1" t="s">
        <v>64</v>
      </c>
      <c r="F3" s="2"/>
      <c r="G3" s="2">
        <f>$F$2-C3</f>
        <v>2725.2820000000002</v>
      </c>
    </row>
    <row r="4" spans="1:10" x14ac:dyDescent="0.25">
      <c r="A4" s="2">
        <f>A3+10</f>
        <v>10</v>
      </c>
      <c r="B4" s="2">
        <f t="shared" ref="B4:B24" si="0">A4/100</f>
        <v>0.1</v>
      </c>
      <c r="C4" s="2">
        <v>2.5249999999999999</v>
      </c>
      <c r="D4" s="2"/>
      <c r="E4" s="2"/>
      <c r="F4" s="2"/>
      <c r="G4" s="2">
        <f t="shared" ref="G4:G24" si="1">$F$2-C4</f>
        <v>2725.232</v>
      </c>
    </row>
    <row r="5" spans="1:10" x14ac:dyDescent="0.25">
      <c r="A5" s="2">
        <f t="shared" ref="A5:A8" si="2">A4+10</f>
        <v>20</v>
      </c>
      <c r="B5" s="2">
        <f t="shared" si="0"/>
        <v>0.2</v>
      </c>
      <c r="C5" s="2">
        <v>2.4319999999999999</v>
      </c>
      <c r="D5" s="2"/>
      <c r="E5" s="2"/>
      <c r="F5" s="2"/>
      <c r="G5" s="2">
        <f t="shared" si="1"/>
        <v>2725.3250000000003</v>
      </c>
    </row>
    <row r="6" spans="1:10" x14ac:dyDescent="0.25">
      <c r="A6" s="2">
        <f t="shared" si="2"/>
        <v>30</v>
      </c>
      <c r="B6" s="2">
        <f t="shared" si="0"/>
        <v>0.3</v>
      </c>
      <c r="C6" s="2">
        <v>2.5939999999999999</v>
      </c>
      <c r="D6" s="2"/>
      <c r="E6" s="2"/>
      <c r="F6" s="2"/>
      <c r="G6" s="2">
        <f t="shared" si="1"/>
        <v>2725.163</v>
      </c>
    </row>
    <row r="7" spans="1:10" x14ac:dyDescent="0.25">
      <c r="A7" s="2">
        <f t="shared" si="2"/>
        <v>40</v>
      </c>
      <c r="B7" s="2">
        <f t="shared" si="0"/>
        <v>0.4</v>
      </c>
      <c r="C7" s="2">
        <v>2.629</v>
      </c>
      <c r="D7" s="2"/>
      <c r="E7" s="2"/>
      <c r="F7" s="2"/>
      <c r="G7" s="2">
        <f t="shared" si="1"/>
        <v>2725.1280000000002</v>
      </c>
    </row>
    <row r="8" spans="1:10" x14ac:dyDescent="0.25">
      <c r="A8" s="2">
        <f t="shared" si="2"/>
        <v>50</v>
      </c>
      <c r="B8" s="2">
        <f t="shared" si="0"/>
        <v>0.5</v>
      </c>
      <c r="C8" s="2">
        <v>2.653</v>
      </c>
      <c r="D8" s="2"/>
      <c r="E8" s="2" t="s">
        <v>65</v>
      </c>
      <c r="F8" s="2"/>
      <c r="G8" s="2">
        <f t="shared" si="1"/>
        <v>2725.1040000000003</v>
      </c>
    </row>
    <row r="9" spans="1:10" x14ac:dyDescent="0.25">
      <c r="A9" s="2">
        <v>50</v>
      </c>
      <c r="B9" s="2">
        <f t="shared" si="0"/>
        <v>0.5</v>
      </c>
      <c r="C9" s="2">
        <v>2.419</v>
      </c>
      <c r="D9" s="2"/>
      <c r="E9" s="2" t="s">
        <v>66</v>
      </c>
      <c r="F9" s="2"/>
      <c r="G9" s="2">
        <f t="shared" si="1"/>
        <v>2725.3380000000002</v>
      </c>
      <c r="H9" s="18">
        <v>2724.7139999999995</v>
      </c>
      <c r="I9" s="16">
        <f>H9-G9</f>
        <v>-0.62400000000070577</v>
      </c>
      <c r="J9" s="5" t="s">
        <v>140</v>
      </c>
    </row>
    <row r="10" spans="1:10" x14ac:dyDescent="0.25">
      <c r="A10" s="2">
        <f>A8+10</f>
        <v>60</v>
      </c>
      <c r="B10" s="2">
        <f t="shared" si="0"/>
        <v>0.6</v>
      </c>
      <c r="C10" s="2">
        <v>2.5760000000000001</v>
      </c>
      <c r="D10" s="3"/>
      <c r="E10" s="3"/>
      <c r="F10" s="3"/>
      <c r="G10" s="2">
        <f t="shared" si="1"/>
        <v>2725.181</v>
      </c>
    </row>
    <row r="11" spans="1:10" x14ac:dyDescent="0.25">
      <c r="A11" s="2">
        <f>A10+10</f>
        <v>70</v>
      </c>
      <c r="B11" s="2">
        <f t="shared" si="0"/>
        <v>0.7</v>
      </c>
      <c r="C11" s="2">
        <v>2.6139999999999999</v>
      </c>
      <c r="D11" s="3"/>
      <c r="E11" s="3"/>
      <c r="F11" s="3"/>
      <c r="G11" s="2">
        <f t="shared" si="1"/>
        <v>2725.143</v>
      </c>
      <c r="I11" s="11" t="s">
        <v>117</v>
      </c>
    </row>
    <row r="12" spans="1:10" x14ac:dyDescent="0.25">
      <c r="A12" s="2">
        <f t="shared" ref="A12:A24" si="3">A11+10</f>
        <v>80</v>
      </c>
      <c r="B12" s="2">
        <f t="shared" si="0"/>
        <v>0.8</v>
      </c>
      <c r="C12" s="2">
        <v>2.6040000000000001</v>
      </c>
      <c r="D12" s="3"/>
      <c r="E12" s="3"/>
      <c r="F12" s="3"/>
      <c r="G12" s="2">
        <f t="shared" si="1"/>
        <v>2725.1530000000002</v>
      </c>
      <c r="I12" s="11">
        <f>C8-C9</f>
        <v>0.23399999999999999</v>
      </c>
    </row>
    <row r="13" spans="1:10" x14ac:dyDescent="0.25">
      <c r="A13" s="2">
        <f t="shared" si="3"/>
        <v>90</v>
      </c>
      <c r="B13" s="2">
        <f t="shared" si="0"/>
        <v>0.9</v>
      </c>
      <c r="C13" s="2">
        <v>2.6110000000000002</v>
      </c>
      <c r="D13" s="3"/>
      <c r="E13" s="3"/>
      <c r="F13" s="3"/>
      <c r="G13" s="2">
        <f t="shared" si="1"/>
        <v>2725.1460000000002</v>
      </c>
      <c r="I13" s="5"/>
    </row>
    <row r="14" spans="1:10" x14ac:dyDescent="0.25">
      <c r="A14" s="2">
        <f t="shared" si="3"/>
        <v>100</v>
      </c>
      <c r="B14" s="2">
        <f t="shared" si="0"/>
        <v>1</v>
      </c>
      <c r="C14" s="2">
        <v>2.6139999999999999</v>
      </c>
      <c r="D14" s="3"/>
      <c r="E14" s="3"/>
      <c r="F14" s="3"/>
      <c r="G14" s="2">
        <f t="shared" si="1"/>
        <v>2725.143</v>
      </c>
      <c r="I14">
        <f>0.4-I12</f>
        <v>0.16600000000000004</v>
      </c>
    </row>
    <row r="15" spans="1:10" x14ac:dyDescent="0.25">
      <c r="A15" s="2">
        <f t="shared" si="3"/>
        <v>110</v>
      </c>
      <c r="B15" s="2">
        <f t="shared" si="0"/>
        <v>1.1000000000000001</v>
      </c>
      <c r="C15" s="2">
        <v>2.5680000000000001</v>
      </c>
      <c r="D15" s="3"/>
      <c r="E15" s="3"/>
      <c r="F15" s="3"/>
      <c r="G15" s="2">
        <f t="shared" si="1"/>
        <v>2725.1889999999999</v>
      </c>
    </row>
    <row r="16" spans="1:10" x14ac:dyDescent="0.25">
      <c r="A16" s="2">
        <f t="shared" si="3"/>
        <v>120</v>
      </c>
      <c r="B16" s="2">
        <f t="shared" si="0"/>
        <v>1.2</v>
      </c>
      <c r="C16" s="2">
        <v>2.5710000000000002</v>
      </c>
      <c r="D16" s="3"/>
      <c r="E16" s="3"/>
      <c r="F16" s="3"/>
      <c r="G16" s="2">
        <f t="shared" si="1"/>
        <v>2725.1860000000001</v>
      </c>
    </row>
    <row r="17" spans="1:7" x14ac:dyDescent="0.25">
      <c r="A17" s="2">
        <f t="shared" si="3"/>
        <v>130</v>
      </c>
      <c r="B17" s="2">
        <f t="shared" si="0"/>
        <v>1.3</v>
      </c>
      <c r="C17" s="2">
        <v>2.601</v>
      </c>
      <c r="D17" s="3"/>
      <c r="E17" s="3"/>
      <c r="F17" s="3"/>
      <c r="G17" s="2">
        <f t="shared" si="1"/>
        <v>2725.1559999999999</v>
      </c>
    </row>
    <row r="18" spans="1:7" x14ac:dyDescent="0.25">
      <c r="A18" s="2">
        <f t="shared" si="3"/>
        <v>140</v>
      </c>
      <c r="B18" s="2">
        <f t="shared" si="0"/>
        <v>1.4</v>
      </c>
      <c r="C18" s="2">
        <v>2.5640000000000001</v>
      </c>
      <c r="D18" s="3"/>
      <c r="E18" s="3"/>
      <c r="F18" s="3"/>
      <c r="G18" s="2">
        <f t="shared" si="1"/>
        <v>2725.1930000000002</v>
      </c>
    </row>
    <row r="19" spans="1:7" x14ac:dyDescent="0.25">
      <c r="A19" s="2">
        <f t="shared" si="3"/>
        <v>150</v>
      </c>
      <c r="B19" s="2">
        <f t="shared" si="0"/>
        <v>1.5</v>
      </c>
      <c r="C19" s="2">
        <v>2.5609999999999999</v>
      </c>
      <c r="D19" s="3"/>
      <c r="E19" s="2" t="s">
        <v>21</v>
      </c>
      <c r="F19" s="3"/>
      <c r="G19" s="2">
        <f t="shared" si="1"/>
        <v>2725.1959999999999</v>
      </c>
    </row>
    <row r="20" spans="1:7" x14ac:dyDescent="0.25">
      <c r="A20" s="2">
        <f t="shared" si="3"/>
        <v>160</v>
      </c>
      <c r="B20" s="2">
        <f t="shared" si="0"/>
        <v>1.6</v>
      </c>
      <c r="C20" s="2">
        <v>2.496</v>
      </c>
      <c r="D20" s="3"/>
      <c r="E20" s="3"/>
      <c r="F20" s="3"/>
      <c r="G20" s="2">
        <f t="shared" si="1"/>
        <v>2725.261</v>
      </c>
    </row>
    <row r="21" spans="1:7" x14ac:dyDescent="0.25">
      <c r="A21" s="2">
        <f t="shared" si="3"/>
        <v>170</v>
      </c>
      <c r="B21" s="2">
        <f t="shared" si="0"/>
        <v>1.7</v>
      </c>
      <c r="C21" s="2">
        <v>2.4820000000000002</v>
      </c>
      <c r="D21" s="3"/>
      <c r="E21" s="3"/>
      <c r="F21" s="3"/>
      <c r="G21" s="2">
        <f t="shared" si="1"/>
        <v>2725.2750000000001</v>
      </c>
    </row>
    <row r="22" spans="1:7" x14ac:dyDescent="0.25">
      <c r="A22" s="2">
        <f t="shared" si="3"/>
        <v>180</v>
      </c>
      <c r="B22" s="2">
        <f t="shared" si="0"/>
        <v>1.8</v>
      </c>
      <c r="C22" s="2">
        <v>2.4369999999999998</v>
      </c>
      <c r="D22" s="3"/>
      <c r="E22" s="3"/>
      <c r="F22" s="3"/>
      <c r="G22" s="2">
        <f t="shared" si="1"/>
        <v>2725.32</v>
      </c>
    </row>
    <row r="23" spans="1:7" x14ac:dyDescent="0.25">
      <c r="A23" s="2">
        <f t="shared" si="3"/>
        <v>190</v>
      </c>
      <c r="B23" s="2">
        <f t="shared" si="0"/>
        <v>1.9</v>
      </c>
      <c r="C23" s="2">
        <v>2.3660000000000001</v>
      </c>
      <c r="D23" s="3"/>
      <c r="E23" s="3"/>
      <c r="F23" s="3"/>
      <c r="G23" s="2">
        <f t="shared" si="1"/>
        <v>2725.3910000000001</v>
      </c>
    </row>
    <row r="24" spans="1:7" x14ac:dyDescent="0.25">
      <c r="A24" s="2">
        <f t="shared" si="3"/>
        <v>200</v>
      </c>
      <c r="B24" s="2">
        <f t="shared" si="0"/>
        <v>2</v>
      </c>
      <c r="C24" s="2">
        <v>2.1949999999999998</v>
      </c>
      <c r="D24" s="3"/>
      <c r="E24" s="2" t="s">
        <v>67</v>
      </c>
      <c r="F24" s="3"/>
      <c r="G24" s="2">
        <f t="shared" si="1"/>
        <v>2725.5619999999999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I38"/>
  <sheetViews>
    <sheetView workbookViewId="0">
      <selection activeCell="I1" sqref="I1:I2"/>
    </sheetView>
  </sheetViews>
  <sheetFormatPr defaultRowHeight="15" x14ac:dyDescent="0.25"/>
  <cols>
    <col min="3" max="3" width="15" customWidth="1"/>
    <col min="5" max="5" width="27.140625" customWidth="1"/>
    <col min="6" max="6" width="23.140625" customWidth="1"/>
    <col min="7" max="7" width="22.710937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 t="s">
        <v>68</v>
      </c>
      <c r="B2" s="6">
        <v>3.4039999999999999</v>
      </c>
      <c r="C2" s="6"/>
      <c r="D2" s="6">
        <v>0.17100000000000001</v>
      </c>
      <c r="E2" s="6" t="s">
        <v>72</v>
      </c>
      <c r="F2" s="6">
        <f>G2+B2</f>
        <v>2730.9900000000002</v>
      </c>
      <c r="G2" s="6">
        <f>2727.757-D2</f>
        <v>2727.5860000000002</v>
      </c>
      <c r="I2">
        <f>A33-A17</f>
        <v>145</v>
      </c>
    </row>
    <row r="3" spans="1:9" x14ac:dyDescent="0.25">
      <c r="A3" s="2" t="s">
        <v>69</v>
      </c>
      <c r="B3" s="2">
        <v>2.7850000000000001</v>
      </c>
      <c r="C3" s="2"/>
      <c r="D3" s="2">
        <v>0.35399999999999998</v>
      </c>
      <c r="E3" s="1"/>
      <c r="F3" s="2">
        <f>G3+B3</f>
        <v>2733.4210000000003</v>
      </c>
      <c r="G3" s="2">
        <f>F2-D3</f>
        <v>2730.6360000000004</v>
      </c>
    </row>
    <row r="4" spans="1:9" x14ac:dyDescent="0.25">
      <c r="A4" s="2" t="s">
        <v>70</v>
      </c>
      <c r="B4" s="2">
        <v>2.6059999999999999</v>
      </c>
      <c r="C4" s="2"/>
      <c r="D4" s="2">
        <v>0.85899999999999999</v>
      </c>
      <c r="E4" s="2"/>
      <c r="F4" s="2">
        <f>G4+B4</f>
        <v>2735.1680000000006</v>
      </c>
      <c r="G4" s="2">
        <f>F3-D4</f>
        <v>2732.5620000000004</v>
      </c>
    </row>
    <row r="5" spans="1:9" x14ac:dyDescent="0.25">
      <c r="A5" s="2" t="s">
        <v>71</v>
      </c>
      <c r="B5" s="2">
        <v>2.0470000000000002</v>
      </c>
      <c r="C5" s="2"/>
      <c r="D5" s="2">
        <v>1.645</v>
      </c>
      <c r="E5" s="2"/>
      <c r="F5" s="1">
        <f>G5+B5</f>
        <v>2735.5700000000006</v>
      </c>
      <c r="G5" s="2">
        <f>F4-D5</f>
        <v>2733.5230000000006</v>
      </c>
    </row>
    <row r="6" spans="1:9" x14ac:dyDescent="0.25">
      <c r="A6" s="2">
        <v>0</v>
      </c>
      <c r="B6" s="2"/>
      <c r="C6" s="2">
        <v>2.5819999999999999</v>
      </c>
      <c r="D6" s="2"/>
      <c r="E6" s="2" t="s">
        <v>73</v>
      </c>
      <c r="F6" s="2"/>
      <c r="G6" s="2">
        <f>$F$5-C6</f>
        <v>2732.9880000000007</v>
      </c>
      <c r="H6">
        <v>2732.9305000000004</v>
      </c>
    </row>
    <row r="7" spans="1:9" x14ac:dyDescent="0.25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>
        <f t="shared" ref="G7:G38" si="0">$F$5-C7</f>
        <v>2732.9150000000004</v>
      </c>
      <c r="H7">
        <f>AVERAGE(G7,G17)</f>
        <v>2732.9305000000004</v>
      </c>
    </row>
    <row r="8" spans="1:9" x14ac:dyDescent="0.25">
      <c r="A8" s="2">
        <f t="shared" ref="A8:A31" si="1">A7+10</f>
        <v>20</v>
      </c>
      <c r="B8" s="2"/>
      <c r="C8" s="2">
        <v>2.706</v>
      </c>
      <c r="D8" s="2"/>
      <c r="E8" s="2"/>
      <c r="F8" s="2"/>
      <c r="G8" s="2">
        <f t="shared" si="0"/>
        <v>2732.8640000000005</v>
      </c>
      <c r="H8">
        <v>2732.9305000000004</v>
      </c>
    </row>
    <row r="9" spans="1:9" x14ac:dyDescent="0.25">
      <c r="A9" s="2">
        <f t="shared" si="1"/>
        <v>30</v>
      </c>
      <c r="B9" s="2"/>
      <c r="C9" s="2">
        <v>2.645</v>
      </c>
      <c r="D9" s="2"/>
      <c r="E9" s="2"/>
      <c r="F9" s="2"/>
      <c r="G9" s="2">
        <f t="shared" si="0"/>
        <v>2732.9250000000006</v>
      </c>
      <c r="H9">
        <v>2732.9305000000004</v>
      </c>
    </row>
    <row r="10" spans="1:9" x14ac:dyDescent="0.25">
      <c r="A10" s="2">
        <f t="shared" si="1"/>
        <v>40</v>
      </c>
      <c r="B10" s="2"/>
      <c r="C10" s="2">
        <v>2.6560000000000001</v>
      </c>
      <c r="D10" s="2"/>
      <c r="E10" s="2"/>
      <c r="F10" s="2"/>
      <c r="G10" s="2">
        <f t="shared" si="0"/>
        <v>2732.9140000000007</v>
      </c>
      <c r="H10">
        <v>2732.9305000000004</v>
      </c>
    </row>
    <row r="11" spans="1:9" x14ac:dyDescent="0.25">
      <c r="A11" s="2">
        <f t="shared" si="1"/>
        <v>50</v>
      </c>
      <c r="B11" s="2"/>
      <c r="C11" s="2">
        <v>2.61</v>
      </c>
      <c r="D11" s="2"/>
      <c r="E11" s="2"/>
      <c r="F11" s="2"/>
      <c r="G11" s="2">
        <f t="shared" si="0"/>
        <v>2732.9600000000005</v>
      </c>
      <c r="H11">
        <v>2732.9305000000004</v>
      </c>
    </row>
    <row r="12" spans="1:9" x14ac:dyDescent="0.25">
      <c r="A12" s="2">
        <f t="shared" si="1"/>
        <v>60</v>
      </c>
      <c r="B12" s="2"/>
      <c r="C12" s="2">
        <v>2.629</v>
      </c>
      <c r="D12" s="2"/>
      <c r="E12" s="2"/>
      <c r="F12" s="2"/>
      <c r="G12" s="2">
        <f t="shared" si="0"/>
        <v>2732.9410000000007</v>
      </c>
      <c r="H12">
        <v>2732.9305000000004</v>
      </c>
    </row>
    <row r="13" spans="1:9" x14ac:dyDescent="0.25">
      <c r="A13" s="2">
        <f t="shared" si="1"/>
        <v>70</v>
      </c>
      <c r="B13" s="2"/>
      <c r="C13" s="2">
        <v>2.6749999999999998</v>
      </c>
      <c r="D13" s="2"/>
      <c r="E13" s="2"/>
      <c r="F13" s="2"/>
      <c r="G13" s="2">
        <f>$F$5-C13</f>
        <v>2732.8950000000004</v>
      </c>
      <c r="H13">
        <v>2732.9305000000004</v>
      </c>
    </row>
    <row r="14" spans="1:9" x14ac:dyDescent="0.25">
      <c r="A14" s="2">
        <f t="shared" si="1"/>
        <v>80</v>
      </c>
      <c r="B14" s="2"/>
      <c r="C14" s="2">
        <v>2.66</v>
      </c>
      <c r="D14" s="2"/>
      <c r="E14" s="2"/>
      <c r="F14" s="2"/>
      <c r="G14" s="2">
        <f t="shared" si="0"/>
        <v>2732.9100000000008</v>
      </c>
      <c r="H14">
        <v>2732.9305000000004</v>
      </c>
    </row>
    <row r="15" spans="1:9" x14ac:dyDescent="0.25">
      <c r="A15" s="2">
        <f t="shared" si="1"/>
        <v>90</v>
      </c>
      <c r="B15" s="2"/>
      <c r="C15" s="2">
        <v>2.6789999999999998</v>
      </c>
      <c r="D15" s="2"/>
      <c r="E15" s="2"/>
      <c r="F15" s="2"/>
      <c r="G15" s="2">
        <f t="shared" si="0"/>
        <v>2732.8910000000005</v>
      </c>
      <c r="H15">
        <v>2732.9305000000004</v>
      </c>
    </row>
    <row r="16" spans="1:9" x14ac:dyDescent="0.25">
      <c r="A16" s="2">
        <f t="shared" si="1"/>
        <v>100</v>
      </c>
      <c r="B16" s="2"/>
      <c r="C16" s="2">
        <v>2.633</v>
      </c>
      <c r="D16" s="2"/>
      <c r="E16" s="2"/>
      <c r="F16" s="2"/>
      <c r="G16" s="2">
        <f t="shared" si="0"/>
        <v>2732.9370000000008</v>
      </c>
    </row>
    <row r="17" spans="1:9" x14ac:dyDescent="0.25">
      <c r="A17" s="2">
        <f t="shared" si="1"/>
        <v>110</v>
      </c>
      <c r="B17" s="2"/>
      <c r="C17" s="2">
        <v>2.6240000000000001</v>
      </c>
      <c r="D17" s="2"/>
      <c r="E17" s="2" t="s">
        <v>21</v>
      </c>
      <c r="F17" s="2"/>
      <c r="G17" s="2">
        <f t="shared" si="0"/>
        <v>2732.9460000000008</v>
      </c>
    </row>
    <row r="18" spans="1:9" x14ac:dyDescent="0.25">
      <c r="A18" s="2">
        <f t="shared" si="1"/>
        <v>120</v>
      </c>
      <c r="B18" s="2"/>
      <c r="C18" s="2">
        <v>2.5979999999999999</v>
      </c>
      <c r="D18" s="2"/>
      <c r="E18" s="2"/>
      <c r="F18" s="2"/>
      <c r="G18" s="2">
        <f t="shared" si="0"/>
        <v>2732.9720000000007</v>
      </c>
    </row>
    <row r="19" spans="1:9" x14ac:dyDescent="0.25">
      <c r="A19" s="2">
        <f t="shared" si="1"/>
        <v>130</v>
      </c>
      <c r="B19" s="2"/>
      <c r="C19" s="2">
        <v>2.5630000000000002</v>
      </c>
      <c r="D19" s="2"/>
      <c r="E19" s="2"/>
      <c r="F19" s="2"/>
      <c r="G19" s="2">
        <f t="shared" si="0"/>
        <v>2733.0070000000005</v>
      </c>
    </row>
    <row r="20" spans="1:9" x14ac:dyDescent="0.25">
      <c r="A20" s="2">
        <f t="shared" si="1"/>
        <v>140</v>
      </c>
      <c r="B20" s="2"/>
      <c r="C20" s="2">
        <v>2.6230000000000002</v>
      </c>
      <c r="D20" s="2"/>
      <c r="E20" s="2"/>
      <c r="F20" s="2"/>
      <c r="G20" s="2">
        <f t="shared" si="0"/>
        <v>2732.9470000000006</v>
      </c>
    </row>
    <row r="21" spans="1:9" x14ac:dyDescent="0.25">
      <c r="A21" s="2">
        <f t="shared" si="1"/>
        <v>150</v>
      </c>
      <c r="B21" s="2"/>
      <c r="C21" s="2">
        <v>2.5859999999999999</v>
      </c>
      <c r="D21" s="2"/>
      <c r="E21" s="2"/>
      <c r="F21" s="2"/>
      <c r="G21" s="2">
        <f t="shared" si="0"/>
        <v>2732.9840000000008</v>
      </c>
    </row>
    <row r="22" spans="1:9" x14ac:dyDescent="0.25">
      <c r="A22" s="2">
        <f t="shared" si="1"/>
        <v>160</v>
      </c>
      <c r="B22" s="2"/>
      <c r="C22" s="2">
        <v>2.5760000000000001</v>
      </c>
      <c r="D22" s="2"/>
      <c r="E22" s="2"/>
      <c r="F22" s="2"/>
      <c r="G22" s="2">
        <f t="shared" si="0"/>
        <v>2732.9940000000006</v>
      </c>
    </row>
    <row r="23" spans="1:9" x14ac:dyDescent="0.25">
      <c r="A23" s="2">
        <f t="shared" si="1"/>
        <v>170</v>
      </c>
      <c r="B23" s="2"/>
      <c r="C23" s="2">
        <v>2.5649999999999999</v>
      </c>
      <c r="D23" s="2"/>
      <c r="E23" s="2"/>
      <c r="F23" s="2"/>
      <c r="G23" s="2">
        <f t="shared" si="0"/>
        <v>2733.0050000000006</v>
      </c>
    </row>
    <row r="24" spans="1:9" x14ac:dyDescent="0.25">
      <c r="A24" s="2">
        <f t="shared" si="1"/>
        <v>180</v>
      </c>
      <c r="B24" s="2"/>
      <c r="C24" s="2">
        <v>2.5</v>
      </c>
      <c r="D24" s="2"/>
      <c r="E24" s="2"/>
      <c r="F24" s="2"/>
      <c r="G24" s="2">
        <f t="shared" si="0"/>
        <v>2733.0700000000006</v>
      </c>
    </row>
    <row r="25" spans="1:9" x14ac:dyDescent="0.25">
      <c r="A25" s="2">
        <f t="shared" si="1"/>
        <v>190</v>
      </c>
      <c r="B25" s="2"/>
      <c r="C25" s="2">
        <v>2.4700000000000002</v>
      </c>
      <c r="D25" s="2"/>
      <c r="E25" s="2"/>
      <c r="F25" s="2"/>
      <c r="G25" s="2">
        <f t="shared" si="0"/>
        <v>2733.1000000000008</v>
      </c>
    </row>
    <row r="26" spans="1:9" x14ac:dyDescent="0.25">
      <c r="A26" s="2">
        <f t="shared" si="1"/>
        <v>200</v>
      </c>
      <c r="B26" s="2"/>
      <c r="C26" s="2">
        <v>2.3650000000000002</v>
      </c>
      <c r="D26" s="2"/>
      <c r="E26" s="2"/>
      <c r="F26" s="2"/>
      <c r="G26" s="2">
        <f t="shared" si="0"/>
        <v>2733.2050000000008</v>
      </c>
    </row>
    <row r="27" spans="1:9" x14ac:dyDescent="0.25">
      <c r="A27" s="2">
        <f t="shared" si="1"/>
        <v>210</v>
      </c>
      <c r="B27" s="2"/>
      <c r="C27" s="2">
        <v>2.165</v>
      </c>
      <c r="D27" s="2"/>
      <c r="E27" s="2"/>
      <c r="F27" s="2"/>
      <c r="G27" s="2">
        <f t="shared" si="0"/>
        <v>2733.4050000000007</v>
      </c>
    </row>
    <row r="28" spans="1:9" x14ac:dyDescent="0.25">
      <c r="A28" s="2">
        <f t="shared" si="1"/>
        <v>220</v>
      </c>
      <c r="B28" s="2"/>
      <c r="C28" s="2">
        <v>2.0760000000000001</v>
      </c>
      <c r="D28" s="2"/>
      <c r="E28" s="2"/>
      <c r="F28" s="2"/>
      <c r="G28" s="2">
        <f t="shared" si="0"/>
        <v>2733.4940000000006</v>
      </c>
    </row>
    <row r="29" spans="1:9" x14ac:dyDescent="0.25">
      <c r="A29" s="2">
        <f t="shared" si="1"/>
        <v>230</v>
      </c>
      <c r="B29" s="2"/>
      <c r="C29" s="2">
        <v>2.06</v>
      </c>
      <c r="D29" s="2"/>
      <c r="E29" s="2"/>
      <c r="F29" s="2"/>
      <c r="G29" s="2">
        <f t="shared" si="0"/>
        <v>2733.5100000000007</v>
      </c>
    </row>
    <row r="30" spans="1:9" x14ac:dyDescent="0.25">
      <c r="A30" s="2">
        <f t="shared" si="1"/>
        <v>240</v>
      </c>
      <c r="B30" s="2"/>
      <c r="C30" s="2">
        <v>2.1960000000000002</v>
      </c>
      <c r="D30" s="2"/>
      <c r="E30" s="2"/>
      <c r="F30" s="2"/>
      <c r="G30" s="2">
        <f t="shared" si="0"/>
        <v>2733.3740000000007</v>
      </c>
      <c r="I30">
        <f>G33-G32</f>
        <v>0.13200000000006185</v>
      </c>
    </row>
    <row r="31" spans="1:9" x14ac:dyDescent="0.25">
      <c r="A31" s="2">
        <f t="shared" si="1"/>
        <v>250</v>
      </c>
      <c r="B31" s="2"/>
      <c r="C31" s="2">
        <v>2.1949999999999998</v>
      </c>
      <c r="D31" s="2"/>
      <c r="E31" s="2"/>
      <c r="F31" s="2"/>
      <c r="G31" s="2">
        <f t="shared" si="0"/>
        <v>2733.3750000000005</v>
      </c>
    </row>
    <row r="32" spans="1:9" x14ac:dyDescent="0.25">
      <c r="A32" s="2">
        <v>255</v>
      </c>
      <c r="B32" s="2"/>
      <c r="C32" s="2">
        <v>2.1869999999999998</v>
      </c>
      <c r="D32" s="2"/>
      <c r="E32" s="2" t="s">
        <v>74</v>
      </c>
      <c r="F32" s="2"/>
      <c r="G32" s="2">
        <f>$F$5-C32</f>
        <v>2733.3830000000007</v>
      </c>
    </row>
    <row r="33" spans="1:9" x14ac:dyDescent="0.25">
      <c r="A33" s="2">
        <v>255</v>
      </c>
      <c r="B33" s="2"/>
      <c r="C33" s="2">
        <v>2.0550000000000002</v>
      </c>
      <c r="D33" s="2"/>
      <c r="E33" s="2" t="s">
        <v>75</v>
      </c>
      <c r="F33" s="2"/>
      <c r="G33" s="2">
        <f>$F$5-C33</f>
        <v>2733.5150000000008</v>
      </c>
      <c r="I33" s="5" t="s">
        <v>142</v>
      </c>
    </row>
    <row r="34" spans="1:9" x14ac:dyDescent="0.25">
      <c r="A34" s="2">
        <v>260</v>
      </c>
      <c r="B34" s="2"/>
      <c r="C34" s="2">
        <v>2.165</v>
      </c>
      <c r="D34" s="2"/>
      <c r="E34" s="2"/>
      <c r="F34" s="2"/>
      <c r="G34" s="2">
        <f>$F$5-C34</f>
        <v>2733.4050000000007</v>
      </c>
      <c r="H34" s="5">
        <v>2733.3449999999998</v>
      </c>
      <c r="I34" s="16">
        <f>H34-G33</f>
        <v>-0.17000000000098225</v>
      </c>
    </row>
    <row r="35" spans="1:9" x14ac:dyDescent="0.25">
      <c r="A35" s="2">
        <f>A34+10</f>
        <v>270</v>
      </c>
      <c r="B35" s="2"/>
      <c r="C35" s="2">
        <v>2.17</v>
      </c>
      <c r="D35" s="2"/>
      <c r="E35" s="2"/>
      <c r="F35" s="2"/>
      <c r="G35" s="2">
        <f t="shared" si="0"/>
        <v>2733.4000000000005</v>
      </c>
    </row>
    <row r="36" spans="1:9" x14ac:dyDescent="0.25">
      <c r="A36" s="2">
        <f>A35+10</f>
        <v>280</v>
      </c>
      <c r="B36" s="2"/>
      <c r="C36" s="2">
        <v>2.1749999999999998</v>
      </c>
      <c r="D36" s="2"/>
      <c r="E36" s="2"/>
      <c r="F36" s="2"/>
      <c r="G36" s="2">
        <f t="shared" si="0"/>
        <v>2733.3950000000004</v>
      </c>
    </row>
    <row r="37" spans="1:9" x14ac:dyDescent="0.25">
      <c r="A37" s="2">
        <f>A36+10</f>
        <v>290</v>
      </c>
      <c r="B37" s="2"/>
      <c r="C37" s="2">
        <v>2.177</v>
      </c>
      <c r="D37" s="2"/>
      <c r="E37" s="2"/>
      <c r="F37" s="2"/>
      <c r="G37" s="2">
        <f t="shared" si="0"/>
        <v>2733.3930000000005</v>
      </c>
    </row>
    <row r="38" spans="1:9" x14ac:dyDescent="0.25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>
        <f t="shared" si="0"/>
        <v>2733.3860000000004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F860-0E24-432D-946D-7100FF3E3CE5}">
  <dimension ref="A1:H34"/>
  <sheetViews>
    <sheetView workbookViewId="0">
      <selection activeCell="G25" sqref="G25"/>
    </sheetView>
  </sheetViews>
  <sheetFormatPr defaultRowHeight="15" x14ac:dyDescent="0.25"/>
  <cols>
    <col min="1" max="1" width="11.7109375" customWidth="1"/>
    <col min="2" max="2" width="13.28515625" customWidth="1"/>
    <col min="3" max="3" width="14.5703125" customWidth="1"/>
    <col min="4" max="4" width="14.85546875" customWidth="1"/>
    <col min="5" max="5" width="30.28515625" customWidth="1"/>
    <col min="6" max="6" width="23.85546875" customWidth="1"/>
    <col min="7" max="7" width="18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145</v>
      </c>
      <c r="B2" s="6">
        <v>2.4950000000000001</v>
      </c>
      <c r="C2" s="6"/>
      <c r="D2" s="6"/>
      <c r="E2" s="6"/>
      <c r="F2" s="19">
        <f>G2+B2</f>
        <v>2736.0099999999998</v>
      </c>
      <c r="G2" s="2">
        <v>2733.5149999999999</v>
      </c>
    </row>
    <row r="3" spans="1:7" x14ac:dyDescent="0.25">
      <c r="A3" s="2">
        <v>0</v>
      </c>
      <c r="B3" s="2"/>
      <c r="C3" s="2">
        <v>2.2549999999999999</v>
      </c>
      <c r="D3" s="2"/>
      <c r="E3" s="1" t="s">
        <v>162</v>
      </c>
      <c r="F3" s="2"/>
      <c r="G3" s="2">
        <f>$F$2-C3</f>
        <v>2733.7549999999997</v>
      </c>
    </row>
    <row r="4" spans="1:7" x14ac:dyDescent="0.25">
      <c r="A4" s="2">
        <v>20</v>
      </c>
      <c r="B4" s="2"/>
      <c r="C4" s="2">
        <v>2.2149999999999999</v>
      </c>
      <c r="D4" s="2"/>
      <c r="E4" s="2"/>
      <c r="F4" s="2"/>
      <c r="G4" s="2">
        <f t="shared" ref="G4:G34" si="0">$F$2-C4</f>
        <v>2733.7949999999996</v>
      </c>
    </row>
    <row r="5" spans="1:7" x14ac:dyDescent="0.25">
      <c r="A5" s="2">
        <v>40</v>
      </c>
      <c r="B5" s="2"/>
      <c r="C5" s="2">
        <v>2.149</v>
      </c>
      <c r="D5" s="2"/>
      <c r="E5" s="2"/>
      <c r="F5" s="1"/>
      <c r="G5" s="2">
        <f t="shared" si="0"/>
        <v>2733.8609999999999</v>
      </c>
    </row>
    <row r="6" spans="1:7" x14ac:dyDescent="0.25">
      <c r="A6" s="2">
        <v>60</v>
      </c>
      <c r="B6" s="2"/>
      <c r="C6" s="2">
        <v>2.1800000000000002</v>
      </c>
      <c r="D6" s="2"/>
      <c r="E6" s="2"/>
      <c r="F6" s="2"/>
      <c r="G6" s="2">
        <f>$F$2-C6</f>
        <v>2733.83</v>
      </c>
    </row>
    <row r="7" spans="1:7" x14ac:dyDescent="0.25">
      <c r="A7" s="2">
        <v>80</v>
      </c>
      <c r="B7" s="2"/>
      <c r="C7" s="2">
        <v>2.2349999999999999</v>
      </c>
      <c r="D7" s="2"/>
      <c r="E7" s="2"/>
      <c r="F7" s="2"/>
      <c r="G7" s="2">
        <f t="shared" si="0"/>
        <v>2733.7749999999996</v>
      </c>
    </row>
    <row r="8" spans="1:7" x14ac:dyDescent="0.25">
      <c r="A8" s="2">
        <v>100</v>
      </c>
      <c r="B8" s="2"/>
      <c r="C8" s="2">
        <v>2.355</v>
      </c>
      <c r="D8" s="2"/>
      <c r="E8" s="2"/>
      <c r="F8" s="2"/>
      <c r="G8" s="2">
        <f t="shared" si="0"/>
        <v>2733.6549999999997</v>
      </c>
    </row>
    <row r="9" spans="1:7" x14ac:dyDescent="0.25">
      <c r="A9" s="2">
        <v>110</v>
      </c>
      <c r="B9" s="2"/>
      <c r="C9" s="2">
        <v>2.62</v>
      </c>
      <c r="D9" s="2"/>
      <c r="E9" s="2"/>
      <c r="F9" s="2"/>
      <c r="G9" s="2">
        <f t="shared" si="0"/>
        <v>2733.39</v>
      </c>
    </row>
    <row r="10" spans="1:7" x14ac:dyDescent="0.25">
      <c r="A10" s="2">
        <v>130</v>
      </c>
      <c r="B10" s="2"/>
      <c r="C10" s="2">
        <v>2.7850000000000001</v>
      </c>
      <c r="D10" s="2"/>
      <c r="E10" s="2" t="s">
        <v>146</v>
      </c>
      <c r="F10" s="2"/>
      <c r="G10" s="2">
        <f t="shared" si="0"/>
        <v>2733.2249999999999</v>
      </c>
    </row>
    <row r="11" spans="1:7" x14ac:dyDescent="0.25">
      <c r="A11" s="2">
        <v>150</v>
      </c>
      <c r="B11" s="2"/>
      <c r="C11" s="2">
        <v>2.9649999999999999</v>
      </c>
      <c r="D11" s="2"/>
      <c r="E11" s="2" t="s">
        <v>148</v>
      </c>
      <c r="F11" s="2"/>
      <c r="G11" s="2">
        <f t="shared" si="0"/>
        <v>2733.0449999999996</v>
      </c>
    </row>
    <row r="12" spans="1:7" x14ac:dyDescent="0.25">
      <c r="A12" s="2">
        <v>160</v>
      </c>
      <c r="B12" s="2"/>
      <c r="C12" s="2">
        <v>2.97</v>
      </c>
      <c r="D12" s="2"/>
      <c r="E12" s="2"/>
      <c r="F12" s="2"/>
      <c r="G12" s="2">
        <f t="shared" si="0"/>
        <v>2733.04</v>
      </c>
    </row>
    <row r="13" spans="1:7" x14ac:dyDescent="0.25">
      <c r="A13" s="2">
        <v>170</v>
      </c>
      <c r="B13" s="2"/>
      <c r="C13" s="2">
        <v>3.0049999999999999</v>
      </c>
      <c r="D13" s="2"/>
      <c r="E13" s="2"/>
      <c r="F13" s="2"/>
      <c r="G13" s="2">
        <f t="shared" si="0"/>
        <v>2733.0049999999997</v>
      </c>
    </row>
    <row r="14" spans="1:7" x14ac:dyDescent="0.25">
      <c r="A14" s="2">
        <v>180</v>
      </c>
      <c r="B14" s="2"/>
      <c r="C14" s="2">
        <v>3.0449999999999999</v>
      </c>
      <c r="D14" s="2"/>
      <c r="E14" s="2"/>
      <c r="F14" s="2"/>
      <c r="G14" s="2">
        <f t="shared" si="0"/>
        <v>2732.9649999999997</v>
      </c>
    </row>
    <row r="15" spans="1:7" x14ac:dyDescent="0.25">
      <c r="A15" s="2">
        <v>190</v>
      </c>
      <c r="B15" s="2"/>
      <c r="C15" s="2">
        <v>3.09</v>
      </c>
      <c r="D15" s="2"/>
      <c r="E15" s="2"/>
      <c r="F15" s="2"/>
      <c r="G15" s="2">
        <f t="shared" si="0"/>
        <v>2732.9199999999996</v>
      </c>
    </row>
    <row r="16" spans="1:7" x14ac:dyDescent="0.25">
      <c r="A16" s="2">
        <v>200</v>
      </c>
      <c r="B16" s="2"/>
      <c r="C16" s="2">
        <v>3.085</v>
      </c>
      <c r="D16" s="2"/>
      <c r="E16" s="2"/>
      <c r="F16" s="2"/>
      <c r="G16" s="2">
        <f t="shared" si="0"/>
        <v>2732.9249999999997</v>
      </c>
    </row>
    <row r="17" spans="1:8" x14ac:dyDescent="0.25">
      <c r="A17" s="2">
        <v>210</v>
      </c>
      <c r="B17" s="2"/>
      <c r="C17" s="2">
        <v>3.15</v>
      </c>
      <c r="D17" s="2"/>
      <c r="E17" s="2"/>
      <c r="F17" s="2"/>
      <c r="G17" s="2">
        <f t="shared" si="0"/>
        <v>2732.8599999999997</v>
      </c>
    </row>
    <row r="18" spans="1:8" x14ac:dyDescent="0.25">
      <c r="A18" s="2">
        <v>220</v>
      </c>
      <c r="B18" s="2"/>
      <c r="C18" s="2">
        <v>3.17</v>
      </c>
      <c r="D18" s="2"/>
      <c r="E18" s="2"/>
      <c r="F18" s="2"/>
      <c r="G18" s="2">
        <f t="shared" si="0"/>
        <v>2732.8399999999997</v>
      </c>
    </row>
    <row r="19" spans="1:8" x14ac:dyDescent="0.25">
      <c r="A19" s="2">
        <v>230</v>
      </c>
      <c r="B19" s="2"/>
      <c r="C19" s="2">
        <v>3.145</v>
      </c>
      <c r="D19" s="2"/>
      <c r="E19" s="2"/>
      <c r="F19" s="2"/>
      <c r="G19" s="2">
        <f t="shared" si="0"/>
        <v>2732.8649999999998</v>
      </c>
    </row>
    <row r="20" spans="1:8" x14ac:dyDescent="0.25">
      <c r="A20" s="2">
        <v>240</v>
      </c>
      <c r="B20" s="2"/>
      <c r="C20" s="2">
        <v>3.15</v>
      </c>
      <c r="D20" s="2"/>
      <c r="E20" s="2"/>
      <c r="F20" s="2"/>
      <c r="G20" s="2">
        <f t="shared" si="0"/>
        <v>2732.8599999999997</v>
      </c>
    </row>
    <row r="21" spans="1:8" x14ac:dyDescent="0.25">
      <c r="A21" s="2">
        <v>250</v>
      </c>
      <c r="B21" s="2"/>
      <c r="C21" s="2">
        <v>3.06</v>
      </c>
      <c r="D21" s="2"/>
      <c r="E21" s="2" t="s">
        <v>150</v>
      </c>
      <c r="F21" s="2"/>
      <c r="G21" s="2">
        <f t="shared" si="0"/>
        <v>2732.95</v>
      </c>
    </row>
    <row r="22" spans="1:8" x14ac:dyDescent="0.25">
      <c r="A22" s="2">
        <v>250</v>
      </c>
      <c r="B22" s="2"/>
      <c r="C22" s="2">
        <v>2.59</v>
      </c>
      <c r="D22" s="2"/>
      <c r="E22" s="5" t="s">
        <v>151</v>
      </c>
      <c r="F22" s="2"/>
      <c r="G22" s="2"/>
      <c r="H22">
        <f>G22-G21</f>
        <v>-2732.95</v>
      </c>
    </row>
    <row r="23" spans="1:8" x14ac:dyDescent="0.25">
      <c r="A23" s="2">
        <v>260</v>
      </c>
      <c r="B23" s="2"/>
      <c r="C23" s="2">
        <v>2.94</v>
      </c>
      <c r="D23" s="2"/>
      <c r="E23" s="2"/>
      <c r="F23" s="2"/>
      <c r="G23" s="2">
        <f>$F$2-C23</f>
        <v>2733.0699999999997</v>
      </c>
    </row>
    <row r="24" spans="1:8" x14ac:dyDescent="0.25">
      <c r="A24" s="2">
        <v>270</v>
      </c>
      <c r="B24" s="2"/>
      <c r="C24" s="2">
        <v>2.9350000000000001</v>
      </c>
      <c r="D24" s="2"/>
      <c r="E24" s="2" t="s">
        <v>149</v>
      </c>
      <c r="F24" s="2"/>
      <c r="G24" s="2">
        <f t="shared" si="0"/>
        <v>2733.0749999999998</v>
      </c>
    </row>
    <row r="25" spans="1:8" x14ac:dyDescent="0.25">
      <c r="A25" s="2">
        <v>280</v>
      </c>
      <c r="B25" s="2"/>
      <c r="C25" s="2">
        <v>2.9049999999999998</v>
      </c>
      <c r="D25" s="2"/>
      <c r="E25" s="2" t="s">
        <v>152</v>
      </c>
      <c r="F25" s="2"/>
      <c r="G25" s="2">
        <f t="shared" si="0"/>
        <v>2733.1049999999996</v>
      </c>
    </row>
    <row r="26" spans="1:8" x14ac:dyDescent="0.25">
      <c r="A26" s="2">
        <v>290</v>
      </c>
      <c r="B26" s="2"/>
      <c r="C26" s="2">
        <v>2.86</v>
      </c>
      <c r="D26" s="2"/>
      <c r="E26" s="2"/>
      <c r="F26" s="2"/>
      <c r="G26" s="2">
        <f t="shared" si="0"/>
        <v>2733.1499999999996</v>
      </c>
    </row>
    <row r="27" spans="1:8" x14ac:dyDescent="0.25">
      <c r="A27" s="2">
        <v>300</v>
      </c>
      <c r="B27" s="2"/>
      <c r="C27" s="2">
        <v>2.84</v>
      </c>
      <c r="D27" s="2"/>
      <c r="E27" s="2"/>
      <c r="F27" s="2"/>
      <c r="G27" s="2">
        <f t="shared" si="0"/>
        <v>2733.1699999999996</v>
      </c>
    </row>
    <row r="28" spans="1:8" x14ac:dyDescent="0.25">
      <c r="A28" s="2">
        <v>320</v>
      </c>
      <c r="B28" s="2"/>
      <c r="C28" s="2">
        <v>2.7549999999999999</v>
      </c>
      <c r="D28" s="2"/>
      <c r="E28" s="2" t="s">
        <v>154</v>
      </c>
      <c r="F28" s="2"/>
      <c r="G28" s="2">
        <f t="shared" si="0"/>
        <v>2733.2549999999997</v>
      </c>
    </row>
    <row r="29" spans="1:8" x14ac:dyDescent="0.25">
      <c r="A29" s="2">
        <v>335</v>
      </c>
      <c r="B29" s="2"/>
      <c r="C29" s="2">
        <v>2.5750000000000002</v>
      </c>
      <c r="D29" s="2"/>
      <c r="E29" s="2" t="s">
        <v>155</v>
      </c>
      <c r="F29" s="2"/>
      <c r="G29" s="2">
        <f t="shared" si="0"/>
        <v>2733.4349999999999</v>
      </c>
    </row>
    <row r="30" spans="1:8" x14ac:dyDescent="0.25">
      <c r="A30" s="2">
        <v>350</v>
      </c>
      <c r="B30" s="2"/>
      <c r="C30" s="2">
        <v>2.4350000000000001</v>
      </c>
      <c r="D30" s="2"/>
      <c r="E30" s="2"/>
      <c r="F30" s="2"/>
      <c r="G30" s="2">
        <f t="shared" si="0"/>
        <v>2733.5749999999998</v>
      </c>
    </row>
    <row r="31" spans="1:8" x14ac:dyDescent="0.25">
      <c r="A31" s="2">
        <v>370</v>
      </c>
      <c r="B31" s="2"/>
      <c r="C31" s="2">
        <v>2.4500000000000002</v>
      </c>
      <c r="D31" s="2"/>
      <c r="E31" s="2"/>
      <c r="F31" s="2"/>
      <c r="G31" s="2">
        <f t="shared" si="0"/>
        <v>2733.56</v>
      </c>
    </row>
    <row r="32" spans="1:8" x14ac:dyDescent="0.25">
      <c r="A32" s="2">
        <v>390</v>
      </c>
      <c r="B32" s="2"/>
      <c r="C32" s="2">
        <v>2.4580000000000002</v>
      </c>
      <c r="D32" s="2"/>
      <c r="E32" s="2"/>
      <c r="F32" s="2"/>
      <c r="G32" s="2">
        <f t="shared" si="0"/>
        <v>2733.5519999999997</v>
      </c>
    </row>
    <row r="33" spans="1:7" x14ac:dyDescent="0.25">
      <c r="A33" s="2">
        <v>410</v>
      </c>
      <c r="B33" s="2"/>
      <c r="C33" s="2">
        <v>2.512</v>
      </c>
      <c r="D33" s="2"/>
      <c r="E33" s="2"/>
      <c r="F33" s="2"/>
      <c r="G33" s="2">
        <f t="shared" si="0"/>
        <v>2733.4979999999996</v>
      </c>
    </row>
    <row r="34" spans="1:7" x14ac:dyDescent="0.25">
      <c r="A34" s="2">
        <v>430</v>
      </c>
      <c r="B34" s="2"/>
      <c r="C34" s="2">
        <v>2.5350000000000001</v>
      </c>
      <c r="D34" s="2"/>
      <c r="E34" s="2" t="s">
        <v>153</v>
      </c>
      <c r="F34" s="2"/>
      <c r="G34" s="2">
        <f t="shared" si="0"/>
        <v>2733.4749999999999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K22"/>
  <sheetViews>
    <sheetView workbookViewId="0">
      <selection activeCell="K15" sqref="K15"/>
    </sheetView>
  </sheetViews>
  <sheetFormatPr defaultRowHeight="15" x14ac:dyDescent="0.25"/>
  <cols>
    <col min="3" max="3" width="16.28515625" customWidth="1"/>
    <col min="5" max="5" width="27.85546875" customWidth="1"/>
    <col min="6" max="6" width="22.28515625" customWidth="1"/>
    <col min="7" max="7" width="19.140625" customWidth="1"/>
  </cols>
  <sheetData>
    <row r="1" spans="1:1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1" x14ac:dyDescent="0.25">
      <c r="A2" s="5" t="s">
        <v>144</v>
      </c>
      <c r="B2" s="6">
        <v>2.4449999999999998</v>
      </c>
      <c r="C2" s="6"/>
      <c r="D2" s="6"/>
      <c r="E2" s="6" t="s">
        <v>77</v>
      </c>
      <c r="F2" s="19">
        <f>$G$2+B2</f>
        <v>2735.96</v>
      </c>
      <c r="G2" s="6">
        <v>2733.5149999999999</v>
      </c>
    </row>
    <row r="3" spans="1:11" x14ac:dyDescent="0.25">
      <c r="A3" s="2">
        <v>0</v>
      </c>
      <c r="B3" s="2">
        <f>A3/100</f>
        <v>0</v>
      </c>
      <c r="C3" s="2">
        <v>2.2450000000000001</v>
      </c>
      <c r="D3" s="2"/>
      <c r="E3" s="1" t="s">
        <v>14</v>
      </c>
      <c r="F3" s="2"/>
      <c r="G3" s="2">
        <f>$F$2-C3</f>
        <v>2733.7150000000001</v>
      </c>
      <c r="H3">
        <f>C3-0.5</f>
        <v>1.7450000000000001</v>
      </c>
    </row>
    <row r="4" spans="1:11" x14ac:dyDescent="0.25">
      <c r="A4" s="2">
        <f>A3+10</f>
        <v>10</v>
      </c>
      <c r="B4" s="2">
        <f t="shared" ref="B4:B22" si="0">A4/100</f>
        <v>0.1</v>
      </c>
      <c r="C4" s="2">
        <v>2.2400000000000002</v>
      </c>
      <c r="D4" s="2"/>
      <c r="E4" s="2" t="s">
        <v>21</v>
      </c>
      <c r="F4" s="2"/>
      <c r="G4" s="2">
        <f>$F$2-C4</f>
        <v>2733.7200000000003</v>
      </c>
      <c r="H4">
        <f t="shared" ref="H4:H22" si="1">C4-0.5</f>
        <v>1.7400000000000002</v>
      </c>
    </row>
    <row r="5" spans="1:11" x14ac:dyDescent="0.25">
      <c r="A5" s="2">
        <f t="shared" ref="A5:A11" si="2">A4+10</f>
        <v>20</v>
      </c>
      <c r="B5" s="2">
        <f t="shared" si="0"/>
        <v>0.2</v>
      </c>
      <c r="C5" s="2">
        <v>2.2999999999999998</v>
      </c>
      <c r="D5" s="2"/>
      <c r="E5" s="2" t="s">
        <v>78</v>
      </c>
      <c r="F5" s="2"/>
      <c r="G5" s="2">
        <f t="shared" ref="G5:G22" si="3">$F$2-C5</f>
        <v>2733.66</v>
      </c>
    </row>
    <row r="6" spans="1:11" x14ac:dyDescent="0.25">
      <c r="A6" s="2">
        <f t="shared" si="2"/>
        <v>30</v>
      </c>
      <c r="B6" s="2">
        <f t="shared" si="0"/>
        <v>0.3</v>
      </c>
      <c r="C6" s="2">
        <v>2.4540000000000002</v>
      </c>
      <c r="D6" s="2"/>
      <c r="E6" s="2"/>
      <c r="F6" s="2"/>
      <c r="G6" s="2">
        <f t="shared" si="3"/>
        <v>2733.5059999999999</v>
      </c>
      <c r="H6">
        <f t="shared" si="1"/>
        <v>1.9540000000000002</v>
      </c>
    </row>
    <row r="7" spans="1:11" x14ac:dyDescent="0.25">
      <c r="A7" s="2">
        <f t="shared" si="2"/>
        <v>40</v>
      </c>
      <c r="B7" s="2">
        <f t="shared" si="0"/>
        <v>0.4</v>
      </c>
      <c r="C7" s="2">
        <v>2.423</v>
      </c>
      <c r="D7" s="2"/>
      <c r="E7" s="2"/>
      <c r="F7" s="2"/>
      <c r="G7" s="2">
        <f t="shared" si="3"/>
        <v>2733.5370000000003</v>
      </c>
      <c r="H7">
        <f t="shared" si="1"/>
        <v>1.923</v>
      </c>
    </row>
    <row r="8" spans="1:11" x14ac:dyDescent="0.25">
      <c r="A8" s="2">
        <f t="shared" si="2"/>
        <v>50</v>
      </c>
      <c r="B8" s="2">
        <f t="shared" si="0"/>
        <v>0.5</v>
      </c>
      <c r="C8" s="2">
        <v>2.4470000000000001</v>
      </c>
      <c r="D8" s="2"/>
      <c r="E8" s="2"/>
      <c r="F8" s="2"/>
      <c r="G8" s="2">
        <f t="shared" si="3"/>
        <v>2733.5129999999999</v>
      </c>
      <c r="H8">
        <f t="shared" si="1"/>
        <v>1.9470000000000001</v>
      </c>
      <c r="I8" s="11" t="s">
        <v>116</v>
      </c>
    </row>
    <row r="9" spans="1:11" x14ac:dyDescent="0.25">
      <c r="A9" s="2">
        <f t="shared" si="2"/>
        <v>60</v>
      </c>
      <c r="B9" s="2">
        <f t="shared" si="0"/>
        <v>0.6</v>
      </c>
      <c r="C9" s="2">
        <v>2.371</v>
      </c>
      <c r="D9" s="2"/>
      <c r="E9" s="2"/>
      <c r="F9" s="2"/>
      <c r="G9" s="2">
        <f t="shared" si="3"/>
        <v>2733.5889999999999</v>
      </c>
      <c r="H9">
        <f t="shared" si="1"/>
        <v>1.871</v>
      </c>
      <c r="I9" s="11">
        <f>C11-C12</f>
        <v>0.11900000000000022</v>
      </c>
    </row>
    <row r="10" spans="1:11" x14ac:dyDescent="0.25">
      <c r="A10" s="2">
        <f t="shared" si="2"/>
        <v>70</v>
      </c>
      <c r="B10" s="2">
        <f t="shared" si="0"/>
        <v>0.7</v>
      </c>
      <c r="C10" s="2">
        <v>2.3839999999999999</v>
      </c>
      <c r="D10" s="2"/>
      <c r="E10" s="2"/>
      <c r="F10" s="2"/>
      <c r="G10" s="2">
        <f t="shared" si="3"/>
        <v>2733.576</v>
      </c>
      <c r="H10">
        <f t="shared" si="1"/>
        <v>1.8839999999999999</v>
      </c>
    </row>
    <row r="11" spans="1:11" x14ac:dyDescent="0.25">
      <c r="A11" s="2">
        <f t="shared" si="2"/>
        <v>80</v>
      </c>
      <c r="B11" s="2">
        <f t="shared" si="0"/>
        <v>0.8</v>
      </c>
      <c r="C11" s="2">
        <v>2.4140000000000001</v>
      </c>
      <c r="D11" s="2"/>
      <c r="E11" s="2" t="s">
        <v>79</v>
      </c>
      <c r="F11" s="2"/>
      <c r="G11" s="2">
        <f t="shared" si="3"/>
        <v>2733.5459999999998</v>
      </c>
      <c r="H11">
        <f t="shared" si="1"/>
        <v>1.9140000000000001</v>
      </c>
    </row>
    <row r="12" spans="1:11" x14ac:dyDescent="0.25">
      <c r="A12" s="5">
        <v>80</v>
      </c>
      <c r="B12" s="2">
        <f t="shared" si="0"/>
        <v>0.8</v>
      </c>
      <c r="C12" s="2">
        <v>2.2949999999999999</v>
      </c>
      <c r="D12" s="2"/>
      <c r="E12" s="2" t="s">
        <v>80</v>
      </c>
      <c r="F12" s="2"/>
      <c r="G12" s="2">
        <f t="shared" si="3"/>
        <v>2733.665</v>
      </c>
      <c r="H12">
        <f t="shared" si="1"/>
        <v>1.7949999999999999</v>
      </c>
    </row>
    <row r="13" spans="1:11" x14ac:dyDescent="0.25">
      <c r="A13" s="2">
        <f>A11+10</f>
        <v>90</v>
      </c>
      <c r="B13" s="2">
        <f t="shared" si="0"/>
        <v>0.9</v>
      </c>
      <c r="C13" s="2">
        <v>2.476</v>
      </c>
      <c r="D13" s="2"/>
      <c r="E13" s="2"/>
      <c r="F13" s="2"/>
      <c r="G13" s="2">
        <f t="shared" si="3"/>
        <v>2733.4839999999999</v>
      </c>
      <c r="H13">
        <f t="shared" si="1"/>
        <v>1.976</v>
      </c>
    </row>
    <row r="14" spans="1:11" x14ac:dyDescent="0.25">
      <c r="A14" s="2">
        <f t="shared" ref="A14:A22" si="4">A13+10</f>
        <v>100</v>
      </c>
      <c r="B14" s="2">
        <f t="shared" si="0"/>
        <v>1</v>
      </c>
      <c r="C14" s="2">
        <v>2.5259999999999998</v>
      </c>
      <c r="D14" s="2"/>
      <c r="E14" s="2"/>
      <c r="F14" s="2"/>
      <c r="G14" s="2">
        <f t="shared" si="3"/>
        <v>2733.4340000000002</v>
      </c>
      <c r="H14">
        <f t="shared" si="1"/>
        <v>2.0259999999999998</v>
      </c>
      <c r="K14">
        <f>0.4-I9</f>
        <v>0.28099999999999981</v>
      </c>
    </row>
    <row r="15" spans="1:11" x14ac:dyDescent="0.25">
      <c r="A15" s="2">
        <f t="shared" si="4"/>
        <v>110</v>
      </c>
      <c r="B15" s="2">
        <f t="shared" si="0"/>
        <v>1.1000000000000001</v>
      </c>
      <c r="C15" s="2">
        <v>2.5190000000000001</v>
      </c>
      <c r="D15" s="2"/>
      <c r="E15" s="2"/>
      <c r="F15" s="2"/>
      <c r="G15" s="2">
        <f t="shared" si="3"/>
        <v>2733.4410000000003</v>
      </c>
      <c r="H15">
        <f t="shared" si="1"/>
        <v>2.0190000000000001</v>
      </c>
    </row>
    <row r="16" spans="1:11" x14ac:dyDescent="0.25">
      <c r="A16" s="2">
        <f t="shared" si="4"/>
        <v>120</v>
      </c>
      <c r="B16" s="2">
        <f t="shared" si="0"/>
        <v>1.2</v>
      </c>
      <c r="C16" s="2">
        <v>2.387</v>
      </c>
      <c r="D16" s="2"/>
      <c r="E16" s="2" t="s">
        <v>21</v>
      </c>
      <c r="F16" s="2"/>
      <c r="G16" s="2">
        <f t="shared" si="3"/>
        <v>2733.5729999999999</v>
      </c>
      <c r="H16">
        <f t="shared" si="1"/>
        <v>1.887</v>
      </c>
    </row>
    <row r="17" spans="1:8" x14ac:dyDescent="0.25">
      <c r="A17" s="2">
        <f t="shared" si="4"/>
        <v>130</v>
      </c>
      <c r="B17" s="2">
        <f t="shared" si="0"/>
        <v>1.3</v>
      </c>
      <c r="C17" s="2">
        <v>2.4340000000000002</v>
      </c>
      <c r="D17" s="2"/>
      <c r="E17" s="2"/>
      <c r="F17" s="2"/>
      <c r="G17" s="2">
        <f t="shared" si="3"/>
        <v>2733.5259999999998</v>
      </c>
      <c r="H17">
        <f t="shared" si="1"/>
        <v>1.9340000000000002</v>
      </c>
    </row>
    <row r="18" spans="1:8" x14ac:dyDescent="0.25">
      <c r="A18" s="2">
        <f t="shared" si="4"/>
        <v>140</v>
      </c>
      <c r="B18" s="2">
        <f t="shared" si="0"/>
        <v>1.4</v>
      </c>
      <c r="C18" s="2">
        <v>2.4249999999999998</v>
      </c>
      <c r="D18" s="2"/>
      <c r="E18" s="2"/>
      <c r="F18" s="2"/>
      <c r="G18" s="2">
        <f t="shared" si="3"/>
        <v>2733.5349999999999</v>
      </c>
      <c r="H18">
        <f t="shared" si="1"/>
        <v>1.9249999999999998</v>
      </c>
    </row>
    <row r="19" spans="1:8" x14ac:dyDescent="0.25">
      <c r="A19" s="2">
        <f t="shared" si="4"/>
        <v>150</v>
      </c>
      <c r="B19" s="2">
        <f t="shared" si="0"/>
        <v>1.5</v>
      </c>
      <c r="C19" s="2">
        <v>2.3290000000000002</v>
      </c>
      <c r="D19" s="2"/>
      <c r="E19" s="2"/>
      <c r="F19" s="2"/>
      <c r="G19" s="2">
        <f t="shared" si="3"/>
        <v>2733.6309999999999</v>
      </c>
      <c r="H19">
        <f t="shared" si="1"/>
        <v>1.8290000000000002</v>
      </c>
    </row>
    <row r="20" spans="1:8" x14ac:dyDescent="0.25">
      <c r="A20" s="2">
        <f t="shared" si="4"/>
        <v>160</v>
      </c>
      <c r="B20" s="2">
        <f t="shared" si="0"/>
        <v>1.6</v>
      </c>
      <c r="C20" s="2">
        <v>2.3149999999999999</v>
      </c>
      <c r="D20" s="2"/>
      <c r="E20" s="2"/>
      <c r="F20" s="2"/>
      <c r="G20" s="2">
        <f t="shared" si="3"/>
        <v>2733.645</v>
      </c>
      <c r="H20">
        <f t="shared" si="1"/>
        <v>1.8149999999999999</v>
      </c>
    </row>
    <row r="21" spans="1:8" x14ac:dyDescent="0.25">
      <c r="A21" s="2">
        <f t="shared" si="4"/>
        <v>170</v>
      </c>
      <c r="B21" s="2">
        <f t="shared" si="0"/>
        <v>1.7</v>
      </c>
      <c r="C21" s="2">
        <v>2.3069999999999999</v>
      </c>
      <c r="D21" s="2"/>
      <c r="E21" s="2"/>
      <c r="F21" s="2"/>
      <c r="G21" s="2">
        <f t="shared" si="3"/>
        <v>2733.6530000000002</v>
      </c>
      <c r="H21">
        <f t="shared" si="1"/>
        <v>1.8069999999999999</v>
      </c>
    </row>
    <row r="22" spans="1:8" x14ac:dyDescent="0.25">
      <c r="A22" s="2">
        <f t="shared" si="4"/>
        <v>180</v>
      </c>
      <c r="B22" s="2">
        <f t="shared" si="0"/>
        <v>1.8</v>
      </c>
      <c r="C22" s="2">
        <v>2.2749999999999999</v>
      </c>
      <c r="D22" s="2"/>
      <c r="E22" s="2" t="s">
        <v>81</v>
      </c>
      <c r="F22" s="2"/>
      <c r="G22" s="2">
        <f t="shared" si="3"/>
        <v>2733.6849999999999</v>
      </c>
      <c r="H22">
        <f t="shared" si="1"/>
        <v>1.7749999999999999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activeCell="I13" sqref="I13"/>
    </sheetView>
  </sheetViews>
  <sheetFormatPr defaultRowHeight="15" x14ac:dyDescent="0.25"/>
  <cols>
    <col min="3" max="3" width="15.5703125" customWidth="1"/>
    <col min="5" max="5" width="24.42578125" customWidth="1"/>
    <col min="6" max="6" width="23.7109375" customWidth="1"/>
    <col min="7" max="7" width="16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>
        <f>A2/100</f>
        <v>0</v>
      </c>
      <c r="C2" s="6">
        <v>1.91</v>
      </c>
      <c r="D2" s="6"/>
      <c r="E2" s="6" t="s">
        <v>14</v>
      </c>
      <c r="F2" s="6">
        <v>2736.0070000000001</v>
      </c>
      <c r="G2" s="6">
        <f>$F$2-C2</f>
        <v>2734.0970000000002</v>
      </c>
    </row>
    <row r="3" spans="1:9" x14ac:dyDescent="0.25">
      <c r="A3" s="2">
        <f>A2+10</f>
        <v>10</v>
      </c>
      <c r="B3" s="6">
        <f t="shared" ref="B3:B22" si="0">A3/100</f>
        <v>0.1</v>
      </c>
      <c r="C3" s="2">
        <v>1.962</v>
      </c>
      <c r="D3" s="2"/>
      <c r="E3" s="1" t="s">
        <v>18</v>
      </c>
      <c r="F3" s="2"/>
      <c r="G3" s="6">
        <f t="shared" ref="G3:G22" si="1">$F$2-C3</f>
        <v>2734.0450000000001</v>
      </c>
    </row>
    <row r="4" spans="1:9" x14ac:dyDescent="0.25">
      <c r="A4" s="2">
        <f t="shared" ref="A4:A7" si="2">A3+10</f>
        <v>20</v>
      </c>
      <c r="B4" s="6">
        <f t="shared" si="0"/>
        <v>0.2</v>
      </c>
      <c r="C4" s="2">
        <v>2.105</v>
      </c>
      <c r="D4" s="2"/>
      <c r="E4" s="2"/>
      <c r="F4" s="2"/>
      <c r="G4" s="6">
        <f t="shared" si="1"/>
        <v>2733.902</v>
      </c>
    </row>
    <row r="5" spans="1:9" x14ac:dyDescent="0.25">
      <c r="A5" s="2">
        <f t="shared" si="2"/>
        <v>30</v>
      </c>
      <c r="B5" s="6">
        <f t="shared" si="0"/>
        <v>0.3</v>
      </c>
      <c r="C5" s="2">
        <v>2.169</v>
      </c>
      <c r="D5" s="2"/>
      <c r="E5" s="2"/>
      <c r="F5" s="2"/>
      <c r="G5" s="6">
        <f t="shared" si="1"/>
        <v>2733.8380000000002</v>
      </c>
    </row>
    <row r="6" spans="1:9" x14ac:dyDescent="0.25">
      <c r="A6" s="2">
        <f t="shared" si="2"/>
        <v>40</v>
      </c>
      <c r="B6" s="6">
        <f t="shared" si="0"/>
        <v>0.4</v>
      </c>
      <c r="C6" s="2">
        <v>2.1549999999999998</v>
      </c>
      <c r="D6" s="2"/>
      <c r="E6" s="2"/>
      <c r="F6" s="2"/>
      <c r="G6" s="6">
        <f t="shared" si="1"/>
        <v>2733.8519999999999</v>
      </c>
    </row>
    <row r="7" spans="1:9" x14ac:dyDescent="0.25">
      <c r="A7" s="2">
        <f t="shared" si="2"/>
        <v>50</v>
      </c>
      <c r="B7" s="6">
        <f t="shared" si="0"/>
        <v>0.5</v>
      </c>
      <c r="C7" s="2">
        <v>2.1960000000000002</v>
      </c>
      <c r="D7" s="2"/>
      <c r="E7" s="2" t="s">
        <v>82</v>
      </c>
      <c r="F7" s="2"/>
      <c r="G7" s="6">
        <f t="shared" si="1"/>
        <v>2733.8110000000001</v>
      </c>
    </row>
    <row r="8" spans="1:9" x14ac:dyDescent="0.25">
      <c r="A8" s="2">
        <v>50</v>
      </c>
      <c r="B8" s="6">
        <f t="shared" si="0"/>
        <v>0.5</v>
      </c>
      <c r="C8" s="2">
        <v>2.0089999999999999</v>
      </c>
      <c r="D8" s="2"/>
      <c r="E8" s="2" t="s">
        <v>83</v>
      </c>
      <c r="F8" s="2"/>
      <c r="G8" s="6">
        <f t="shared" si="1"/>
        <v>2733.998</v>
      </c>
    </row>
    <row r="9" spans="1:9" x14ac:dyDescent="0.25">
      <c r="A9" s="2">
        <f>A7+10</f>
        <v>60</v>
      </c>
      <c r="B9" s="6">
        <f t="shared" si="0"/>
        <v>0.6</v>
      </c>
      <c r="C9" s="2">
        <v>2.1560000000000001</v>
      </c>
      <c r="D9" s="2"/>
      <c r="E9" s="2"/>
      <c r="F9" s="2"/>
      <c r="G9" s="6">
        <f t="shared" si="1"/>
        <v>2733.8510000000001</v>
      </c>
    </row>
    <row r="10" spans="1:9" x14ac:dyDescent="0.25">
      <c r="A10" s="2">
        <f>A9+10</f>
        <v>70</v>
      </c>
      <c r="B10" s="6">
        <f t="shared" si="0"/>
        <v>0.7</v>
      </c>
      <c r="C10" s="2">
        <v>2.194</v>
      </c>
      <c r="D10" s="2"/>
      <c r="E10" s="2"/>
      <c r="F10" s="2"/>
      <c r="G10" s="6">
        <f t="shared" si="1"/>
        <v>2733.8130000000001</v>
      </c>
      <c r="I10" s="5">
        <f>C7-C8</f>
        <v>0.18700000000000028</v>
      </c>
    </row>
    <row r="11" spans="1:9" x14ac:dyDescent="0.25">
      <c r="A11" s="2">
        <f t="shared" ref="A11:A22" si="3">A10+10</f>
        <v>80</v>
      </c>
      <c r="B11" s="6">
        <f t="shared" si="0"/>
        <v>0.8</v>
      </c>
      <c r="C11" s="2">
        <v>2.2400000000000002</v>
      </c>
      <c r="D11" s="2"/>
      <c r="E11" s="2"/>
      <c r="F11" s="2"/>
      <c r="G11" s="6">
        <f t="shared" si="1"/>
        <v>2733.7670000000003</v>
      </c>
    </row>
    <row r="12" spans="1:9" x14ac:dyDescent="0.25">
      <c r="A12" s="2">
        <f t="shared" si="3"/>
        <v>90</v>
      </c>
      <c r="B12" s="6">
        <f t="shared" si="0"/>
        <v>0.9</v>
      </c>
      <c r="C12" s="2">
        <v>2.2250000000000001</v>
      </c>
      <c r="D12" s="2"/>
      <c r="E12" s="2"/>
      <c r="F12" s="2"/>
      <c r="G12" s="6">
        <f t="shared" si="1"/>
        <v>2733.7820000000002</v>
      </c>
      <c r="I12">
        <f>0.4-I10</f>
        <v>0.21299999999999975</v>
      </c>
    </row>
    <row r="13" spans="1:9" x14ac:dyDescent="0.25">
      <c r="A13" s="2">
        <f t="shared" si="3"/>
        <v>100</v>
      </c>
      <c r="B13" s="6">
        <f t="shared" si="0"/>
        <v>1</v>
      </c>
      <c r="C13" s="2">
        <v>2.2000000000000002</v>
      </c>
      <c r="D13" s="2"/>
      <c r="E13" s="2"/>
      <c r="F13" s="2"/>
      <c r="G13" s="6">
        <f t="shared" si="1"/>
        <v>2733.8070000000002</v>
      </c>
    </row>
    <row r="14" spans="1:9" x14ac:dyDescent="0.25">
      <c r="A14" s="2">
        <f t="shared" si="3"/>
        <v>110</v>
      </c>
      <c r="B14" s="6">
        <f t="shared" si="0"/>
        <v>1.1000000000000001</v>
      </c>
      <c r="C14" s="2">
        <v>1.9450000000000001</v>
      </c>
      <c r="D14" s="2"/>
      <c r="E14" s="2" t="s">
        <v>84</v>
      </c>
      <c r="F14" s="2"/>
      <c r="G14" s="6">
        <f t="shared" si="1"/>
        <v>2734.0619999999999</v>
      </c>
    </row>
    <row r="15" spans="1:9" x14ac:dyDescent="0.25">
      <c r="A15" s="2">
        <f t="shared" si="3"/>
        <v>120</v>
      </c>
      <c r="B15" s="6">
        <f t="shared" si="0"/>
        <v>1.2</v>
      </c>
      <c r="C15" s="2">
        <v>2.274</v>
      </c>
      <c r="D15" s="2"/>
      <c r="E15" s="2"/>
      <c r="F15" s="2"/>
      <c r="G15" s="6">
        <f t="shared" si="1"/>
        <v>2733.7330000000002</v>
      </c>
    </row>
    <row r="16" spans="1:9" x14ac:dyDescent="0.25">
      <c r="A16" s="2">
        <f t="shared" si="3"/>
        <v>130</v>
      </c>
      <c r="B16" s="6">
        <f t="shared" si="0"/>
        <v>1.3</v>
      </c>
      <c r="C16" s="2">
        <v>2.052</v>
      </c>
      <c r="D16" s="2"/>
      <c r="E16" s="2" t="s">
        <v>21</v>
      </c>
      <c r="F16" s="2"/>
      <c r="G16" s="6">
        <f t="shared" si="1"/>
        <v>2733.9549999999999</v>
      </c>
    </row>
    <row r="17" spans="1:7" x14ac:dyDescent="0.25">
      <c r="A17" s="2">
        <f t="shared" si="3"/>
        <v>140</v>
      </c>
      <c r="B17" s="6">
        <f t="shared" si="0"/>
        <v>1.4</v>
      </c>
      <c r="C17" s="2">
        <v>1.988</v>
      </c>
      <c r="D17" s="2"/>
      <c r="E17" s="2"/>
      <c r="F17" s="2"/>
      <c r="G17" s="6">
        <f t="shared" si="1"/>
        <v>2734.0190000000002</v>
      </c>
    </row>
    <row r="18" spans="1:7" x14ac:dyDescent="0.25">
      <c r="A18" s="2">
        <f t="shared" si="3"/>
        <v>150</v>
      </c>
      <c r="B18" s="6">
        <f t="shared" si="0"/>
        <v>1.5</v>
      </c>
      <c r="C18" s="2">
        <v>1.9610000000000001</v>
      </c>
      <c r="D18" s="2"/>
      <c r="E18" s="2"/>
      <c r="F18" s="2"/>
      <c r="G18" s="6">
        <f t="shared" si="1"/>
        <v>2734.0460000000003</v>
      </c>
    </row>
    <row r="19" spans="1:7" x14ac:dyDescent="0.25">
      <c r="A19" s="2">
        <f t="shared" si="3"/>
        <v>160</v>
      </c>
      <c r="B19" s="6">
        <f t="shared" si="0"/>
        <v>1.6</v>
      </c>
      <c r="C19" s="2">
        <v>1.82</v>
      </c>
      <c r="D19" s="2"/>
      <c r="E19" s="2"/>
      <c r="F19" s="2"/>
      <c r="G19" s="6">
        <f t="shared" si="1"/>
        <v>2734.1869999999999</v>
      </c>
    </row>
    <row r="20" spans="1:7" x14ac:dyDescent="0.25">
      <c r="A20" s="2">
        <f t="shared" si="3"/>
        <v>170</v>
      </c>
      <c r="B20" s="6">
        <f t="shared" si="0"/>
        <v>1.7</v>
      </c>
      <c r="C20" s="2">
        <v>1.79</v>
      </c>
      <c r="D20" s="2"/>
      <c r="E20" s="2"/>
      <c r="F20" s="2"/>
      <c r="G20" s="6">
        <f t="shared" si="1"/>
        <v>2734.2170000000001</v>
      </c>
    </row>
    <row r="21" spans="1:7" x14ac:dyDescent="0.25">
      <c r="A21" s="2">
        <f t="shared" si="3"/>
        <v>180</v>
      </c>
      <c r="B21" s="6">
        <f t="shared" si="0"/>
        <v>1.8</v>
      </c>
      <c r="C21" s="2">
        <v>1.7110000000000001</v>
      </c>
      <c r="D21" s="2"/>
      <c r="E21" s="2"/>
      <c r="F21" s="2"/>
      <c r="G21" s="6">
        <f t="shared" si="1"/>
        <v>2734.2960000000003</v>
      </c>
    </row>
    <row r="22" spans="1:7" x14ac:dyDescent="0.25">
      <c r="A22" s="2">
        <f t="shared" si="3"/>
        <v>190</v>
      </c>
      <c r="B22" s="6">
        <f t="shared" si="0"/>
        <v>1.9</v>
      </c>
      <c r="C22" s="2">
        <v>1.613</v>
      </c>
      <c r="D22" s="2"/>
      <c r="E22" s="2" t="s">
        <v>85</v>
      </c>
      <c r="F22" s="2"/>
      <c r="G22" s="6">
        <f t="shared" si="1"/>
        <v>2734.3940000000002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J37"/>
  <sheetViews>
    <sheetView workbookViewId="0">
      <selection activeCell="F12" sqref="F12"/>
    </sheetView>
  </sheetViews>
  <sheetFormatPr defaultRowHeight="15" x14ac:dyDescent="0.25"/>
  <cols>
    <col min="3" max="3" width="16.85546875" customWidth="1"/>
    <col min="5" max="5" width="25.28515625" customWidth="1"/>
    <col min="6" max="6" width="19.28515625" customWidth="1"/>
    <col min="7" max="7" width="16.710937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 t="s">
        <v>86</v>
      </c>
      <c r="B2" s="6">
        <v>1.365</v>
      </c>
      <c r="C2" s="6"/>
      <c r="D2" s="6">
        <v>1.2330000000000001</v>
      </c>
      <c r="E2" s="6" t="s">
        <v>87</v>
      </c>
      <c r="F2" s="6">
        <f>G2+B2</f>
        <v>2736.1389999999997</v>
      </c>
      <c r="G2" s="6">
        <f>2736.007-D2</f>
        <v>2734.7739999999999</v>
      </c>
      <c r="I2">
        <f>A11- A20</f>
        <v>-90</v>
      </c>
    </row>
    <row r="3" spans="1:9" x14ac:dyDescent="0.25">
      <c r="A3" s="2">
        <v>0</v>
      </c>
      <c r="B3" s="2"/>
      <c r="C3" s="2">
        <v>1.3149999999999999</v>
      </c>
      <c r="D3" s="2"/>
      <c r="E3" s="1" t="s">
        <v>14</v>
      </c>
      <c r="F3" s="2"/>
      <c r="G3" s="2">
        <f>$F$2-C3</f>
        <v>2734.8239999999996</v>
      </c>
    </row>
    <row r="4" spans="1:9" x14ac:dyDescent="0.25">
      <c r="A4" s="2">
        <f>A3+10</f>
        <v>10</v>
      </c>
      <c r="B4" s="2"/>
      <c r="C4" s="2">
        <v>1.33</v>
      </c>
      <c r="D4" s="2"/>
      <c r="E4" s="2"/>
      <c r="F4" s="2"/>
      <c r="G4" s="2">
        <f t="shared" ref="G4:G37" si="0">$F$2-C4</f>
        <v>2734.8089999999997</v>
      </c>
    </row>
    <row r="5" spans="1:9" x14ac:dyDescent="0.25">
      <c r="A5" s="2">
        <f t="shared" ref="A5:A10" si="1">A4+10</f>
        <v>20</v>
      </c>
      <c r="B5" s="2"/>
      <c r="C5" s="2">
        <v>1.2969999999999999</v>
      </c>
      <c r="D5" s="2"/>
      <c r="E5" s="2"/>
      <c r="F5" s="2"/>
      <c r="G5" s="2">
        <f t="shared" si="0"/>
        <v>2734.8419999999996</v>
      </c>
    </row>
    <row r="6" spans="1:9" x14ac:dyDescent="0.25">
      <c r="A6" s="2">
        <f t="shared" si="1"/>
        <v>30</v>
      </c>
      <c r="B6" s="2"/>
      <c r="C6" s="2">
        <v>1.3640000000000001</v>
      </c>
      <c r="D6" s="2"/>
      <c r="E6" s="2"/>
      <c r="F6" s="2"/>
      <c r="G6" s="2">
        <f t="shared" si="0"/>
        <v>2734.7749999999996</v>
      </c>
    </row>
    <row r="7" spans="1:9" x14ac:dyDescent="0.25">
      <c r="A7" s="2">
        <f t="shared" si="1"/>
        <v>40</v>
      </c>
      <c r="B7" s="2"/>
      <c r="C7" s="2">
        <v>1.3680000000000001</v>
      </c>
      <c r="D7" s="2"/>
      <c r="E7" s="2"/>
      <c r="F7" s="2"/>
      <c r="G7" s="2">
        <f t="shared" si="0"/>
        <v>2734.7709999999997</v>
      </c>
    </row>
    <row r="8" spans="1:9" x14ac:dyDescent="0.25">
      <c r="A8" s="2">
        <f t="shared" si="1"/>
        <v>50</v>
      </c>
      <c r="B8" s="2"/>
      <c r="C8" s="2">
        <v>1.4019999999999999</v>
      </c>
      <c r="D8" s="2"/>
      <c r="E8" s="2"/>
      <c r="F8" s="2"/>
      <c r="G8" s="2">
        <f t="shared" si="0"/>
        <v>2734.7369999999996</v>
      </c>
    </row>
    <row r="9" spans="1:9" x14ac:dyDescent="0.25">
      <c r="A9" s="2">
        <f t="shared" si="1"/>
        <v>60</v>
      </c>
      <c r="B9" s="2"/>
      <c r="C9" s="2">
        <v>1.4339999999999999</v>
      </c>
      <c r="D9" s="2"/>
      <c r="E9" s="2"/>
      <c r="F9" s="2"/>
      <c r="G9" s="2">
        <f t="shared" si="0"/>
        <v>2734.7049999999995</v>
      </c>
    </row>
    <row r="10" spans="1:9" x14ac:dyDescent="0.25">
      <c r="A10" s="2">
        <f t="shared" si="1"/>
        <v>70</v>
      </c>
      <c r="B10" s="2"/>
      <c r="C10" s="2">
        <v>1.4730000000000001</v>
      </c>
      <c r="D10" s="2"/>
      <c r="E10" s="2" t="s">
        <v>88</v>
      </c>
      <c r="F10" s="2"/>
      <c r="G10" s="2">
        <f t="shared" si="0"/>
        <v>2734.6659999999997</v>
      </c>
    </row>
    <row r="11" spans="1:9" x14ac:dyDescent="0.25">
      <c r="A11" s="2">
        <v>70</v>
      </c>
      <c r="B11" s="2"/>
      <c r="C11" s="2">
        <v>1.345</v>
      </c>
      <c r="D11" s="2"/>
      <c r="E11" s="2" t="s">
        <v>89</v>
      </c>
      <c r="F11" s="2"/>
      <c r="G11" s="2">
        <f t="shared" si="0"/>
        <v>2734.7939999999999</v>
      </c>
    </row>
    <row r="12" spans="1:9" x14ac:dyDescent="0.25">
      <c r="A12" s="2">
        <f>A10+10</f>
        <v>80</v>
      </c>
      <c r="B12" s="2"/>
      <c r="C12" s="2">
        <v>1.5409999999999999</v>
      </c>
      <c r="D12" s="2"/>
      <c r="E12" s="2"/>
      <c r="F12" s="2"/>
      <c r="G12" s="2">
        <f t="shared" si="0"/>
        <v>2734.5979999999995</v>
      </c>
    </row>
    <row r="13" spans="1:9" x14ac:dyDescent="0.25">
      <c r="A13" s="2">
        <f t="shared" ref="A13:A29" si="2">A12+10</f>
        <v>90</v>
      </c>
      <c r="B13" s="2"/>
      <c r="C13" s="2">
        <v>1.5640000000000001</v>
      </c>
      <c r="D13" s="2"/>
      <c r="E13" s="2"/>
      <c r="F13" s="2"/>
      <c r="G13" s="2">
        <f t="shared" si="0"/>
        <v>2734.5749999999998</v>
      </c>
    </row>
    <row r="14" spans="1:9" x14ac:dyDescent="0.25">
      <c r="A14" s="2">
        <f t="shared" si="2"/>
        <v>100</v>
      </c>
      <c r="B14" s="2"/>
      <c r="C14" s="2">
        <v>1.6040000000000001</v>
      </c>
      <c r="D14" s="2"/>
      <c r="E14" s="2"/>
      <c r="F14" s="2"/>
      <c r="G14" s="2">
        <f t="shared" si="0"/>
        <v>2734.5349999999999</v>
      </c>
    </row>
    <row r="15" spans="1:9" x14ac:dyDescent="0.25">
      <c r="A15" s="2">
        <f t="shared" si="2"/>
        <v>110</v>
      </c>
      <c r="B15" s="2"/>
      <c r="C15" s="2">
        <v>1.629</v>
      </c>
      <c r="D15" s="2"/>
      <c r="E15" s="2"/>
      <c r="F15" s="2"/>
      <c r="G15" s="2">
        <f t="shared" si="0"/>
        <v>2734.5099999999998</v>
      </c>
    </row>
    <row r="16" spans="1:9" x14ac:dyDescent="0.25">
      <c r="A16" s="2">
        <f t="shared" si="2"/>
        <v>120</v>
      </c>
      <c r="B16" s="2"/>
      <c r="C16" s="2">
        <v>1.6719999999999999</v>
      </c>
      <c r="D16" s="2"/>
      <c r="E16" s="2"/>
      <c r="F16" s="2"/>
      <c r="G16" s="2">
        <f t="shared" si="0"/>
        <v>2734.4669999999996</v>
      </c>
    </row>
    <row r="17" spans="1:10" x14ac:dyDescent="0.25">
      <c r="A17" s="2">
        <f t="shared" si="2"/>
        <v>130</v>
      </c>
      <c r="B17" s="2"/>
      <c r="C17" s="2">
        <v>1.6060000000000001</v>
      </c>
      <c r="D17" s="2"/>
      <c r="E17" s="2"/>
      <c r="F17" s="2"/>
      <c r="G17" s="2">
        <f t="shared" si="0"/>
        <v>2734.5329999999994</v>
      </c>
    </row>
    <row r="18" spans="1:10" x14ac:dyDescent="0.25">
      <c r="A18" s="2">
        <f t="shared" si="2"/>
        <v>140</v>
      </c>
      <c r="B18" s="2"/>
      <c r="C18" s="2">
        <v>1.6040000000000001</v>
      </c>
      <c r="D18" s="2"/>
      <c r="E18" s="2"/>
      <c r="F18" s="2"/>
      <c r="G18" s="2">
        <f t="shared" si="0"/>
        <v>2734.5349999999999</v>
      </c>
    </row>
    <row r="19" spans="1:10" x14ac:dyDescent="0.25">
      <c r="A19" s="2">
        <f t="shared" si="2"/>
        <v>150</v>
      </c>
      <c r="B19" s="2"/>
      <c r="C19" s="2">
        <v>1.667</v>
      </c>
      <c r="D19" s="2"/>
      <c r="E19" s="2"/>
      <c r="F19" s="2"/>
      <c r="G19" s="2">
        <f t="shared" si="0"/>
        <v>2734.4719999999998</v>
      </c>
    </row>
    <row r="20" spans="1:10" x14ac:dyDescent="0.25">
      <c r="A20" s="2">
        <f t="shared" si="2"/>
        <v>160</v>
      </c>
      <c r="B20" s="2"/>
      <c r="C20" s="2">
        <v>2.048</v>
      </c>
      <c r="D20" s="2"/>
      <c r="E20" s="2" t="s">
        <v>21</v>
      </c>
      <c r="F20" s="2"/>
      <c r="G20" s="2">
        <f t="shared" si="0"/>
        <v>2734.0909999999999</v>
      </c>
      <c r="H20">
        <f>AVERAGE(G20,G29)</f>
        <v>2734.1124999999997</v>
      </c>
    </row>
    <row r="21" spans="1:10" x14ac:dyDescent="0.25">
      <c r="A21" s="2">
        <f t="shared" si="2"/>
        <v>170</v>
      </c>
      <c r="B21" s="2"/>
      <c r="C21" s="2">
        <v>2.13</v>
      </c>
      <c r="D21" s="2"/>
      <c r="E21" s="2"/>
      <c r="F21" s="2"/>
      <c r="G21" s="2">
        <f t="shared" si="0"/>
        <v>2734.0089999999996</v>
      </c>
      <c r="H21">
        <v>2734.1124999999997</v>
      </c>
      <c r="J21">
        <f>G11-G10</f>
        <v>0.12800000000015643</v>
      </c>
    </row>
    <row r="22" spans="1:10" x14ac:dyDescent="0.25">
      <c r="A22" s="2">
        <f t="shared" si="2"/>
        <v>180</v>
      </c>
      <c r="B22" s="2"/>
      <c r="C22" s="2">
        <v>2.0510000000000002</v>
      </c>
      <c r="D22" s="2"/>
      <c r="E22" s="2"/>
      <c r="F22" s="2"/>
      <c r="G22" s="2">
        <f t="shared" si="0"/>
        <v>2734.0879999999997</v>
      </c>
      <c r="H22">
        <v>2734.1124999999997</v>
      </c>
    </row>
    <row r="23" spans="1:10" x14ac:dyDescent="0.25">
      <c r="A23" s="2">
        <f t="shared" si="2"/>
        <v>190</v>
      </c>
      <c r="B23" s="2"/>
      <c r="C23" s="2">
        <v>2.0619999999999998</v>
      </c>
      <c r="D23" s="2"/>
      <c r="E23" s="2"/>
      <c r="F23" s="2"/>
      <c r="G23" s="2">
        <f t="shared" si="0"/>
        <v>2734.0769999999998</v>
      </c>
      <c r="H23">
        <v>2734.1124999999997</v>
      </c>
    </row>
    <row r="24" spans="1:10" x14ac:dyDescent="0.25">
      <c r="A24" s="2">
        <f t="shared" si="2"/>
        <v>200</v>
      </c>
      <c r="B24" s="2"/>
      <c r="C24" s="2">
        <v>2.1349999999999998</v>
      </c>
      <c r="D24" s="2"/>
      <c r="E24" s="2"/>
      <c r="F24" s="2"/>
      <c r="G24" s="2">
        <f t="shared" si="0"/>
        <v>2734.0039999999995</v>
      </c>
      <c r="H24">
        <v>2734.1124999999997</v>
      </c>
    </row>
    <row r="25" spans="1:10" x14ac:dyDescent="0.25">
      <c r="A25" s="2">
        <f t="shared" si="2"/>
        <v>210</v>
      </c>
      <c r="B25" s="2"/>
      <c r="C25" s="2">
        <v>2.1019999999999999</v>
      </c>
      <c r="D25" s="2"/>
      <c r="E25" s="2"/>
      <c r="F25" s="2"/>
      <c r="G25" s="2">
        <f t="shared" si="0"/>
        <v>2734.0369999999998</v>
      </c>
      <c r="H25">
        <v>2734.1124999999997</v>
      </c>
    </row>
    <row r="26" spans="1:10" x14ac:dyDescent="0.25">
      <c r="A26" s="2">
        <f t="shared" si="2"/>
        <v>220</v>
      </c>
      <c r="B26" s="2"/>
      <c r="C26" s="2">
        <v>2.09</v>
      </c>
      <c r="D26" s="2"/>
      <c r="E26" s="2"/>
      <c r="F26" s="2"/>
      <c r="G26" s="2">
        <f t="shared" si="0"/>
        <v>2734.0489999999995</v>
      </c>
      <c r="H26">
        <v>2734.1124999999997</v>
      </c>
    </row>
    <row r="27" spans="1:10" x14ac:dyDescent="0.25">
      <c r="A27" s="2">
        <f t="shared" si="2"/>
        <v>230</v>
      </c>
      <c r="B27" s="2"/>
      <c r="C27" s="2">
        <v>2.0859999999999999</v>
      </c>
      <c r="D27" s="2"/>
      <c r="E27" s="2"/>
      <c r="F27" s="2"/>
      <c r="G27" s="2">
        <f t="shared" si="0"/>
        <v>2734.0529999999999</v>
      </c>
      <c r="H27">
        <v>2734.1124999999997</v>
      </c>
    </row>
    <row r="28" spans="1:10" x14ac:dyDescent="0.25">
      <c r="A28" s="2">
        <f t="shared" si="2"/>
        <v>240</v>
      </c>
      <c r="B28" s="2"/>
      <c r="C28" s="2">
        <v>2.0939999999999999</v>
      </c>
      <c r="D28" s="2"/>
      <c r="E28" s="2"/>
      <c r="F28" s="2"/>
      <c r="G28" s="2">
        <f t="shared" si="0"/>
        <v>2734.0449999999996</v>
      </c>
      <c r="H28">
        <v>2734.1124999999997</v>
      </c>
    </row>
    <row r="29" spans="1:10" x14ac:dyDescent="0.25">
      <c r="A29" s="2">
        <f t="shared" si="2"/>
        <v>250</v>
      </c>
      <c r="B29" s="2"/>
      <c r="C29" s="2">
        <v>2.0049999999999999</v>
      </c>
      <c r="D29" s="2"/>
      <c r="E29" s="2" t="s">
        <v>18</v>
      </c>
      <c r="F29" s="2"/>
      <c r="G29" s="2">
        <f t="shared" si="0"/>
        <v>2734.1339999999996</v>
      </c>
      <c r="H29">
        <v>2734.1124999999997</v>
      </c>
    </row>
    <row r="30" spans="1:10" x14ac:dyDescent="0.25">
      <c r="A30" s="2">
        <f t="shared" ref="A30:A37" si="3">A29+10</f>
        <v>260</v>
      </c>
      <c r="B30" s="2"/>
      <c r="C30" s="2">
        <v>1.986</v>
      </c>
      <c r="D30" s="2"/>
      <c r="E30" s="2"/>
      <c r="F30" s="2"/>
      <c r="G30" s="2">
        <f t="shared" si="0"/>
        <v>2734.1529999999998</v>
      </c>
    </row>
    <row r="31" spans="1:10" x14ac:dyDescent="0.25">
      <c r="A31" s="2">
        <f t="shared" si="3"/>
        <v>270</v>
      </c>
      <c r="B31" s="2"/>
      <c r="C31" s="2">
        <v>1.923</v>
      </c>
      <c r="D31" s="2"/>
      <c r="E31" s="2"/>
      <c r="F31" s="2"/>
      <c r="G31" s="2">
        <f t="shared" si="0"/>
        <v>2734.2159999999999</v>
      </c>
    </row>
    <row r="32" spans="1:10" x14ac:dyDescent="0.25">
      <c r="A32" s="2">
        <f t="shared" si="3"/>
        <v>280</v>
      </c>
      <c r="B32" s="2"/>
      <c r="C32" s="2">
        <v>1.897</v>
      </c>
      <c r="D32" s="2"/>
      <c r="E32" s="2"/>
      <c r="F32" s="2"/>
      <c r="G32" s="2">
        <f t="shared" si="0"/>
        <v>2734.2419999999997</v>
      </c>
    </row>
    <row r="33" spans="1:7" x14ac:dyDescent="0.25">
      <c r="A33" s="2">
        <f t="shared" si="3"/>
        <v>290</v>
      </c>
      <c r="B33" s="2"/>
      <c r="C33" s="2">
        <v>1.863</v>
      </c>
      <c r="D33" s="2"/>
      <c r="E33" s="2"/>
      <c r="F33" s="2"/>
      <c r="G33" s="2">
        <f t="shared" si="0"/>
        <v>2734.2759999999998</v>
      </c>
    </row>
    <row r="34" spans="1:7" x14ac:dyDescent="0.25">
      <c r="A34" s="2">
        <f t="shared" si="3"/>
        <v>300</v>
      </c>
      <c r="B34" s="2"/>
      <c r="C34" s="2">
        <v>1.8360000000000001</v>
      </c>
      <c r="D34" s="2"/>
      <c r="E34" s="2"/>
      <c r="F34" s="2"/>
      <c r="G34" s="2">
        <f t="shared" si="0"/>
        <v>2734.3029999999999</v>
      </c>
    </row>
    <row r="35" spans="1:7" x14ac:dyDescent="0.25">
      <c r="A35" s="2">
        <f t="shared" si="3"/>
        <v>310</v>
      </c>
      <c r="B35" s="2"/>
      <c r="C35" s="2">
        <v>1.804</v>
      </c>
      <c r="D35" s="2"/>
      <c r="E35" s="2"/>
      <c r="F35" s="2"/>
      <c r="G35" s="2">
        <f t="shared" si="0"/>
        <v>2734.3349999999996</v>
      </c>
    </row>
    <row r="36" spans="1:7" x14ac:dyDescent="0.25">
      <c r="A36" s="2">
        <f t="shared" si="3"/>
        <v>320</v>
      </c>
      <c r="B36" s="2"/>
      <c r="C36" s="2">
        <v>1.764</v>
      </c>
      <c r="D36" s="2"/>
      <c r="E36" s="2"/>
      <c r="F36" s="2"/>
      <c r="G36" s="2">
        <f t="shared" si="0"/>
        <v>2734.3749999999995</v>
      </c>
    </row>
    <row r="37" spans="1:7" x14ac:dyDescent="0.25">
      <c r="A37" s="2">
        <f t="shared" si="3"/>
        <v>330</v>
      </c>
      <c r="B37" s="2"/>
      <c r="C37" s="2">
        <v>1.712</v>
      </c>
      <c r="D37" s="2"/>
      <c r="E37" s="2" t="s">
        <v>90</v>
      </c>
      <c r="F37" s="2"/>
      <c r="G37" s="2">
        <f t="shared" si="0"/>
        <v>2734.4269999999997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J28"/>
  <sheetViews>
    <sheetView workbookViewId="0">
      <selection activeCell="I1" sqref="I1:I2"/>
    </sheetView>
  </sheetViews>
  <sheetFormatPr defaultRowHeight="15" x14ac:dyDescent="0.25"/>
  <cols>
    <col min="3" max="3" width="18.85546875" customWidth="1"/>
    <col min="5" max="5" width="28.5703125" customWidth="1"/>
    <col min="6" max="6" width="20.5703125" customWidth="1"/>
    <col min="7" max="7" width="15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>
        <v>0</v>
      </c>
      <c r="B2" s="6"/>
      <c r="C2" s="6">
        <v>1.8720000000000001</v>
      </c>
      <c r="D2" s="6"/>
      <c r="E2" s="6" t="s">
        <v>14</v>
      </c>
      <c r="F2" s="5">
        <v>2736.1390000000001</v>
      </c>
      <c r="G2" s="6">
        <f>$F$2-C2</f>
        <v>2734.2670000000003</v>
      </c>
      <c r="I2">
        <f>A21- A33</f>
        <v>190</v>
      </c>
    </row>
    <row r="3" spans="1:9" x14ac:dyDescent="0.25">
      <c r="A3" s="2">
        <f>A2+10</f>
        <v>10</v>
      </c>
      <c r="B3" s="2"/>
      <c r="C3" s="2">
        <v>1.8779999999999999</v>
      </c>
      <c r="D3" s="2"/>
      <c r="E3" s="1"/>
      <c r="F3" s="2"/>
      <c r="G3" s="6">
        <f t="shared" ref="G3:G28" si="0">$F$2-C3</f>
        <v>2734.261</v>
      </c>
    </row>
    <row r="4" spans="1:9" x14ac:dyDescent="0.25">
      <c r="A4" s="2">
        <f t="shared" ref="A4:A21" si="1">A3+10</f>
        <v>20</v>
      </c>
      <c r="B4" s="2"/>
      <c r="C4" s="2">
        <v>1.915</v>
      </c>
      <c r="D4" s="2"/>
      <c r="E4" s="2"/>
      <c r="F4" s="2"/>
      <c r="G4" s="6">
        <f t="shared" si="0"/>
        <v>2734.2240000000002</v>
      </c>
    </row>
    <row r="5" spans="1:9" x14ac:dyDescent="0.25">
      <c r="A5" s="2">
        <f t="shared" si="1"/>
        <v>30</v>
      </c>
      <c r="B5" s="2"/>
      <c r="C5" s="2">
        <v>1.9330000000000001</v>
      </c>
      <c r="D5" s="2"/>
      <c r="E5" s="2" t="s">
        <v>21</v>
      </c>
      <c r="F5" s="2"/>
      <c r="G5" s="6">
        <f t="shared" si="0"/>
        <v>2734.2060000000001</v>
      </c>
      <c r="H5">
        <v>2734.2060000000001</v>
      </c>
    </row>
    <row r="6" spans="1:9" x14ac:dyDescent="0.25">
      <c r="A6" s="2">
        <f t="shared" si="1"/>
        <v>40</v>
      </c>
      <c r="B6" s="2"/>
      <c r="C6" s="2">
        <v>2.0110000000000001</v>
      </c>
      <c r="D6" s="2"/>
      <c r="E6" s="2"/>
      <c r="F6" s="2"/>
      <c r="G6" s="6">
        <f t="shared" si="0"/>
        <v>2734.1280000000002</v>
      </c>
      <c r="H6">
        <v>2734.2060000000001</v>
      </c>
    </row>
    <row r="7" spans="1:9" x14ac:dyDescent="0.25">
      <c r="A7" s="2">
        <f t="shared" si="1"/>
        <v>50</v>
      </c>
      <c r="B7" s="2"/>
      <c r="C7" s="2">
        <v>2.0049999999999999</v>
      </c>
      <c r="D7" s="2"/>
      <c r="E7" s="2"/>
      <c r="F7" s="2"/>
      <c r="G7" s="6">
        <f t="shared" si="0"/>
        <v>2734.134</v>
      </c>
      <c r="H7">
        <v>2734.2060000000001</v>
      </c>
    </row>
    <row r="8" spans="1:9" x14ac:dyDescent="0.25">
      <c r="A8" s="2">
        <f t="shared" si="1"/>
        <v>60</v>
      </c>
      <c r="B8" s="2"/>
      <c r="C8" s="2">
        <v>1.984</v>
      </c>
      <c r="D8" s="2"/>
      <c r="E8" s="2"/>
      <c r="F8" s="2"/>
      <c r="G8" s="6">
        <f t="shared" si="0"/>
        <v>2734.1550000000002</v>
      </c>
      <c r="H8">
        <v>2734.2060000000001</v>
      </c>
    </row>
    <row r="9" spans="1:9" x14ac:dyDescent="0.25">
      <c r="A9" s="2">
        <f t="shared" si="1"/>
        <v>70</v>
      </c>
      <c r="B9" s="2"/>
      <c r="C9" s="2">
        <v>1.9710000000000001</v>
      </c>
      <c r="D9" s="2"/>
      <c r="E9" s="2"/>
      <c r="F9" s="2"/>
      <c r="G9" s="6">
        <f t="shared" si="0"/>
        <v>2734.1680000000001</v>
      </c>
      <c r="H9">
        <v>2734.2060000000001</v>
      </c>
    </row>
    <row r="10" spans="1:9" x14ac:dyDescent="0.25">
      <c r="A10" s="2">
        <f t="shared" si="1"/>
        <v>80</v>
      </c>
      <c r="B10" s="2"/>
      <c r="C10" s="2">
        <v>1.982</v>
      </c>
      <c r="D10" s="2"/>
      <c r="E10" s="2"/>
      <c r="F10" s="2"/>
      <c r="G10" s="6">
        <f t="shared" si="0"/>
        <v>2734.1570000000002</v>
      </c>
      <c r="H10">
        <v>2734.2060000000001</v>
      </c>
    </row>
    <row r="11" spans="1:9" x14ac:dyDescent="0.25">
      <c r="A11" s="2">
        <f t="shared" si="1"/>
        <v>90</v>
      </c>
      <c r="B11" s="2"/>
      <c r="C11" s="2">
        <v>2.0249999999999999</v>
      </c>
      <c r="D11" s="2"/>
      <c r="E11" s="2"/>
      <c r="F11" s="2"/>
      <c r="G11" s="6">
        <f t="shared" si="0"/>
        <v>2734.114</v>
      </c>
      <c r="H11">
        <v>2734.2060000000001</v>
      </c>
    </row>
    <row r="12" spans="1:9" x14ac:dyDescent="0.25">
      <c r="A12" s="2">
        <f t="shared" si="1"/>
        <v>100</v>
      </c>
      <c r="B12" s="2"/>
      <c r="C12" s="2">
        <v>1.7649999999999999</v>
      </c>
      <c r="D12" s="2"/>
      <c r="E12" s="2" t="s">
        <v>21</v>
      </c>
      <c r="F12" s="2"/>
      <c r="G12" s="6">
        <f t="shared" si="0"/>
        <v>2734.3740000000003</v>
      </c>
    </row>
    <row r="13" spans="1:9" x14ac:dyDescent="0.25">
      <c r="A13" s="2">
        <f t="shared" si="1"/>
        <v>110</v>
      </c>
      <c r="B13" s="2"/>
      <c r="C13" s="2">
        <v>1.708</v>
      </c>
      <c r="D13" s="2"/>
      <c r="E13" s="2"/>
      <c r="F13" s="2"/>
      <c r="G13" s="6">
        <f t="shared" si="0"/>
        <v>2734.431</v>
      </c>
    </row>
    <row r="14" spans="1:9" x14ac:dyDescent="0.25">
      <c r="A14" s="2">
        <f t="shared" si="1"/>
        <v>120</v>
      </c>
      <c r="B14" s="2"/>
      <c r="C14" s="2">
        <v>1.679</v>
      </c>
      <c r="D14" s="2"/>
      <c r="F14" s="2"/>
      <c r="G14" s="6">
        <f t="shared" si="0"/>
        <v>2734.46</v>
      </c>
    </row>
    <row r="15" spans="1:9" x14ac:dyDescent="0.25">
      <c r="A15" s="2">
        <f t="shared" si="1"/>
        <v>130</v>
      </c>
      <c r="B15" s="2"/>
      <c r="C15" s="2">
        <v>1.7509999999999999</v>
      </c>
      <c r="D15" s="2"/>
      <c r="E15" s="2" t="s">
        <v>91</v>
      </c>
      <c r="F15" s="2"/>
      <c r="G15" s="6">
        <f t="shared" si="0"/>
        <v>2734.3879999999999</v>
      </c>
    </row>
    <row r="16" spans="1:9" x14ac:dyDescent="0.25">
      <c r="A16" s="2">
        <f t="shared" si="1"/>
        <v>140</v>
      </c>
      <c r="B16" s="2"/>
      <c r="C16" s="2">
        <v>1.8460000000000001</v>
      </c>
      <c r="D16" s="2"/>
      <c r="E16" s="2"/>
      <c r="F16" s="2"/>
      <c r="G16" s="6">
        <f t="shared" si="0"/>
        <v>2734.2930000000001</v>
      </c>
    </row>
    <row r="17" spans="1:10" x14ac:dyDescent="0.25">
      <c r="A17" s="2">
        <f t="shared" si="1"/>
        <v>150</v>
      </c>
      <c r="B17" s="2"/>
      <c r="C17" s="2">
        <v>1.875</v>
      </c>
      <c r="D17" s="2"/>
      <c r="E17" s="2"/>
      <c r="F17" s="2"/>
      <c r="G17" s="6">
        <f t="shared" si="0"/>
        <v>2734.2640000000001</v>
      </c>
    </row>
    <row r="18" spans="1:10" x14ac:dyDescent="0.25">
      <c r="A18" s="2">
        <f t="shared" si="1"/>
        <v>160</v>
      </c>
      <c r="B18" s="2"/>
      <c r="C18" s="2">
        <v>1.9139999999999999</v>
      </c>
      <c r="D18" s="2"/>
      <c r="E18" s="2"/>
      <c r="F18" s="2"/>
      <c r="G18" s="6">
        <f t="shared" si="0"/>
        <v>2734.2249999999999</v>
      </c>
    </row>
    <row r="19" spans="1:10" x14ac:dyDescent="0.25">
      <c r="A19" s="2">
        <f t="shared" si="1"/>
        <v>170</v>
      </c>
      <c r="B19" s="2"/>
      <c r="C19" s="2">
        <v>1.8759999999999999</v>
      </c>
      <c r="D19" s="2"/>
      <c r="E19" s="2"/>
      <c r="F19" s="2"/>
      <c r="G19" s="6">
        <f t="shared" si="0"/>
        <v>2734.2629999999999</v>
      </c>
    </row>
    <row r="20" spans="1:10" x14ac:dyDescent="0.25">
      <c r="A20" s="2">
        <f t="shared" si="1"/>
        <v>180</v>
      </c>
      <c r="B20" s="2"/>
      <c r="C20" s="2">
        <v>1.8360000000000001</v>
      </c>
      <c r="D20" s="2"/>
      <c r="E20" s="2"/>
      <c r="F20" s="2"/>
      <c r="G20" s="6">
        <f t="shared" si="0"/>
        <v>2734.3030000000003</v>
      </c>
    </row>
    <row r="21" spans="1:10" x14ac:dyDescent="0.25">
      <c r="A21" s="2">
        <f t="shared" si="1"/>
        <v>190</v>
      </c>
      <c r="B21" s="2"/>
      <c r="C21" s="2">
        <v>1.78</v>
      </c>
      <c r="D21" s="2"/>
      <c r="E21" s="2" t="s">
        <v>92</v>
      </c>
      <c r="F21" s="2"/>
      <c r="G21" s="6">
        <f t="shared" si="0"/>
        <v>2734.3589999999999</v>
      </c>
    </row>
    <row r="22" spans="1:10" x14ac:dyDescent="0.25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6">
        <f t="shared" si="0"/>
        <v>2734.527</v>
      </c>
    </row>
    <row r="23" spans="1:10" x14ac:dyDescent="0.25">
      <c r="A23" s="2">
        <f>A21+10</f>
        <v>200</v>
      </c>
      <c r="B23" s="2"/>
      <c r="C23" s="2">
        <v>1.718</v>
      </c>
      <c r="D23" s="2"/>
      <c r="E23" s="2"/>
      <c r="F23" s="2"/>
      <c r="G23" s="6">
        <f t="shared" si="0"/>
        <v>2734.4210000000003</v>
      </c>
      <c r="J23">
        <f>G22-G21</f>
        <v>0.16800000000012005</v>
      </c>
    </row>
    <row r="24" spans="1:10" x14ac:dyDescent="0.25">
      <c r="A24" s="2">
        <f>A23+10</f>
        <v>210</v>
      </c>
      <c r="B24" s="2"/>
      <c r="C24" s="2">
        <v>1.6850000000000001</v>
      </c>
      <c r="D24" s="2"/>
      <c r="E24" s="2"/>
      <c r="F24" s="2"/>
      <c r="G24" s="6">
        <f t="shared" si="0"/>
        <v>2734.4540000000002</v>
      </c>
    </row>
    <row r="25" spans="1:10" x14ac:dyDescent="0.25">
      <c r="A25" s="2">
        <f>A24+10</f>
        <v>220</v>
      </c>
      <c r="B25" s="2"/>
      <c r="C25" s="2">
        <v>1.6259999999999999</v>
      </c>
      <c r="D25" s="2"/>
      <c r="E25" s="2"/>
      <c r="F25" s="2"/>
      <c r="G25" s="6">
        <f t="shared" si="0"/>
        <v>2734.5129999999999</v>
      </c>
    </row>
    <row r="26" spans="1:10" x14ac:dyDescent="0.25">
      <c r="A26" s="2">
        <f>A25+10</f>
        <v>230</v>
      </c>
      <c r="B26" s="2"/>
      <c r="C26" s="2">
        <v>1.5760000000000001</v>
      </c>
      <c r="D26" s="2"/>
      <c r="E26" s="2"/>
      <c r="F26" s="2"/>
      <c r="G26" s="6">
        <f t="shared" si="0"/>
        <v>2734.5630000000001</v>
      </c>
    </row>
    <row r="27" spans="1:10" x14ac:dyDescent="0.25">
      <c r="A27" s="2">
        <f>A26+10</f>
        <v>240</v>
      </c>
      <c r="B27" s="2"/>
      <c r="C27" s="2">
        <v>1.5349999999999999</v>
      </c>
      <c r="D27" s="2"/>
      <c r="E27" s="2"/>
      <c r="F27" s="2"/>
      <c r="G27" s="6">
        <f t="shared" si="0"/>
        <v>2734.6040000000003</v>
      </c>
    </row>
    <row r="28" spans="1:10" x14ac:dyDescent="0.25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6">
        <f t="shared" si="0"/>
        <v>2734.674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J31"/>
  <sheetViews>
    <sheetView zoomScale="90" zoomScaleNormal="90" workbookViewId="0">
      <selection activeCell="H28" sqref="H28"/>
    </sheetView>
  </sheetViews>
  <sheetFormatPr defaultRowHeight="15" x14ac:dyDescent="0.25"/>
  <cols>
    <col min="1" max="1" width="14.7109375" customWidth="1"/>
    <col min="2" max="2" width="11.5703125" customWidth="1"/>
    <col min="3" max="3" width="13" customWidth="1"/>
    <col min="4" max="4" width="14" customWidth="1"/>
    <col min="5" max="5" width="37.7109375" customWidth="1"/>
    <col min="6" max="6" width="21.28515625" customWidth="1"/>
    <col min="7" max="7" width="16.425781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1.839</v>
      </c>
      <c r="D2" s="6"/>
      <c r="E2" s="6" t="s">
        <v>14</v>
      </c>
      <c r="F2" s="5">
        <v>2723.7130000000002</v>
      </c>
      <c r="G2" s="6">
        <f>$F$2-C2</f>
        <v>2721.8740000000003</v>
      </c>
    </row>
    <row r="3" spans="1:7" x14ac:dyDescent="0.25">
      <c r="A3" s="2">
        <f>A2+10</f>
        <v>10</v>
      </c>
      <c r="B3" s="2"/>
      <c r="C3" s="2">
        <v>1.853</v>
      </c>
      <c r="D3" s="2"/>
      <c r="E3" s="1"/>
      <c r="F3" s="2"/>
      <c r="G3" s="6">
        <f t="shared" ref="G3:G30" si="0">$F$2-C3</f>
        <v>2721.86</v>
      </c>
    </row>
    <row r="4" spans="1:7" x14ac:dyDescent="0.25">
      <c r="A4" s="2">
        <f t="shared" ref="A4:A17" si="1">A3+10</f>
        <v>20</v>
      </c>
      <c r="B4" s="2"/>
      <c r="C4" s="2">
        <v>1.8640000000000001</v>
      </c>
      <c r="D4" s="2"/>
      <c r="E4" s="2"/>
      <c r="F4" s="2"/>
      <c r="G4" s="6">
        <f t="shared" si="0"/>
        <v>2721.8490000000002</v>
      </c>
    </row>
    <row r="5" spans="1:7" x14ac:dyDescent="0.25">
      <c r="A5" s="2">
        <f t="shared" si="1"/>
        <v>30</v>
      </c>
      <c r="B5" s="2"/>
      <c r="C5" s="2">
        <v>1.879</v>
      </c>
      <c r="D5" s="2"/>
      <c r="E5" s="2"/>
      <c r="F5" s="2"/>
      <c r="G5" s="6">
        <f t="shared" si="0"/>
        <v>2721.8340000000003</v>
      </c>
    </row>
    <row r="6" spans="1:7" x14ac:dyDescent="0.25">
      <c r="A6" s="2">
        <f t="shared" si="1"/>
        <v>40</v>
      </c>
      <c r="B6" s="2"/>
      <c r="C6" s="2">
        <v>1.895</v>
      </c>
      <c r="D6" s="2"/>
      <c r="E6" s="2"/>
      <c r="F6" s="2"/>
      <c r="G6" s="6">
        <f t="shared" si="0"/>
        <v>2721.8180000000002</v>
      </c>
    </row>
    <row r="7" spans="1:7" x14ac:dyDescent="0.25">
      <c r="A7" s="2">
        <f t="shared" si="1"/>
        <v>50</v>
      </c>
      <c r="B7" s="2"/>
      <c r="C7" s="2">
        <v>1.9179999999999999</v>
      </c>
      <c r="D7" s="2"/>
      <c r="E7" s="2"/>
      <c r="F7" s="2"/>
      <c r="G7" s="6">
        <f t="shared" si="0"/>
        <v>2721.7950000000001</v>
      </c>
    </row>
    <row r="8" spans="1:7" x14ac:dyDescent="0.25">
      <c r="A8" s="2">
        <f t="shared" si="1"/>
        <v>60</v>
      </c>
      <c r="B8" s="2"/>
      <c r="C8" s="2">
        <v>1.9350000000000001</v>
      </c>
      <c r="D8" s="2"/>
      <c r="E8" s="2"/>
      <c r="F8" s="2"/>
      <c r="G8" s="6">
        <f t="shared" si="0"/>
        <v>2721.7780000000002</v>
      </c>
    </row>
    <row r="9" spans="1:7" x14ac:dyDescent="0.25">
      <c r="A9" s="2">
        <f t="shared" si="1"/>
        <v>70</v>
      </c>
      <c r="B9" s="2"/>
      <c r="C9" s="2">
        <v>1.944</v>
      </c>
      <c r="D9" s="2"/>
      <c r="E9" s="2" t="s">
        <v>15</v>
      </c>
      <c r="F9" s="2"/>
      <c r="G9" s="6">
        <f t="shared" si="0"/>
        <v>2721.7690000000002</v>
      </c>
    </row>
    <row r="10" spans="1:7" x14ac:dyDescent="0.25">
      <c r="A10" s="2">
        <f t="shared" si="1"/>
        <v>80</v>
      </c>
      <c r="B10" s="2"/>
      <c r="C10" s="2">
        <v>1.9650000000000001</v>
      </c>
      <c r="D10" s="2"/>
      <c r="E10" s="2"/>
      <c r="F10" s="2"/>
      <c r="G10" s="6">
        <f t="shared" si="0"/>
        <v>2721.748</v>
      </c>
    </row>
    <row r="11" spans="1:7" x14ac:dyDescent="0.25">
      <c r="A11" s="4">
        <f t="shared" si="1"/>
        <v>90</v>
      </c>
      <c r="B11" s="2"/>
      <c r="C11" s="2">
        <v>1.9570000000000001</v>
      </c>
      <c r="D11" s="2"/>
      <c r="E11" s="2"/>
      <c r="F11" s="2"/>
      <c r="G11" s="6">
        <f t="shared" si="0"/>
        <v>2721.7560000000003</v>
      </c>
    </row>
    <row r="12" spans="1:7" x14ac:dyDescent="0.25">
      <c r="A12" s="4">
        <f t="shared" si="1"/>
        <v>100</v>
      </c>
      <c r="B12" s="2"/>
      <c r="C12" s="2">
        <v>1.948</v>
      </c>
      <c r="D12" s="2"/>
      <c r="E12" s="2"/>
      <c r="F12" s="2"/>
      <c r="G12" s="6">
        <f t="shared" si="0"/>
        <v>2721.7650000000003</v>
      </c>
    </row>
    <row r="13" spans="1:7" x14ac:dyDescent="0.25">
      <c r="A13" s="4">
        <f t="shared" si="1"/>
        <v>110</v>
      </c>
      <c r="B13" s="2"/>
      <c r="C13" s="2">
        <v>1.9730000000000001</v>
      </c>
      <c r="D13" s="2"/>
      <c r="E13" s="2"/>
      <c r="F13" s="2"/>
      <c r="G13" s="6">
        <f t="shared" si="0"/>
        <v>2721.7400000000002</v>
      </c>
    </row>
    <row r="14" spans="1:7" x14ac:dyDescent="0.25">
      <c r="A14" s="4">
        <f t="shared" si="1"/>
        <v>120</v>
      </c>
      <c r="B14" s="2"/>
      <c r="C14" s="2">
        <v>1.968</v>
      </c>
      <c r="D14" s="2"/>
      <c r="E14" s="2"/>
      <c r="F14" s="2"/>
      <c r="G14" s="6">
        <f t="shared" si="0"/>
        <v>2721.7450000000003</v>
      </c>
    </row>
    <row r="15" spans="1:7" x14ac:dyDescent="0.25">
      <c r="A15" s="4">
        <f t="shared" si="1"/>
        <v>130</v>
      </c>
      <c r="B15" s="2"/>
      <c r="C15" s="2">
        <v>1.9039999999999999</v>
      </c>
      <c r="D15" s="2"/>
      <c r="E15" s="2"/>
      <c r="F15" s="2"/>
      <c r="G15" s="6">
        <f t="shared" si="0"/>
        <v>2721.8090000000002</v>
      </c>
    </row>
    <row r="16" spans="1:7" x14ac:dyDescent="0.25">
      <c r="A16" s="4">
        <f t="shared" si="1"/>
        <v>140</v>
      </c>
      <c r="B16" s="2"/>
      <c r="C16" s="2">
        <v>1.9259999999999999</v>
      </c>
      <c r="D16" s="2"/>
      <c r="E16" s="2"/>
      <c r="F16" s="2"/>
      <c r="G16" s="6">
        <f t="shared" si="0"/>
        <v>2721.7870000000003</v>
      </c>
    </row>
    <row r="17" spans="1:10" x14ac:dyDescent="0.25">
      <c r="A17" s="4">
        <f t="shared" si="1"/>
        <v>150</v>
      </c>
      <c r="B17" s="2"/>
      <c r="C17" s="2">
        <v>1.9450000000000001</v>
      </c>
      <c r="D17" s="2"/>
      <c r="E17" s="2" t="s">
        <v>16</v>
      </c>
      <c r="F17" s="2"/>
      <c r="G17" s="6">
        <f t="shared" si="0"/>
        <v>2721.768</v>
      </c>
      <c r="H17" s="17">
        <v>2721.7620000000002</v>
      </c>
      <c r="I17" s="17" t="s">
        <v>141</v>
      </c>
      <c r="J17">
        <f>H17-G17</f>
        <v>-5.9999999998581188E-3</v>
      </c>
    </row>
    <row r="18" spans="1:10" x14ac:dyDescent="0.25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6">
        <f t="shared" si="0"/>
        <v>2723.107</v>
      </c>
      <c r="H18" s="16"/>
      <c r="I18" s="17"/>
    </row>
    <row r="19" spans="1:10" x14ac:dyDescent="0.25">
      <c r="A19" s="2">
        <v>160</v>
      </c>
      <c r="B19" s="2"/>
      <c r="C19" s="2">
        <v>1.95</v>
      </c>
      <c r="D19" s="2"/>
      <c r="E19" s="2"/>
      <c r="F19" s="2"/>
      <c r="G19" s="6">
        <f t="shared" si="0"/>
        <v>2721.7630000000004</v>
      </c>
    </row>
    <row r="20" spans="1:10" x14ac:dyDescent="0.25">
      <c r="A20" s="4">
        <f t="shared" ref="A20:A30" si="2">A19+10</f>
        <v>170</v>
      </c>
      <c r="B20" s="2"/>
      <c r="C20" s="2">
        <v>1.905</v>
      </c>
      <c r="D20" s="2"/>
      <c r="E20" s="2"/>
      <c r="F20" s="2"/>
      <c r="G20" s="6">
        <f t="shared" si="0"/>
        <v>2721.808</v>
      </c>
    </row>
    <row r="21" spans="1:10" x14ac:dyDescent="0.25">
      <c r="A21" s="4">
        <f t="shared" si="2"/>
        <v>180</v>
      </c>
      <c r="B21" s="2"/>
      <c r="C21" s="2">
        <v>1.9510000000000001</v>
      </c>
      <c r="D21" s="2"/>
      <c r="E21" s="2"/>
      <c r="F21" s="2"/>
      <c r="G21" s="6">
        <f t="shared" si="0"/>
        <v>2721.7620000000002</v>
      </c>
    </row>
    <row r="22" spans="1:10" x14ac:dyDescent="0.25">
      <c r="A22" s="4">
        <f t="shared" si="2"/>
        <v>190</v>
      </c>
      <c r="B22" s="2"/>
      <c r="C22" s="2">
        <v>1.956</v>
      </c>
      <c r="D22" s="2"/>
      <c r="E22" s="2" t="s">
        <v>18</v>
      </c>
      <c r="F22" s="2"/>
      <c r="G22" s="6">
        <f t="shared" si="0"/>
        <v>2721.7570000000001</v>
      </c>
    </row>
    <row r="23" spans="1:10" x14ac:dyDescent="0.25">
      <c r="A23" s="4">
        <f t="shared" si="2"/>
        <v>200</v>
      </c>
      <c r="B23" s="2"/>
      <c r="C23" s="2">
        <v>1.851</v>
      </c>
      <c r="D23" s="2"/>
      <c r="F23" s="2"/>
      <c r="G23" s="6">
        <f t="shared" si="0"/>
        <v>2721.8620000000001</v>
      </c>
    </row>
    <row r="24" spans="1:10" x14ac:dyDescent="0.25">
      <c r="A24" s="4">
        <f t="shared" si="2"/>
        <v>210</v>
      </c>
      <c r="B24" s="2"/>
      <c r="C24" s="2">
        <v>1.849</v>
      </c>
      <c r="D24" s="2"/>
      <c r="E24" s="2"/>
      <c r="F24" s="2"/>
      <c r="G24" s="6">
        <f t="shared" si="0"/>
        <v>2721.864</v>
      </c>
    </row>
    <row r="25" spans="1:10" x14ac:dyDescent="0.25">
      <c r="A25" s="4">
        <f t="shared" si="2"/>
        <v>220</v>
      </c>
      <c r="B25" s="2"/>
      <c r="C25" s="2">
        <v>1.853</v>
      </c>
      <c r="D25" s="2"/>
      <c r="E25" s="2"/>
      <c r="F25" s="2"/>
      <c r="G25" s="6">
        <f t="shared" si="0"/>
        <v>2721.86</v>
      </c>
    </row>
    <row r="26" spans="1:10" x14ac:dyDescent="0.25">
      <c r="A26" s="4">
        <f t="shared" si="2"/>
        <v>230</v>
      </c>
      <c r="B26" s="2"/>
      <c r="C26" s="2">
        <v>1.867</v>
      </c>
      <c r="D26" s="2"/>
      <c r="E26" s="2"/>
      <c r="F26" s="2"/>
      <c r="G26" s="6">
        <f t="shared" si="0"/>
        <v>2721.846</v>
      </c>
    </row>
    <row r="27" spans="1:10" x14ac:dyDescent="0.25">
      <c r="A27" s="4">
        <f t="shared" si="2"/>
        <v>240</v>
      </c>
      <c r="B27" s="2"/>
      <c r="C27" s="2">
        <v>1.8540000000000001</v>
      </c>
      <c r="D27" s="2"/>
      <c r="E27" s="2"/>
      <c r="F27" s="2"/>
      <c r="G27" s="6">
        <f t="shared" si="0"/>
        <v>2721.8590000000004</v>
      </c>
    </row>
    <row r="28" spans="1:10" x14ac:dyDescent="0.25">
      <c r="A28" s="4">
        <f t="shared" si="2"/>
        <v>250</v>
      </c>
      <c r="B28" s="2"/>
      <c r="C28" s="2">
        <v>1.8140000000000001</v>
      </c>
      <c r="D28" s="2"/>
      <c r="E28" s="2"/>
      <c r="F28" s="2"/>
      <c r="G28" s="6">
        <f t="shared" si="0"/>
        <v>2721.8990000000003</v>
      </c>
    </row>
    <row r="29" spans="1:10" x14ac:dyDescent="0.25">
      <c r="A29" s="4">
        <f t="shared" si="2"/>
        <v>260</v>
      </c>
      <c r="B29" s="2"/>
      <c r="C29" s="2">
        <v>1.788</v>
      </c>
      <c r="D29" s="2"/>
      <c r="E29" s="2"/>
      <c r="F29" s="2"/>
      <c r="G29" s="6">
        <f t="shared" si="0"/>
        <v>2721.9250000000002</v>
      </c>
    </row>
    <row r="30" spans="1:10" x14ac:dyDescent="0.25">
      <c r="A30" s="4">
        <f t="shared" si="2"/>
        <v>270</v>
      </c>
      <c r="B30" s="2"/>
      <c r="C30" s="2">
        <v>1.806</v>
      </c>
      <c r="D30" s="2"/>
      <c r="E30" s="2" t="s">
        <v>19</v>
      </c>
      <c r="F30" s="2"/>
      <c r="G30" s="6">
        <f t="shared" si="0"/>
        <v>2721.9070000000002</v>
      </c>
    </row>
    <row r="31" spans="1:10" x14ac:dyDescent="0.25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>
        <f>G31+B31</f>
        <v>2725.9459999999999</v>
      </c>
      <c r="G31" s="6">
        <f>$F$2-D31</f>
        <v>2722.3710000000001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activeCell="I12" sqref="I12"/>
    </sheetView>
  </sheetViews>
  <sheetFormatPr defaultRowHeight="15" x14ac:dyDescent="0.25"/>
  <cols>
    <col min="3" max="3" width="19" customWidth="1"/>
    <col min="5" max="5" width="24.28515625" customWidth="1"/>
    <col min="6" max="6" width="20" customWidth="1"/>
    <col min="7" max="7" width="14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95</v>
      </c>
      <c r="B2" s="6">
        <v>1.65</v>
      </c>
      <c r="C2" s="6"/>
      <c r="D2" s="6">
        <v>0.19600000000000001</v>
      </c>
      <c r="E2" s="6"/>
      <c r="F2" s="6">
        <f>G2+B2</f>
        <v>2737.5930000000003</v>
      </c>
      <c r="G2" s="6">
        <f>2736.139-D2</f>
        <v>2735.9430000000002</v>
      </c>
    </row>
    <row r="3" spans="1:9" x14ac:dyDescent="0.25">
      <c r="A3" s="2">
        <v>0</v>
      </c>
      <c r="B3" s="2">
        <f>A3/100</f>
        <v>0</v>
      </c>
      <c r="C3" s="2">
        <v>2.0379999999999998</v>
      </c>
      <c r="D3" s="2"/>
      <c r="E3" s="1" t="s">
        <v>14</v>
      </c>
      <c r="F3" s="2"/>
      <c r="G3" s="2">
        <f>$F$2-C3</f>
        <v>2735.5550000000003</v>
      </c>
    </row>
    <row r="4" spans="1:9" x14ac:dyDescent="0.25">
      <c r="A4" s="2">
        <f>A3+10</f>
        <v>10</v>
      </c>
      <c r="B4" s="2">
        <f t="shared" ref="B4:B23" si="0">A4/100</f>
        <v>0.1</v>
      </c>
      <c r="C4" s="2">
        <v>2.1070000000000002</v>
      </c>
      <c r="D4" s="2"/>
      <c r="E4" s="2" t="s">
        <v>21</v>
      </c>
      <c r="F4" s="2"/>
      <c r="G4" s="2">
        <f t="shared" ref="G4:G23" si="1">$F$2-C4</f>
        <v>2735.4860000000003</v>
      </c>
    </row>
    <row r="5" spans="1:9" x14ac:dyDescent="0.25">
      <c r="A5" s="2">
        <f t="shared" ref="A5:A7" si="2">A4+10</f>
        <v>20</v>
      </c>
      <c r="B5" s="2">
        <f t="shared" si="0"/>
        <v>0.2</v>
      </c>
      <c r="C5" s="2">
        <v>2.1320000000000001</v>
      </c>
      <c r="D5" s="2"/>
      <c r="E5" s="2"/>
      <c r="F5" s="2"/>
      <c r="G5" s="2">
        <f t="shared" si="1"/>
        <v>2735.4610000000002</v>
      </c>
    </row>
    <row r="6" spans="1:9" x14ac:dyDescent="0.25">
      <c r="A6" s="2">
        <f t="shared" si="2"/>
        <v>30</v>
      </c>
      <c r="B6" s="2">
        <f t="shared" si="0"/>
        <v>0.3</v>
      </c>
      <c r="C6" s="2">
        <v>2.145</v>
      </c>
      <c r="D6" s="2"/>
      <c r="E6" s="2"/>
      <c r="F6" s="2"/>
      <c r="G6" s="2">
        <f t="shared" si="1"/>
        <v>2735.4480000000003</v>
      </c>
    </row>
    <row r="7" spans="1:9" x14ac:dyDescent="0.25">
      <c r="A7" s="2">
        <f t="shared" si="2"/>
        <v>40</v>
      </c>
      <c r="B7" s="2">
        <f t="shared" si="0"/>
        <v>0.4</v>
      </c>
      <c r="C7" s="2">
        <v>2.1749999999999998</v>
      </c>
      <c r="D7" s="2"/>
      <c r="E7" s="2" t="s">
        <v>96</v>
      </c>
      <c r="F7" s="2"/>
      <c r="G7" s="2">
        <f t="shared" si="1"/>
        <v>2735.4180000000001</v>
      </c>
    </row>
    <row r="8" spans="1:9" x14ac:dyDescent="0.25">
      <c r="A8" s="2">
        <v>45</v>
      </c>
      <c r="B8" s="2">
        <f t="shared" si="0"/>
        <v>0.45</v>
      </c>
      <c r="C8" s="2">
        <v>2.036</v>
      </c>
      <c r="D8" s="2"/>
      <c r="E8" s="2" t="s">
        <v>97</v>
      </c>
      <c r="F8" s="2"/>
      <c r="G8" s="2">
        <f t="shared" si="1"/>
        <v>2735.5570000000002</v>
      </c>
    </row>
    <row r="9" spans="1:9" x14ac:dyDescent="0.25">
      <c r="A9" s="2">
        <f>A7+10</f>
        <v>50</v>
      </c>
      <c r="B9" s="2">
        <f t="shared" si="0"/>
        <v>0.5</v>
      </c>
      <c r="C9" s="2">
        <v>2.1709999999999998</v>
      </c>
      <c r="D9" s="2"/>
      <c r="E9" s="2" t="s">
        <v>98</v>
      </c>
      <c r="F9" s="2"/>
      <c r="G9" s="2">
        <f t="shared" si="1"/>
        <v>2735.4220000000005</v>
      </c>
      <c r="I9">
        <f>C10-C11</f>
        <v>0.29700000000000015</v>
      </c>
    </row>
    <row r="10" spans="1:9" x14ac:dyDescent="0.25">
      <c r="A10" s="2">
        <f>A9+10</f>
        <v>60</v>
      </c>
      <c r="B10" s="2">
        <f t="shared" si="0"/>
        <v>0.6</v>
      </c>
      <c r="C10" s="2">
        <v>2.2210000000000001</v>
      </c>
      <c r="D10" s="2"/>
      <c r="E10" s="2" t="s">
        <v>99</v>
      </c>
      <c r="F10" s="2"/>
      <c r="G10" s="2">
        <f t="shared" si="1"/>
        <v>2735.3720000000003</v>
      </c>
    </row>
    <row r="11" spans="1:9" x14ac:dyDescent="0.25">
      <c r="A11" s="2">
        <v>60</v>
      </c>
      <c r="B11" s="2">
        <f t="shared" si="0"/>
        <v>0.6</v>
      </c>
      <c r="C11" s="2">
        <v>1.9239999999999999</v>
      </c>
      <c r="D11" s="2"/>
      <c r="E11" s="2" t="s">
        <v>60</v>
      </c>
      <c r="F11" s="2"/>
      <c r="G11" s="2">
        <f t="shared" si="1"/>
        <v>2735.6690000000003</v>
      </c>
      <c r="I11">
        <f>0.4-I9</f>
        <v>0.10299999999999987</v>
      </c>
    </row>
    <row r="12" spans="1:9" x14ac:dyDescent="0.25">
      <c r="A12" s="2">
        <f>A10+10</f>
        <v>70</v>
      </c>
      <c r="B12" s="2">
        <f t="shared" si="0"/>
        <v>0.7</v>
      </c>
      <c r="C12" s="2">
        <v>2.1419999999999999</v>
      </c>
      <c r="D12" s="2"/>
      <c r="E12" s="2"/>
      <c r="F12" s="2"/>
      <c r="G12" s="2">
        <f t="shared" si="1"/>
        <v>2735.4510000000005</v>
      </c>
    </row>
    <row r="13" spans="1:9" x14ac:dyDescent="0.25">
      <c r="A13" s="2">
        <f>A12+10</f>
        <v>80</v>
      </c>
      <c r="B13" s="2">
        <f t="shared" si="0"/>
        <v>0.8</v>
      </c>
      <c r="C13" s="2">
        <v>2.19</v>
      </c>
      <c r="D13" s="2"/>
      <c r="E13" s="2"/>
      <c r="F13" s="2"/>
      <c r="G13" s="2">
        <f t="shared" si="1"/>
        <v>2735.4030000000002</v>
      </c>
    </row>
    <row r="14" spans="1:9" x14ac:dyDescent="0.25">
      <c r="A14" s="2">
        <f>A13+10</f>
        <v>90</v>
      </c>
      <c r="B14" s="2">
        <f t="shared" si="0"/>
        <v>0.9</v>
      </c>
      <c r="C14" s="2">
        <v>2.0659999999999998</v>
      </c>
      <c r="D14" s="2"/>
      <c r="E14" s="2"/>
      <c r="F14" s="2"/>
      <c r="G14" s="2">
        <f t="shared" si="1"/>
        <v>2735.5270000000005</v>
      </c>
    </row>
    <row r="15" spans="1:9" x14ac:dyDescent="0.25">
      <c r="A15" s="2">
        <f t="shared" ref="A15:A23" si="3">A14+10</f>
        <v>100</v>
      </c>
      <c r="B15" s="2">
        <f t="shared" si="0"/>
        <v>1</v>
      </c>
      <c r="C15" s="2">
        <v>2.1259999999999999</v>
      </c>
      <c r="D15" s="2"/>
      <c r="E15" s="2"/>
      <c r="F15" s="2"/>
      <c r="G15" s="2">
        <f t="shared" si="1"/>
        <v>2735.4670000000001</v>
      </c>
    </row>
    <row r="16" spans="1:9" x14ac:dyDescent="0.25">
      <c r="A16" s="2">
        <f t="shared" si="3"/>
        <v>110</v>
      </c>
      <c r="B16" s="2">
        <f t="shared" si="0"/>
        <v>1.1000000000000001</v>
      </c>
      <c r="C16" s="2">
        <v>2.1230000000000002</v>
      </c>
      <c r="D16" s="2"/>
      <c r="E16" s="2"/>
      <c r="F16" s="2"/>
      <c r="G16" s="2">
        <f t="shared" si="1"/>
        <v>2735.4700000000003</v>
      </c>
    </row>
    <row r="17" spans="1:7" x14ac:dyDescent="0.25">
      <c r="A17" s="2">
        <f t="shared" si="3"/>
        <v>120</v>
      </c>
      <c r="B17" s="2">
        <f t="shared" si="0"/>
        <v>1.2</v>
      </c>
      <c r="C17" s="2">
        <v>2.0550000000000002</v>
      </c>
      <c r="D17" s="2"/>
      <c r="E17" s="2" t="s">
        <v>21</v>
      </c>
      <c r="F17" s="2"/>
      <c r="G17" s="2">
        <f t="shared" si="1"/>
        <v>2735.5380000000005</v>
      </c>
    </row>
    <row r="18" spans="1:7" x14ac:dyDescent="0.25">
      <c r="A18" s="2">
        <f t="shared" si="3"/>
        <v>130</v>
      </c>
      <c r="B18" s="2">
        <f t="shared" si="0"/>
        <v>1.3</v>
      </c>
      <c r="C18" s="2">
        <v>1.8440000000000001</v>
      </c>
      <c r="D18" s="2"/>
      <c r="E18" s="2"/>
      <c r="F18" s="2"/>
      <c r="G18" s="2">
        <f t="shared" si="1"/>
        <v>2735.7490000000003</v>
      </c>
    </row>
    <row r="19" spans="1:7" x14ac:dyDescent="0.25">
      <c r="A19" s="2">
        <f t="shared" si="3"/>
        <v>140</v>
      </c>
      <c r="B19" s="2">
        <f t="shared" si="0"/>
        <v>1.4</v>
      </c>
      <c r="C19" s="2">
        <v>1.784</v>
      </c>
      <c r="D19" s="2"/>
      <c r="E19" s="2"/>
      <c r="F19" s="2"/>
      <c r="G19" s="2">
        <f t="shared" si="1"/>
        <v>2735.8090000000002</v>
      </c>
    </row>
    <row r="20" spans="1:7" x14ac:dyDescent="0.25">
      <c r="A20" s="2">
        <f t="shared" si="3"/>
        <v>150</v>
      </c>
      <c r="B20" s="2">
        <f t="shared" si="0"/>
        <v>1.5</v>
      </c>
      <c r="C20" s="2">
        <v>1.69</v>
      </c>
      <c r="D20" s="2"/>
      <c r="E20" s="2"/>
      <c r="F20" s="2"/>
      <c r="G20" s="2">
        <f t="shared" si="1"/>
        <v>2735.9030000000002</v>
      </c>
    </row>
    <row r="21" spans="1:7" x14ac:dyDescent="0.25">
      <c r="A21" s="2">
        <f t="shared" si="3"/>
        <v>160</v>
      </c>
      <c r="B21" s="2">
        <f t="shared" si="0"/>
        <v>1.6</v>
      </c>
      <c r="C21" s="2">
        <v>1.641</v>
      </c>
      <c r="D21" s="2"/>
      <c r="E21" s="2"/>
      <c r="F21" s="2"/>
      <c r="G21" s="2">
        <f t="shared" si="1"/>
        <v>2735.9520000000002</v>
      </c>
    </row>
    <row r="22" spans="1:7" x14ac:dyDescent="0.25">
      <c r="A22" s="2">
        <f t="shared" si="3"/>
        <v>170</v>
      </c>
      <c r="B22" s="2">
        <f t="shared" si="0"/>
        <v>1.7</v>
      </c>
      <c r="C22" s="2">
        <v>1.595</v>
      </c>
      <c r="D22" s="2"/>
      <c r="E22" s="2"/>
      <c r="F22" s="2"/>
      <c r="G22" s="2">
        <f t="shared" si="1"/>
        <v>2735.9980000000005</v>
      </c>
    </row>
    <row r="23" spans="1:7" x14ac:dyDescent="0.25">
      <c r="A23" s="2">
        <f t="shared" si="3"/>
        <v>180</v>
      </c>
      <c r="B23" s="2">
        <f t="shared" si="0"/>
        <v>1.8</v>
      </c>
      <c r="C23" s="2">
        <v>1.665</v>
      </c>
      <c r="D23" s="2"/>
      <c r="E23" s="2" t="s">
        <v>100</v>
      </c>
      <c r="F23" s="2"/>
      <c r="G23" s="2">
        <f t="shared" si="1"/>
        <v>2735.9280000000003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I35"/>
  <sheetViews>
    <sheetView workbookViewId="0">
      <selection activeCell="I1" sqref="I1:I2"/>
    </sheetView>
  </sheetViews>
  <sheetFormatPr defaultRowHeight="15" x14ac:dyDescent="0.25"/>
  <cols>
    <col min="3" max="3" width="20.5703125" customWidth="1"/>
    <col min="5" max="5" width="22.42578125" customWidth="1"/>
    <col min="6" max="6" width="19.42578125" customWidth="1"/>
    <col min="7" max="7" width="19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>
        <v>0</v>
      </c>
      <c r="B2" s="6"/>
      <c r="C2" s="6">
        <v>1.29</v>
      </c>
      <c r="D2" s="6"/>
      <c r="E2" s="6" t="s">
        <v>14</v>
      </c>
      <c r="F2" s="5">
        <v>2737.5930000000003</v>
      </c>
      <c r="G2" s="6">
        <f>$F$2-C2</f>
        <v>2736.3030000000003</v>
      </c>
      <c r="I2">
        <f>A22- A32</f>
        <v>-90</v>
      </c>
    </row>
    <row r="3" spans="1:9" x14ac:dyDescent="0.25">
      <c r="A3" s="2">
        <f>A2+10</f>
        <v>10</v>
      </c>
      <c r="B3" s="2"/>
      <c r="C3" s="2">
        <v>1.4239999999999999</v>
      </c>
      <c r="D3" s="2"/>
      <c r="E3" s="1"/>
      <c r="F3" s="2"/>
      <c r="G3" s="6">
        <f t="shared" ref="G3:G35" si="0">$F$2-C3</f>
        <v>2736.1690000000003</v>
      </c>
    </row>
    <row r="4" spans="1:9" x14ac:dyDescent="0.25">
      <c r="A4" s="2">
        <f t="shared" ref="A4:A35" si="1">A3+10</f>
        <v>20</v>
      </c>
      <c r="B4" s="2"/>
      <c r="C4" s="2">
        <v>1.4159999999999999</v>
      </c>
      <c r="D4" s="2"/>
      <c r="E4" s="2"/>
      <c r="F4" s="2"/>
      <c r="G4" s="6">
        <f t="shared" si="0"/>
        <v>2736.1770000000001</v>
      </c>
    </row>
    <row r="5" spans="1:9" x14ac:dyDescent="0.25">
      <c r="A5" s="2">
        <f t="shared" si="1"/>
        <v>30</v>
      </c>
      <c r="B5" s="2"/>
      <c r="C5" s="2">
        <v>1.46</v>
      </c>
      <c r="D5" s="2"/>
      <c r="E5" s="2"/>
      <c r="F5" s="2"/>
      <c r="G5" s="6">
        <f t="shared" si="0"/>
        <v>2736.1330000000003</v>
      </c>
    </row>
    <row r="6" spans="1:9" x14ac:dyDescent="0.25">
      <c r="A6" s="2">
        <f t="shared" si="1"/>
        <v>40</v>
      </c>
      <c r="B6" s="2"/>
      <c r="C6" s="2">
        <v>1.4710000000000001</v>
      </c>
      <c r="D6" s="2"/>
      <c r="E6" s="2"/>
      <c r="F6" s="2"/>
      <c r="G6" s="6">
        <f t="shared" si="0"/>
        <v>2736.1220000000003</v>
      </c>
    </row>
    <row r="7" spans="1:9" x14ac:dyDescent="0.25">
      <c r="A7" s="2">
        <f t="shared" si="1"/>
        <v>50</v>
      </c>
      <c r="B7" s="2"/>
      <c r="C7" s="2">
        <v>1.4770000000000001</v>
      </c>
      <c r="D7" s="2"/>
      <c r="E7" s="2"/>
      <c r="F7" s="2"/>
      <c r="G7" s="6">
        <f t="shared" si="0"/>
        <v>2736.1160000000004</v>
      </c>
    </row>
    <row r="8" spans="1:9" x14ac:dyDescent="0.25">
      <c r="A8" s="2">
        <f t="shared" si="1"/>
        <v>60</v>
      </c>
      <c r="B8" s="2"/>
      <c r="C8" s="2">
        <v>1.476</v>
      </c>
      <c r="D8" s="2"/>
      <c r="E8" s="2" t="s">
        <v>21</v>
      </c>
      <c r="F8" s="2"/>
      <c r="G8" s="6">
        <f t="shared" si="0"/>
        <v>2736.1170000000002</v>
      </c>
      <c r="H8">
        <v>2736.1170000000002</v>
      </c>
    </row>
    <row r="9" spans="1:9" x14ac:dyDescent="0.25">
      <c r="A9" s="2">
        <f t="shared" si="1"/>
        <v>70</v>
      </c>
      <c r="B9" s="2"/>
      <c r="C9" s="2">
        <v>1.4970000000000001</v>
      </c>
      <c r="D9" s="2"/>
      <c r="F9" s="2"/>
      <c r="G9" s="6">
        <f t="shared" si="0"/>
        <v>2736.0960000000005</v>
      </c>
      <c r="H9">
        <v>2736.1170000000002</v>
      </c>
    </row>
    <row r="10" spans="1:9" x14ac:dyDescent="0.25">
      <c r="A10" s="2">
        <f t="shared" si="1"/>
        <v>80</v>
      </c>
      <c r="B10" s="2"/>
      <c r="C10" s="2">
        <v>1.4950000000000001</v>
      </c>
      <c r="D10" s="2"/>
      <c r="E10" s="2"/>
      <c r="F10" s="2"/>
      <c r="G10" s="6">
        <f t="shared" si="0"/>
        <v>2736.0980000000004</v>
      </c>
      <c r="H10">
        <v>2736.1170000000002</v>
      </c>
    </row>
    <row r="11" spans="1:9" x14ac:dyDescent="0.25">
      <c r="A11" s="2">
        <f t="shared" si="1"/>
        <v>90</v>
      </c>
      <c r="B11" s="2"/>
      <c r="C11" s="2">
        <v>1.4950000000000001</v>
      </c>
      <c r="D11" s="2"/>
      <c r="E11" s="2"/>
      <c r="F11" s="2"/>
      <c r="G11" s="6">
        <f>$F$2-C11</f>
        <v>2736.0980000000004</v>
      </c>
      <c r="H11">
        <v>2736.1170000000002</v>
      </c>
    </row>
    <row r="12" spans="1:9" x14ac:dyDescent="0.25">
      <c r="A12" s="2">
        <f t="shared" si="1"/>
        <v>100</v>
      </c>
      <c r="B12" s="2"/>
      <c r="C12" s="2">
        <v>1.4970000000000001</v>
      </c>
      <c r="D12" s="2"/>
      <c r="E12" s="2"/>
      <c r="F12" s="2"/>
      <c r="G12" s="6">
        <f t="shared" si="0"/>
        <v>2736.0960000000005</v>
      </c>
      <c r="H12">
        <v>2736.1170000000002</v>
      </c>
    </row>
    <row r="13" spans="1:9" x14ac:dyDescent="0.25">
      <c r="A13" s="2">
        <f t="shared" si="1"/>
        <v>110</v>
      </c>
      <c r="B13" s="2"/>
      <c r="C13" s="2">
        <v>1.492</v>
      </c>
      <c r="D13" s="2"/>
      <c r="E13" s="2"/>
      <c r="F13" s="2"/>
      <c r="G13" s="6">
        <f t="shared" si="0"/>
        <v>2736.1010000000001</v>
      </c>
      <c r="H13">
        <v>2736.1170000000002</v>
      </c>
    </row>
    <row r="14" spans="1:9" x14ac:dyDescent="0.25">
      <c r="A14" s="2">
        <f t="shared" si="1"/>
        <v>120</v>
      </c>
      <c r="B14" s="2"/>
      <c r="C14" s="2">
        <v>1.5029999999999999</v>
      </c>
      <c r="D14" s="2"/>
      <c r="E14" s="2"/>
      <c r="F14" s="2"/>
      <c r="G14" s="6">
        <f t="shared" si="0"/>
        <v>2736.09</v>
      </c>
      <c r="H14">
        <v>2736.1170000000002</v>
      </c>
    </row>
    <row r="15" spans="1:9" x14ac:dyDescent="0.25">
      <c r="A15" s="2">
        <f t="shared" si="1"/>
        <v>130</v>
      </c>
      <c r="B15" s="2"/>
      <c r="C15" s="2">
        <v>1.54</v>
      </c>
      <c r="D15" s="2"/>
      <c r="E15" s="2"/>
      <c r="F15" s="2"/>
      <c r="G15" s="6">
        <f t="shared" si="0"/>
        <v>2736.0530000000003</v>
      </c>
      <c r="H15">
        <v>2736.1170000000002</v>
      </c>
    </row>
    <row r="16" spans="1:9" x14ac:dyDescent="0.25">
      <c r="A16" s="2">
        <f t="shared" si="1"/>
        <v>140</v>
      </c>
      <c r="B16" s="2"/>
      <c r="C16" s="2">
        <v>1.482</v>
      </c>
      <c r="D16" s="2"/>
      <c r="E16" s="2"/>
      <c r="F16" s="2"/>
      <c r="G16" s="6">
        <f t="shared" si="0"/>
        <v>2736.1110000000003</v>
      </c>
      <c r="H16">
        <v>2736.1170000000002</v>
      </c>
    </row>
    <row r="17" spans="1:9" x14ac:dyDescent="0.25">
      <c r="A17" s="2">
        <f t="shared" si="1"/>
        <v>150</v>
      </c>
      <c r="B17" s="2"/>
      <c r="C17" s="2">
        <v>1.496</v>
      </c>
      <c r="D17" s="2"/>
      <c r="E17" s="2"/>
      <c r="F17" s="2"/>
      <c r="G17" s="6">
        <f t="shared" si="0"/>
        <v>2736.0970000000002</v>
      </c>
      <c r="H17">
        <v>2736.1170000000002</v>
      </c>
    </row>
    <row r="18" spans="1:9" x14ac:dyDescent="0.25">
      <c r="A18" s="2">
        <f t="shared" si="1"/>
        <v>160</v>
      </c>
      <c r="B18" s="2"/>
      <c r="C18" s="2">
        <v>1.466</v>
      </c>
      <c r="D18" s="2"/>
      <c r="E18" s="2"/>
      <c r="F18" s="2"/>
      <c r="G18" s="6">
        <f t="shared" si="0"/>
        <v>2736.1270000000004</v>
      </c>
      <c r="H18">
        <v>2736.1170000000002</v>
      </c>
    </row>
    <row r="19" spans="1:9" x14ac:dyDescent="0.25">
      <c r="A19" s="2">
        <f t="shared" si="1"/>
        <v>170</v>
      </c>
      <c r="B19" s="2"/>
      <c r="C19" s="2">
        <v>1.464</v>
      </c>
      <c r="D19" s="2"/>
      <c r="E19" s="2"/>
      <c r="F19" s="2"/>
      <c r="G19" s="6">
        <f t="shared" si="0"/>
        <v>2736.1290000000004</v>
      </c>
      <c r="H19">
        <v>2736.1170000000002</v>
      </c>
    </row>
    <row r="20" spans="1:9" x14ac:dyDescent="0.25">
      <c r="A20" s="2">
        <f t="shared" si="1"/>
        <v>180</v>
      </c>
      <c r="B20" s="2"/>
      <c r="C20" s="2">
        <v>1.5229999999999999</v>
      </c>
      <c r="D20" s="2"/>
      <c r="E20" s="2"/>
      <c r="F20" s="2"/>
      <c r="G20" s="6">
        <f t="shared" si="0"/>
        <v>2736.07</v>
      </c>
      <c r="H20">
        <v>2736.1170000000002</v>
      </c>
    </row>
    <row r="21" spans="1:9" x14ac:dyDescent="0.25">
      <c r="A21" s="2">
        <f t="shared" si="1"/>
        <v>190</v>
      </c>
      <c r="B21" s="2"/>
      <c r="C21" s="2">
        <v>1.522</v>
      </c>
      <c r="D21" s="2"/>
      <c r="E21" s="2"/>
      <c r="F21" s="2"/>
      <c r="G21" s="6">
        <f t="shared" si="0"/>
        <v>2736.0710000000004</v>
      </c>
      <c r="H21">
        <v>2736.1170000000002</v>
      </c>
    </row>
    <row r="22" spans="1:9" x14ac:dyDescent="0.25">
      <c r="A22" s="2">
        <f t="shared" si="1"/>
        <v>200</v>
      </c>
      <c r="B22" s="2"/>
      <c r="C22" s="2">
        <v>1.476</v>
      </c>
      <c r="D22" s="2"/>
      <c r="E22" s="2" t="s">
        <v>21</v>
      </c>
      <c r="F22" s="2"/>
      <c r="G22" s="6">
        <f t="shared" si="0"/>
        <v>2736.1170000000002</v>
      </c>
      <c r="H22">
        <v>2736.1170000000002</v>
      </c>
    </row>
    <row r="23" spans="1:9" x14ac:dyDescent="0.25">
      <c r="A23" s="2">
        <f t="shared" si="1"/>
        <v>210</v>
      </c>
      <c r="B23" s="2"/>
      <c r="C23" s="2">
        <v>1.3160000000000001</v>
      </c>
      <c r="D23" s="2"/>
      <c r="E23" s="2"/>
      <c r="F23" s="2"/>
      <c r="G23" s="6">
        <f t="shared" si="0"/>
        <v>2736.2770000000005</v>
      </c>
    </row>
    <row r="24" spans="1:9" x14ac:dyDescent="0.25">
      <c r="A24" s="2">
        <f t="shared" si="1"/>
        <v>220</v>
      </c>
      <c r="B24" s="2"/>
      <c r="C24" s="2">
        <v>1.296</v>
      </c>
      <c r="D24" s="2"/>
      <c r="E24" s="2"/>
      <c r="F24" s="2"/>
      <c r="G24" s="6">
        <f t="shared" si="0"/>
        <v>2736.2970000000005</v>
      </c>
    </row>
    <row r="25" spans="1:9" x14ac:dyDescent="0.25">
      <c r="A25" s="2">
        <f t="shared" si="1"/>
        <v>230</v>
      </c>
      <c r="B25" s="2"/>
      <c r="C25" s="2">
        <v>1.2390000000000001</v>
      </c>
      <c r="D25" s="2"/>
      <c r="E25" s="2"/>
      <c r="F25" s="2"/>
      <c r="G25" s="6">
        <f t="shared" si="0"/>
        <v>2736.3540000000003</v>
      </c>
    </row>
    <row r="26" spans="1:9" x14ac:dyDescent="0.25">
      <c r="A26" s="2">
        <f t="shared" si="1"/>
        <v>240</v>
      </c>
      <c r="B26" s="2"/>
      <c r="C26" s="2">
        <v>1.181</v>
      </c>
      <c r="D26" s="2"/>
      <c r="E26" s="2"/>
      <c r="F26" s="2"/>
      <c r="G26" s="6">
        <f t="shared" si="0"/>
        <v>2736.4120000000003</v>
      </c>
    </row>
    <row r="27" spans="1:9" x14ac:dyDescent="0.25">
      <c r="A27" s="2">
        <f t="shared" si="1"/>
        <v>250</v>
      </c>
      <c r="B27" s="2"/>
      <c r="C27" s="2">
        <v>1.149</v>
      </c>
      <c r="D27" s="2"/>
      <c r="E27" s="2"/>
      <c r="F27" s="2"/>
      <c r="G27" s="6">
        <f t="shared" si="0"/>
        <v>2736.4440000000004</v>
      </c>
    </row>
    <row r="28" spans="1:9" x14ac:dyDescent="0.25">
      <c r="A28" s="2">
        <f t="shared" si="1"/>
        <v>260</v>
      </c>
      <c r="B28" s="2"/>
      <c r="C28" s="2">
        <v>1.097</v>
      </c>
      <c r="D28" s="2"/>
      <c r="E28" s="2"/>
      <c r="F28" s="2"/>
      <c r="G28" s="6">
        <f t="shared" si="0"/>
        <v>2736.4960000000001</v>
      </c>
    </row>
    <row r="29" spans="1:9" x14ac:dyDescent="0.25">
      <c r="A29" s="2">
        <f t="shared" si="1"/>
        <v>270</v>
      </c>
      <c r="B29" s="2"/>
      <c r="C29" s="2">
        <v>1.0049999999999999</v>
      </c>
      <c r="D29" s="2"/>
      <c r="E29" s="2"/>
      <c r="F29" s="2"/>
      <c r="G29" s="6">
        <f t="shared" si="0"/>
        <v>2736.5880000000002</v>
      </c>
    </row>
    <row r="30" spans="1:9" x14ac:dyDescent="0.25">
      <c r="A30" s="2">
        <f t="shared" si="1"/>
        <v>280</v>
      </c>
      <c r="B30" s="2"/>
      <c r="C30" s="2">
        <v>0.97499999999999998</v>
      </c>
      <c r="D30" s="2"/>
      <c r="E30" s="2"/>
      <c r="F30" s="2"/>
      <c r="G30" s="6">
        <f t="shared" si="0"/>
        <v>2736.6180000000004</v>
      </c>
    </row>
    <row r="31" spans="1:9" x14ac:dyDescent="0.25">
      <c r="A31" s="2">
        <f t="shared" si="1"/>
        <v>290</v>
      </c>
      <c r="B31" s="2"/>
      <c r="C31" s="2">
        <v>0.95</v>
      </c>
      <c r="D31" s="2"/>
      <c r="E31" s="2" t="s">
        <v>101</v>
      </c>
      <c r="F31" s="2"/>
      <c r="G31" s="6">
        <f t="shared" si="0"/>
        <v>2736.6430000000005</v>
      </c>
    </row>
    <row r="32" spans="1:9" x14ac:dyDescent="0.25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6">
        <f t="shared" si="0"/>
        <v>2736.7950000000005</v>
      </c>
      <c r="I32">
        <f>G32-G31</f>
        <v>0.15200000000004366</v>
      </c>
    </row>
    <row r="33" spans="1:7" x14ac:dyDescent="0.25">
      <c r="A33" s="2">
        <f t="shared" si="1"/>
        <v>300</v>
      </c>
      <c r="B33" s="2"/>
      <c r="C33" s="2">
        <v>0.8</v>
      </c>
      <c r="D33" s="2"/>
      <c r="E33" s="2"/>
      <c r="F33" s="2"/>
      <c r="G33" s="6">
        <f t="shared" si="0"/>
        <v>2736.7930000000001</v>
      </c>
    </row>
    <row r="34" spans="1:7" x14ac:dyDescent="0.25">
      <c r="A34" s="2">
        <f t="shared" si="1"/>
        <v>310</v>
      </c>
      <c r="B34" s="2"/>
      <c r="C34" s="2">
        <v>0.75</v>
      </c>
      <c r="D34" s="2"/>
      <c r="E34" s="2"/>
      <c r="F34" s="2"/>
      <c r="G34" s="6">
        <f t="shared" si="0"/>
        <v>2736.8430000000003</v>
      </c>
    </row>
    <row r="35" spans="1:7" x14ac:dyDescent="0.25">
      <c r="A35" s="2">
        <f t="shared" si="1"/>
        <v>320</v>
      </c>
      <c r="B35" s="2"/>
      <c r="C35" s="2">
        <v>0.74399999999999999</v>
      </c>
      <c r="D35" s="2"/>
      <c r="E35" s="2" t="s">
        <v>103</v>
      </c>
      <c r="F35" s="2"/>
      <c r="G35" s="6">
        <f t="shared" si="0"/>
        <v>2736.8490000000002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K41"/>
  <sheetViews>
    <sheetView workbookViewId="0">
      <selection activeCell="I3" sqref="I3"/>
    </sheetView>
  </sheetViews>
  <sheetFormatPr defaultRowHeight="15" x14ac:dyDescent="0.25"/>
  <cols>
    <col min="3" max="3" width="13.28515625" customWidth="1"/>
    <col min="5" max="5" width="24.140625" customWidth="1"/>
    <col min="6" max="6" width="20.85546875" customWidth="1"/>
    <col min="7" max="7" width="13.710937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>
        <v>0</v>
      </c>
      <c r="B2" s="6"/>
      <c r="C2" s="6">
        <v>0.85599999999999998</v>
      </c>
      <c r="D2" s="6"/>
      <c r="E2" s="6" t="s">
        <v>14</v>
      </c>
      <c r="F2" s="5">
        <v>2737.5929999999998</v>
      </c>
      <c r="G2" s="6">
        <f>$F$2-C2</f>
        <v>2736.7369999999996</v>
      </c>
      <c r="I2">
        <f>A7- A19</f>
        <v>-120</v>
      </c>
    </row>
    <row r="3" spans="1:9" x14ac:dyDescent="0.25">
      <c r="A3" s="2">
        <f>A2+10</f>
        <v>10</v>
      </c>
      <c r="B3" s="2"/>
      <c r="C3" s="2">
        <v>0.86599999999999999</v>
      </c>
      <c r="D3" s="2"/>
      <c r="E3" s="1"/>
      <c r="F3" s="2"/>
      <c r="G3" s="6">
        <f t="shared" ref="G3:G36" si="0">$F$2-C3</f>
        <v>2736.7269999999999</v>
      </c>
    </row>
    <row r="4" spans="1:9" x14ac:dyDescent="0.25">
      <c r="A4" s="2">
        <f t="shared" ref="A4:A6" si="1">A3+10</f>
        <v>20</v>
      </c>
      <c r="B4" s="2"/>
      <c r="C4" s="2">
        <v>0.875</v>
      </c>
      <c r="D4" s="2"/>
      <c r="E4" s="2"/>
      <c r="F4" s="2"/>
      <c r="G4" s="6">
        <f t="shared" si="0"/>
        <v>2736.7179999999998</v>
      </c>
    </row>
    <row r="5" spans="1:9" x14ac:dyDescent="0.25">
      <c r="A5" s="2">
        <f t="shared" si="1"/>
        <v>30</v>
      </c>
      <c r="B5" s="2"/>
      <c r="C5" s="2">
        <v>0.93400000000000005</v>
      </c>
      <c r="D5" s="2"/>
      <c r="E5" s="2"/>
      <c r="F5" s="2"/>
      <c r="G5" s="6">
        <f t="shared" si="0"/>
        <v>2736.6589999999997</v>
      </c>
    </row>
    <row r="6" spans="1:9" x14ac:dyDescent="0.25">
      <c r="A6" s="2">
        <f t="shared" si="1"/>
        <v>40</v>
      </c>
      <c r="B6" s="2"/>
      <c r="C6" s="2">
        <v>1.1000000000000001</v>
      </c>
      <c r="D6" s="2"/>
      <c r="E6" s="2" t="s">
        <v>104</v>
      </c>
      <c r="F6" s="2"/>
      <c r="G6" s="6">
        <f t="shared" si="0"/>
        <v>2736.4929999999999</v>
      </c>
    </row>
    <row r="7" spans="1:9" x14ac:dyDescent="0.25">
      <c r="A7" s="2">
        <v>40</v>
      </c>
      <c r="B7" s="2"/>
      <c r="C7" s="2">
        <v>0.94599999999999995</v>
      </c>
      <c r="D7" s="2"/>
      <c r="E7" s="2" t="s">
        <v>105</v>
      </c>
      <c r="F7" s="2"/>
      <c r="G7" s="6">
        <f t="shared" si="0"/>
        <v>2736.6469999999999</v>
      </c>
    </row>
    <row r="8" spans="1:9" x14ac:dyDescent="0.25">
      <c r="A8" s="2">
        <f>A6+10</f>
        <v>50</v>
      </c>
      <c r="B8" s="2"/>
      <c r="C8" s="2">
        <v>1.2</v>
      </c>
      <c r="D8" s="2"/>
      <c r="E8" s="2"/>
      <c r="F8" s="2"/>
      <c r="G8" s="6">
        <f t="shared" si="0"/>
        <v>2736.393</v>
      </c>
    </row>
    <row r="9" spans="1:9" x14ac:dyDescent="0.25">
      <c r="A9" s="2">
        <f>A8+10</f>
        <v>60</v>
      </c>
      <c r="B9" s="2"/>
      <c r="C9" s="2">
        <v>1.1839999999999999</v>
      </c>
      <c r="D9" s="2"/>
      <c r="E9" s="2"/>
      <c r="F9" s="2"/>
      <c r="G9" s="6">
        <f t="shared" si="0"/>
        <v>2736.4089999999997</v>
      </c>
    </row>
    <row r="10" spans="1:9" x14ac:dyDescent="0.25">
      <c r="A10" s="2">
        <f>A9+10</f>
        <v>70</v>
      </c>
      <c r="B10" s="2"/>
      <c r="C10" s="2">
        <v>1.1679999999999999</v>
      </c>
      <c r="D10" s="2"/>
      <c r="E10" s="2"/>
      <c r="F10" s="2"/>
      <c r="G10" s="6">
        <f t="shared" si="0"/>
        <v>2736.4249999999997</v>
      </c>
    </row>
    <row r="11" spans="1:9" x14ac:dyDescent="0.25">
      <c r="A11" s="2">
        <f t="shared" ref="A11:A36" si="2">A10+10</f>
        <v>80</v>
      </c>
      <c r="B11" s="2"/>
      <c r="C11" s="2">
        <v>1.1240000000000001</v>
      </c>
      <c r="D11" s="2"/>
      <c r="E11" s="2"/>
      <c r="F11" s="2"/>
      <c r="G11" s="6">
        <f t="shared" si="0"/>
        <v>2736.4690000000001</v>
      </c>
    </row>
    <row r="12" spans="1:9" x14ac:dyDescent="0.25">
      <c r="A12" s="2">
        <f t="shared" si="2"/>
        <v>90</v>
      </c>
      <c r="B12" s="2"/>
      <c r="C12" s="2">
        <v>1.1160000000000001</v>
      </c>
      <c r="D12" s="2"/>
      <c r="E12" s="2"/>
      <c r="F12" s="2"/>
      <c r="G12" s="6">
        <f t="shared" si="0"/>
        <v>2736.4769999999999</v>
      </c>
    </row>
    <row r="13" spans="1:9" x14ac:dyDescent="0.25">
      <c r="A13" s="2">
        <f t="shared" si="2"/>
        <v>100</v>
      </c>
      <c r="B13" s="2"/>
      <c r="C13" s="2">
        <v>1.0569999999999999</v>
      </c>
      <c r="D13" s="2"/>
      <c r="E13" s="2"/>
      <c r="F13" s="2"/>
      <c r="G13" s="6">
        <f t="shared" si="0"/>
        <v>2736.5360000000001</v>
      </c>
    </row>
    <row r="14" spans="1:9" x14ac:dyDescent="0.25">
      <c r="A14" s="2">
        <f t="shared" si="2"/>
        <v>110</v>
      </c>
      <c r="B14" s="2"/>
      <c r="C14" s="2">
        <v>1.0640000000000001</v>
      </c>
      <c r="D14" s="2"/>
      <c r="E14" s="2"/>
      <c r="F14" s="2"/>
      <c r="G14" s="6">
        <f t="shared" si="0"/>
        <v>2736.529</v>
      </c>
    </row>
    <row r="15" spans="1:9" x14ac:dyDescent="0.25">
      <c r="A15" s="2">
        <f t="shared" si="2"/>
        <v>120</v>
      </c>
      <c r="B15" s="2"/>
      <c r="C15" s="2">
        <v>1.0580000000000001</v>
      </c>
      <c r="D15" s="2"/>
      <c r="E15" s="2"/>
      <c r="F15" s="2"/>
      <c r="G15" s="6">
        <f t="shared" si="0"/>
        <v>2736.5349999999999</v>
      </c>
    </row>
    <row r="16" spans="1:9" x14ac:dyDescent="0.25">
      <c r="A16" s="2">
        <f t="shared" si="2"/>
        <v>130</v>
      </c>
      <c r="B16" s="2"/>
      <c r="C16" s="2">
        <v>1.121</v>
      </c>
      <c r="D16" s="2"/>
      <c r="E16" s="2"/>
      <c r="F16" s="2"/>
      <c r="G16" s="6">
        <f t="shared" si="0"/>
        <v>2736.4719999999998</v>
      </c>
    </row>
    <row r="17" spans="1:11" x14ac:dyDescent="0.25">
      <c r="A17" s="2">
        <f t="shared" si="2"/>
        <v>140</v>
      </c>
      <c r="B17" s="2"/>
      <c r="C17" s="2">
        <v>1.155</v>
      </c>
      <c r="D17" s="2"/>
      <c r="E17" s="2"/>
      <c r="F17" s="2"/>
      <c r="G17" s="6">
        <f t="shared" si="0"/>
        <v>2736.4379999999996</v>
      </c>
    </row>
    <row r="18" spans="1:11" x14ac:dyDescent="0.25">
      <c r="A18" s="2">
        <f t="shared" si="2"/>
        <v>150</v>
      </c>
      <c r="B18" s="2"/>
      <c r="C18" s="2">
        <v>1.1519999999999999</v>
      </c>
      <c r="D18" s="2"/>
      <c r="E18" s="2"/>
      <c r="F18" s="2"/>
      <c r="G18" s="6">
        <f t="shared" si="0"/>
        <v>2736.4409999999998</v>
      </c>
    </row>
    <row r="19" spans="1:11" x14ac:dyDescent="0.25">
      <c r="A19" s="2">
        <f t="shared" si="2"/>
        <v>160</v>
      </c>
      <c r="B19" s="2"/>
      <c r="C19" s="2">
        <v>1.095</v>
      </c>
      <c r="D19" s="2"/>
      <c r="E19" s="2" t="s">
        <v>21</v>
      </c>
      <c r="F19" s="2"/>
      <c r="G19" s="6">
        <f t="shared" si="0"/>
        <v>2736.498</v>
      </c>
      <c r="K19">
        <f>G7-G6</f>
        <v>0.15399999999999636</v>
      </c>
    </row>
    <row r="20" spans="1:11" x14ac:dyDescent="0.25">
      <c r="A20" s="2">
        <f t="shared" si="2"/>
        <v>170</v>
      </c>
      <c r="B20" s="2"/>
      <c r="C20" s="2">
        <v>1.49</v>
      </c>
      <c r="D20" s="2"/>
      <c r="E20" s="2"/>
      <c r="F20" s="2"/>
      <c r="G20" s="6">
        <f t="shared" si="0"/>
        <v>2736.1030000000001</v>
      </c>
      <c r="H20">
        <v>2736.3114999999998</v>
      </c>
    </row>
    <row r="21" spans="1:11" x14ac:dyDescent="0.25">
      <c r="A21" s="2">
        <f t="shared" si="2"/>
        <v>180</v>
      </c>
      <c r="B21" s="2"/>
      <c r="C21" s="2">
        <v>1.3360000000000001</v>
      </c>
      <c r="D21" s="2"/>
      <c r="E21" s="2"/>
      <c r="F21" s="2"/>
      <c r="G21" s="6">
        <f t="shared" si="0"/>
        <v>2736.2570000000001</v>
      </c>
      <c r="H21">
        <v>2736.3114999999998</v>
      </c>
    </row>
    <row r="22" spans="1:11" x14ac:dyDescent="0.25">
      <c r="A22" s="2">
        <f t="shared" si="2"/>
        <v>190</v>
      </c>
      <c r="B22" s="2"/>
      <c r="C22" s="2">
        <v>1.35</v>
      </c>
      <c r="D22" s="2"/>
      <c r="E22" s="2"/>
      <c r="F22" s="2"/>
      <c r="G22" s="6">
        <f t="shared" si="0"/>
        <v>2736.2429999999999</v>
      </c>
      <c r="H22">
        <v>2736.3114999999998</v>
      </c>
    </row>
    <row r="23" spans="1:11" x14ac:dyDescent="0.25">
      <c r="A23" s="2">
        <f t="shared" si="2"/>
        <v>200</v>
      </c>
      <c r="B23" s="2"/>
      <c r="C23" s="2">
        <v>1.5089999999999999</v>
      </c>
      <c r="D23" s="2"/>
      <c r="E23" s="2"/>
      <c r="F23" s="2"/>
      <c r="G23" s="6">
        <f t="shared" si="0"/>
        <v>2736.0839999999998</v>
      </c>
      <c r="H23">
        <v>2736.3114999999998</v>
      </c>
    </row>
    <row r="24" spans="1:11" x14ac:dyDescent="0.25">
      <c r="A24" s="2">
        <f t="shared" si="2"/>
        <v>210</v>
      </c>
      <c r="B24" s="2"/>
      <c r="C24" s="2">
        <v>1.4650000000000001</v>
      </c>
      <c r="D24" s="2"/>
      <c r="E24" s="2"/>
      <c r="F24" s="2"/>
      <c r="G24" s="6">
        <f t="shared" si="0"/>
        <v>2736.1279999999997</v>
      </c>
      <c r="H24">
        <v>2736.3114999999998</v>
      </c>
    </row>
    <row r="25" spans="1:11" x14ac:dyDescent="0.25">
      <c r="A25" s="2">
        <f t="shared" si="2"/>
        <v>220</v>
      </c>
      <c r="B25" s="2"/>
      <c r="C25" s="2">
        <v>1.4139999999999999</v>
      </c>
      <c r="D25" s="2"/>
      <c r="E25" s="2"/>
      <c r="F25" s="2"/>
      <c r="G25" s="6">
        <f t="shared" si="0"/>
        <v>2736.1789999999996</v>
      </c>
      <c r="H25">
        <v>2736.3114999999998</v>
      </c>
    </row>
    <row r="26" spans="1:11" x14ac:dyDescent="0.25">
      <c r="A26" s="2">
        <f t="shared" si="2"/>
        <v>230</v>
      </c>
      <c r="B26" s="2"/>
      <c r="C26" s="2">
        <v>1.4850000000000001</v>
      </c>
      <c r="D26" s="2"/>
      <c r="E26" s="2"/>
      <c r="F26" s="2"/>
      <c r="G26" s="6">
        <f t="shared" si="0"/>
        <v>2736.1079999999997</v>
      </c>
      <c r="H26">
        <v>2736.3114999999998</v>
      </c>
    </row>
    <row r="27" spans="1:11" x14ac:dyDescent="0.25">
      <c r="A27" s="2">
        <f t="shared" si="2"/>
        <v>240</v>
      </c>
      <c r="B27" s="2"/>
      <c r="C27" s="2">
        <v>1.5109999999999999</v>
      </c>
      <c r="D27" s="2"/>
      <c r="E27" s="2"/>
      <c r="F27" s="2"/>
      <c r="G27" s="6">
        <f t="shared" si="0"/>
        <v>2736.0819999999999</v>
      </c>
      <c r="H27">
        <v>2736.3114999999998</v>
      </c>
    </row>
    <row r="28" spans="1:11" x14ac:dyDescent="0.25">
      <c r="A28" s="2">
        <f t="shared" si="2"/>
        <v>250</v>
      </c>
      <c r="B28" s="2"/>
      <c r="C28" s="2">
        <v>1.4390000000000001</v>
      </c>
      <c r="D28" s="2"/>
      <c r="E28" s="2"/>
      <c r="F28" s="2"/>
      <c r="G28" s="6">
        <f t="shared" si="0"/>
        <v>2736.154</v>
      </c>
      <c r="H28">
        <v>2736.3114999999998</v>
      </c>
    </row>
    <row r="29" spans="1:11" x14ac:dyDescent="0.25">
      <c r="A29" s="2">
        <f t="shared" si="2"/>
        <v>260</v>
      </c>
      <c r="B29" s="2"/>
      <c r="C29" s="2">
        <v>1.4079999999999999</v>
      </c>
      <c r="D29" s="2"/>
      <c r="E29" s="2" t="s">
        <v>21</v>
      </c>
      <c r="F29" s="2"/>
      <c r="G29" s="6">
        <f t="shared" si="0"/>
        <v>2736.1849999999999</v>
      </c>
      <c r="H29">
        <v>2736.3114999999998</v>
      </c>
    </row>
    <row r="30" spans="1:11" x14ac:dyDescent="0.25">
      <c r="A30" s="2">
        <f t="shared" si="2"/>
        <v>270</v>
      </c>
      <c r="B30" s="2"/>
      <c r="C30" s="2">
        <v>1.411</v>
      </c>
      <c r="D30" s="2"/>
      <c r="E30" s="2"/>
      <c r="F30" s="2"/>
      <c r="G30" s="6">
        <f t="shared" si="0"/>
        <v>2736.1819999999998</v>
      </c>
      <c r="H30">
        <v>2736.3114999999998</v>
      </c>
    </row>
    <row r="31" spans="1:11" x14ac:dyDescent="0.25">
      <c r="A31" s="2">
        <f t="shared" si="2"/>
        <v>280</v>
      </c>
      <c r="B31" s="2"/>
      <c r="C31" s="2">
        <v>1.387</v>
      </c>
      <c r="D31" s="2"/>
      <c r="E31" s="2"/>
      <c r="F31" s="2"/>
      <c r="G31" s="6">
        <f t="shared" si="0"/>
        <v>2736.2059999999997</v>
      </c>
      <c r="H31">
        <v>2736.3114999999998</v>
      </c>
    </row>
    <row r="32" spans="1:11" x14ac:dyDescent="0.25">
      <c r="A32" s="2">
        <f t="shared" si="2"/>
        <v>290</v>
      </c>
      <c r="B32" s="2"/>
      <c r="C32" s="2">
        <v>1.248</v>
      </c>
      <c r="D32" s="2"/>
      <c r="E32" s="2"/>
      <c r="F32" s="2"/>
      <c r="G32" s="6">
        <f t="shared" si="0"/>
        <v>2736.3449999999998</v>
      </c>
    </row>
    <row r="33" spans="1:7" x14ac:dyDescent="0.25">
      <c r="A33" s="2">
        <f t="shared" si="2"/>
        <v>300</v>
      </c>
      <c r="B33" s="2"/>
      <c r="C33" s="2">
        <v>1.272</v>
      </c>
      <c r="D33" s="2"/>
      <c r="E33" s="2"/>
      <c r="F33" s="2"/>
      <c r="G33" s="6">
        <f t="shared" si="0"/>
        <v>2736.3209999999999</v>
      </c>
    </row>
    <row r="34" spans="1:7" x14ac:dyDescent="0.25">
      <c r="A34" s="2">
        <f t="shared" si="2"/>
        <v>310</v>
      </c>
      <c r="B34" s="2"/>
      <c r="C34" s="2">
        <v>1.1399999999999999</v>
      </c>
      <c r="D34" s="2"/>
      <c r="E34" s="2"/>
      <c r="F34" s="2"/>
      <c r="G34" s="6">
        <f t="shared" si="0"/>
        <v>2736.453</v>
      </c>
    </row>
    <row r="35" spans="1:7" x14ac:dyDescent="0.25">
      <c r="A35" s="2">
        <f t="shared" si="2"/>
        <v>320</v>
      </c>
      <c r="B35" s="2"/>
      <c r="C35" s="2">
        <v>1.0309999999999999</v>
      </c>
      <c r="D35" s="2"/>
      <c r="E35" s="2"/>
      <c r="F35" s="2"/>
      <c r="G35" s="6">
        <f t="shared" si="0"/>
        <v>2736.5619999999999</v>
      </c>
    </row>
    <row r="36" spans="1:7" x14ac:dyDescent="0.25">
      <c r="A36" s="2">
        <f t="shared" si="2"/>
        <v>330</v>
      </c>
      <c r="B36" s="2"/>
      <c r="C36" s="2">
        <v>1.0189999999999999</v>
      </c>
      <c r="D36" s="2"/>
      <c r="E36" s="2" t="s">
        <v>106</v>
      </c>
      <c r="F36" s="2"/>
      <c r="G36" s="6">
        <f t="shared" si="0"/>
        <v>2736.5740000000001</v>
      </c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4037-0C0F-454E-8D1D-821A1F229F1C}">
  <dimension ref="A1:I36"/>
  <sheetViews>
    <sheetView workbookViewId="0">
      <selection activeCell="N16" sqref="N16"/>
    </sheetView>
  </sheetViews>
  <sheetFormatPr defaultRowHeight="15" x14ac:dyDescent="0.25"/>
  <cols>
    <col min="1" max="1" width="10.85546875" customWidth="1"/>
    <col min="3" max="3" width="13.5703125" customWidth="1"/>
    <col min="5" max="5" width="32.28515625" customWidth="1"/>
    <col min="6" max="6" width="22.28515625" customWidth="1"/>
    <col min="7" max="7" width="19.285156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156</v>
      </c>
      <c r="B2" s="6">
        <v>2.8149999999999999</v>
      </c>
      <c r="C2" s="6"/>
      <c r="D2" s="6">
        <v>1.4850000000000001</v>
      </c>
      <c r="E2" s="6"/>
      <c r="F2" s="19">
        <f>G2+B2</f>
        <v>2737.34</v>
      </c>
      <c r="G2" s="2">
        <f>2736.01-D2</f>
        <v>2734.5250000000001</v>
      </c>
    </row>
    <row r="3" spans="1:7" x14ac:dyDescent="0.25">
      <c r="A3" s="2" t="s">
        <v>157</v>
      </c>
      <c r="B3" s="2">
        <v>2.4449999999999998</v>
      </c>
      <c r="C3" s="2"/>
      <c r="D3" s="2">
        <v>0.7</v>
      </c>
      <c r="E3" s="1"/>
      <c r="F3" s="2">
        <f>G3+B3</f>
        <v>2739.2400000000002</v>
      </c>
      <c r="G3" s="2">
        <v>2736.7950000000001</v>
      </c>
    </row>
    <row r="4" spans="1:7" x14ac:dyDescent="0.25">
      <c r="A4" s="2">
        <v>0</v>
      </c>
      <c r="B4" s="2"/>
      <c r="C4" s="2">
        <v>2.37</v>
      </c>
      <c r="D4" s="2"/>
      <c r="E4" s="2" t="s">
        <v>162</v>
      </c>
      <c r="F4" s="2"/>
      <c r="G4" s="2">
        <f>$F$3-C4</f>
        <v>2736.8700000000003</v>
      </c>
    </row>
    <row r="5" spans="1:7" x14ac:dyDescent="0.25">
      <c r="A5" s="2">
        <v>20</v>
      </c>
      <c r="B5" s="2"/>
      <c r="C5" s="2">
        <v>2.42</v>
      </c>
      <c r="D5" s="2"/>
      <c r="E5" s="2"/>
      <c r="F5" s="1"/>
      <c r="G5" s="2">
        <f t="shared" ref="G5:G36" si="0">$F$3-C5</f>
        <v>2736.82</v>
      </c>
    </row>
    <row r="6" spans="1:7" x14ac:dyDescent="0.25">
      <c r="A6" s="2">
        <v>40</v>
      </c>
      <c r="B6" s="2"/>
      <c r="C6" s="2">
        <v>2.6749999999999998</v>
      </c>
      <c r="D6" s="2"/>
      <c r="E6" s="2"/>
      <c r="F6" s="2"/>
      <c r="G6" s="2">
        <f t="shared" si="0"/>
        <v>2736.5650000000001</v>
      </c>
    </row>
    <row r="7" spans="1:7" x14ac:dyDescent="0.25">
      <c r="A7" s="2">
        <v>60</v>
      </c>
      <c r="B7" s="2"/>
      <c r="C7" s="2">
        <v>2.7149999999999999</v>
      </c>
      <c r="D7" s="2"/>
      <c r="E7" s="2"/>
      <c r="F7" s="2"/>
      <c r="G7" s="2">
        <f t="shared" si="0"/>
        <v>2736.5250000000001</v>
      </c>
    </row>
    <row r="8" spans="1:7" x14ac:dyDescent="0.25">
      <c r="A8" s="2">
        <v>90</v>
      </c>
      <c r="B8" s="2"/>
      <c r="C8" s="2">
        <v>2.9449999999999998</v>
      </c>
      <c r="D8" s="2"/>
      <c r="E8" s="2" t="s">
        <v>147</v>
      </c>
      <c r="F8" s="2"/>
      <c r="G8" s="2">
        <f t="shared" si="0"/>
        <v>2736.2950000000001</v>
      </c>
    </row>
    <row r="9" spans="1:7" x14ac:dyDescent="0.25">
      <c r="A9" s="2">
        <v>100</v>
      </c>
      <c r="B9" s="2"/>
      <c r="C9" s="2">
        <v>2.9350000000000001</v>
      </c>
      <c r="D9" s="2"/>
      <c r="E9" s="2"/>
      <c r="F9" s="2"/>
      <c r="G9" s="2">
        <f t="shared" si="0"/>
        <v>2736.3050000000003</v>
      </c>
    </row>
    <row r="10" spans="1:7" x14ac:dyDescent="0.25">
      <c r="A10" s="2">
        <v>110</v>
      </c>
      <c r="B10" s="2"/>
      <c r="C10" s="2">
        <v>2.95</v>
      </c>
      <c r="D10" s="2"/>
      <c r="E10" s="2"/>
      <c r="F10" s="2"/>
      <c r="G10" s="2">
        <f t="shared" si="0"/>
        <v>2736.2900000000004</v>
      </c>
    </row>
    <row r="11" spans="1:7" x14ac:dyDescent="0.25">
      <c r="A11" s="2">
        <v>120</v>
      </c>
      <c r="B11" s="2"/>
      <c r="C11" s="2">
        <v>2.952</v>
      </c>
      <c r="D11" s="2"/>
      <c r="E11" s="2"/>
      <c r="F11" s="2"/>
      <c r="G11" s="2">
        <f t="shared" si="0"/>
        <v>2736.288</v>
      </c>
    </row>
    <row r="12" spans="1:7" x14ac:dyDescent="0.25">
      <c r="A12" s="2">
        <v>130</v>
      </c>
      <c r="B12" s="2"/>
      <c r="C12" s="2">
        <v>2.98</v>
      </c>
      <c r="D12" s="2"/>
      <c r="E12" s="2"/>
      <c r="F12" s="2"/>
      <c r="G12" s="2">
        <f t="shared" si="0"/>
        <v>2736.26</v>
      </c>
    </row>
    <row r="13" spans="1:7" x14ac:dyDescent="0.25">
      <c r="A13" s="2">
        <v>140</v>
      </c>
      <c r="B13" s="2"/>
      <c r="C13" s="2">
        <v>3.0049999999999999</v>
      </c>
      <c r="D13" s="2"/>
      <c r="E13" s="2"/>
      <c r="F13" s="2"/>
      <c r="G13" s="2">
        <f t="shared" si="0"/>
        <v>2736.2350000000001</v>
      </c>
    </row>
    <row r="14" spans="1:7" x14ac:dyDescent="0.25">
      <c r="A14" s="2">
        <v>155</v>
      </c>
      <c r="B14" s="2"/>
      <c r="C14" s="2">
        <v>2.9750000000000001</v>
      </c>
      <c r="D14" s="2"/>
      <c r="E14" s="2" t="s">
        <v>158</v>
      </c>
      <c r="F14" s="2"/>
      <c r="G14" s="2">
        <f t="shared" si="0"/>
        <v>2736.2650000000003</v>
      </c>
    </row>
    <row r="15" spans="1:7" x14ac:dyDescent="0.25">
      <c r="A15" s="2">
        <v>155</v>
      </c>
      <c r="B15" s="2"/>
      <c r="C15" s="2">
        <v>2.54</v>
      </c>
      <c r="D15" s="2"/>
      <c r="E15" s="2" t="s">
        <v>159</v>
      </c>
      <c r="F15" s="2"/>
      <c r="G15" s="2">
        <f t="shared" si="0"/>
        <v>2736.7000000000003</v>
      </c>
    </row>
    <row r="16" spans="1:7" x14ac:dyDescent="0.25">
      <c r="A16" s="2">
        <v>170</v>
      </c>
      <c r="B16" s="2"/>
      <c r="C16" s="2">
        <v>2.9750000000000001</v>
      </c>
      <c r="D16" s="2"/>
      <c r="E16" s="2"/>
      <c r="F16" s="2"/>
      <c r="G16" s="2">
        <f t="shared" si="0"/>
        <v>2736.2650000000003</v>
      </c>
    </row>
    <row r="17" spans="1:9" x14ac:dyDescent="0.25">
      <c r="A17" s="2">
        <v>180</v>
      </c>
      <c r="B17" s="2"/>
      <c r="C17" s="2">
        <v>2.964</v>
      </c>
      <c r="D17" s="2"/>
      <c r="E17" s="2"/>
      <c r="F17" s="2"/>
      <c r="G17" s="2">
        <f t="shared" si="0"/>
        <v>2736.2760000000003</v>
      </c>
      <c r="I17">
        <f>G15-G14</f>
        <v>0.43499999999994543</v>
      </c>
    </row>
    <row r="18" spans="1:9" x14ac:dyDescent="0.25">
      <c r="A18" s="2">
        <v>190</v>
      </c>
      <c r="B18" s="2"/>
      <c r="C18" s="2">
        <v>2.94</v>
      </c>
      <c r="D18" s="2"/>
      <c r="E18" s="2"/>
      <c r="F18" s="2"/>
      <c r="G18" s="2">
        <f t="shared" si="0"/>
        <v>2736.3</v>
      </c>
    </row>
    <row r="19" spans="1:9" x14ac:dyDescent="0.25">
      <c r="A19" s="2">
        <v>200</v>
      </c>
      <c r="B19" s="2"/>
      <c r="C19" s="2">
        <v>2.93</v>
      </c>
      <c r="D19" s="2"/>
      <c r="E19" s="2"/>
      <c r="F19" s="2"/>
      <c r="G19" s="2">
        <f t="shared" si="0"/>
        <v>2736.3100000000004</v>
      </c>
    </row>
    <row r="20" spans="1:9" x14ac:dyDescent="0.25">
      <c r="A20" s="2">
        <v>210</v>
      </c>
      <c r="B20" s="2"/>
      <c r="C20" s="2">
        <v>2.9750000000000001</v>
      </c>
      <c r="D20" s="2"/>
      <c r="E20" s="2"/>
      <c r="F20" s="2"/>
      <c r="G20" s="2">
        <f t="shared" si="0"/>
        <v>2736.2650000000003</v>
      </c>
    </row>
    <row r="21" spans="1:9" x14ac:dyDescent="0.25">
      <c r="A21" s="2">
        <v>220</v>
      </c>
      <c r="B21" s="2"/>
      <c r="C21" s="2">
        <v>2.99</v>
      </c>
      <c r="D21" s="2"/>
      <c r="E21" s="2"/>
      <c r="F21" s="2"/>
      <c r="G21" s="2">
        <f t="shared" si="0"/>
        <v>2736.2500000000005</v>
      </c>
    </row>
    <row r="22" spans="1:9" x14ac:dyDescent="0.25">
      <c r="A22" s="2">
        <v>230</v>
      </c>
      <c r="B22" s="2"/>
      <c r="C22" s="2">
        <v>2.99</v>
      </c>
      <c r="D22" s="2"/>
      <c r="E22" s="5"/>
      <c r="F22" s="2"/>
      <c r="G22" s="2">
        <f t="shared" si="0"/>
        <v>2736.2500000000005</v>
      </c>
    </row>
    <row r="23" spans="1:9" x14ac:dyDescent="0.25">
      <c r="A23" s="2">
        <v>240</v>
      </c>
      <c r="B23" s="2"/>
      <c r="C23" s="2">
        <v>2.97</v>
      </c>
      <c r="D23" s="2"/>
      <c r="E23" s="2"/>
      <c r="F23" s="2"/>
      <c r="G23" s="2">
        <f t="shared" si="0"/>
        <v>2736.2700000000004</v>
      </c>
    </row>
    <row r="24" spans="1:9" x14ac:dyDescent="0.25">
      <c r="A24" s="2">
        <v>250</v>
      </c>
      <c r="B24" s="2"/>
      <c r="C24" s="2">
        <v>3.0249999999999999</v>
      </c>
      <c r="D24" s="2"/>
      <c r="E24" s="2"/>
      <c r="F24" s="2"/>
      <c r="G24" s="2">
        <f t="shared" si="0"/>
        <v>2736.2150000000001</v>
      </c>
    </row>
    <row r="25" spans="1:9" x14ac:dyDescent="0.25">
      <c r="A25" s="2">
        <v>260</v>
      </c>
      <c r="B25" s="2"/>
      <c r="C25" s="2">
        <v>3.0019999999999998</v>
      </c>
      <c r="D25" s="2"/>
      <c r="E25" s="2"/>
      <c r="F25" s="2"/>
      <c r="G25" s="2">
        <f t="shared" si="0"/>
        <v>2736.2380000000003</v>
      </c>
    </row>
    <row r="26" spans="1:9" x14ac:dyDescent="0.25">
      <c r="A26" s="2">
        <v>270</v>
      </c>
      <c r="B26" s="2"/>
      <c r="C26" s="2">
        <v>3.0049999999999999</v>
      </c>
      <c r="D26" s="2"/>
      <c r="E26" s="2"/>
      <c r="F26" s="2"/>
      <c r="G26" s="2">
        <f t="shared" si="0"/>
        <v>2736.2350000000001</v>
      </c>
    </row>
    <row r="27" spans="1:9" x14ac:dyDescent="0.25">
      <c r="A27" s="2">
        <v>280</v>
      </c>
      <c r="B27" s="2"/>
      <c r="C27" s="2">
        <v>3.0150000000000001</v>
      </c>
      <c r="D27" s="2"/>
      <c r="E27" s="2"/>
      <c r="F27" s="2"/>
      <c r="G27" s="2">
        <f t="shared" si="0"/>
        <v>2736.2250000000004</v>
      </c>
    </row>
    <row r="28" spans="1:9" x14ac:dyDescent="0.25">
      <c r="A28" s="2">
        <v>290</v>
      </c>
      <c r="B28" s="2"/>
      <c r="C28" s="2">
        <v>2.9849999999999999</v>
      </c>
      <c r="D28" s="2"/>
      <c r="E28" s="2" t="s">
        <v>160</v>
      </c>
      <c r="F28" s="2"/>
      <c r="G28" s="2">
        <f t="shared" si="0"/>
        <v>2736.2550000000001</v>
      </c>
    </row>
    <row r="29" spans="1:9" x14ac:dyDescent="0.25">
      <c r="A29" s="2">
        <v>300</v>
      </c>
      <c r="B29" s="2"/>
      <c r="C29" s="2">
        <v>2.899</v>
      </c>
      <c r="D29" s="2"/>
      <c r="E29" s="2"/>
      <c r="F29" s="2"/>
      <c r="G29" s="2">
        <f t="shared" si="0"/>
        <v>2736.3410000000003</v>
      </c>
    </row>
    <row r="30" spans="1:9" x14ac:dyDescent="0.25">
      <c r="A30" s="2">
        <v>320</v>
      </c>
      <c r="B30" s="2"/>
      <c r="C30" s="2">
        <v>2.8149999999999999</v>
      </c>
      <c r="D30" s="2"/>
      <c r="E30" s="2"/>
      <c r="F30" s="2"/>
      <c r="G30" s="2">
        <f t="shared" si="0"/>
        <v>2736.4250000000002</v>
      </c>
    </row>
    <row r="31" spans="1:9" x14ac:dyDescent="0.25">
      <c r="A31" s="2">
        <v>340</v>
      </c>
      <c r="B31" s="2"/>
      <c r="C31" s="2">
        <v>2.76</v>
      </c>
      <c r="D31" s="2"/>
      <c r="E31" s="2"/>
      <c r="F31" s="2"/>
      <c r="G31" s="2">
        <f t="shared" si="0"/>
        <v>2736.48</v>
      </c>
    </row>
    <row r="32" spans="1:9" x14ac:dyDescent="0.25">
      <c r="A32" s="2">
        <v>360</v>
      </c>
      <c r="B32" s="2"/>
      <c r="C32" s="2">
        <v>2.67</v>
      </c>
      <c r="D32" s="2"/>
      <c r="E32" s="2"/>
      <c r="F32" s="2"/>
      <c r="G32" s="2">
        <f t="shared" si="0"/>
        <v>2736.57</v>
      </c>
    </row>
    <row r="33" spans="1:7" x14ac:dyDescent="0.25">
      <c r="A33" s="2">
        <v>370</v>
      </c>
      <c r="B33" s="2"/>
      <c r="C33" s="2">
        <v>2.63</v>
      </c>
      <c r="D33" s="2"/>
      <c r="E33" s="2"/>
      <c r="F33" s="2"/>
      <c r="G33" s="2">
        <f t="shared" si="0"/>
        <v>2736.61</v>
      </c>
    </row>
    <row r="34" spans="1:7" x14ac:dyDescent="0.25">
      <c r="A34" s="2">
        <v>390</v>
      </c>
      <c r="B34" s="2"/>
      <c r="C34" s="2">
        <v>2.5499999999999998</v>
      </c>
      <c r="D34" s="2"/>
      <c r="E34" s="2"/>
      <c r="F34" s="2"/>
      <c r="G34" s="2">
        <f t="shared" si="0"/>
        <v>2736.69</v>
      </c>
    </row>
    <row r="35" spans="1:7" x14ac:dyDescent="0.25">
      <c r="A35" s="2">
        <v>410</v>
      </c>
      <c r="B35" s="3"/>
      <c r="C35" s="2">
        <v>2.4750000000000001</v>
      </c>
      <c r="D35" s="3"/>
      <c r="E35" s="3"/>
      <c r="F35" s="3"/>
      <c r="G35" s="2">
        <f t="shared" si="0"/>
        <v>2736.7650000000003</v>
      </c>
    </row>
    <row r="36" spans="1:7" x14ac:dyDescent="0.25">
      <c r="A36" s="2">
        <v>430</v>
      </c>
      <c r="B36" s="3"/>
      <c r="C36" s="2">
        <v>2.2749999999999999</v>
      </c>
      <c r="D36" s="3"/>
      <c r="E36" s="3"/>
      <c r="F36" s="3"/>
      <c r="G36" s="2">
        <f t="shared" si="0"/>
        <v>2736.9650000000001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2D5E-274C-49F4-AC1E-9E3A5CF8DFEE}">
  <dimension ref="A1:H30"/>
  <sheetViews>
    <sheetView tabSelected="1" workbookViewId="0">
      <selection activeCell="F27" sqref="F27"/>
    </sheetView>
  </sheetViews>
  <sheetFormatPr defaultRowHeight="15" x14ac:dyDescent="0.25"/>
  <cols>
    <col min="1" max="1" width="13.140625" customWidth="1"/>
    <col min="5" max="5" width="19.28515625" customWidth="1"/>
    <col min="6" max="6" width="19.5703125" customWidth="1"/>
    <col min="7" max="7" width="14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8" x14ac:dyDescent="0.25">
      <c r="A2" s="2" t="s">
        <v>157</v>
      </c>
      <c r="B2" s="2">
        <v>2.4449999999999998</v>
      </c>
      <c r="C2" s="2"/>
      <c r="D2" s="2">
        <v>0.7</v>
      </c>
      <c r="E2" s="1" t="s">
        <v>161</v>
      </c>
      <c r="F2" s="2">
        <f>G2+B2</f>
        <v>2739.2400000000002</v>
      </c>
      <c r="G2" s="2">
        <v>2736.7950000000001</v>
      </c>
    </row>
    <row r="3" spans="1:8" x14ac:dyDescent="0.25">
      <c r="A3" s="2">
        <v>0</v>
      </c>
      <c r="B3" s="2"/>
      <c r="C3" s="2">
        <v>1.3</v>
      </c>
      <c r="D3" s="2"/>
      <c r="E3" s="2" t="s">
        <v>162</v>
      </c>
      <c r="F3" s="2"/>
      <c r="G3" s="2">
        <f>$F$2-C3</f>
        <v>2737.94</v>
      </c>
    </row>
    <row r="4" spans="1:8" x14ac:dyDescent="0.25">
      <c r="A4" s="2">
        <v>10</v>
      </c>
      <c r="B4" s="2"/>
      <c r="C4" s="2">
        <v>1.39</v>
      </c>
      <c r="D4" s="2"/>
      <c r="E4" s="2"/>
      <c r="F4" s="1"/>
      <c r="G4" s="2">
        <f t="shared" ref="G4:G29" si="0">$F$2-C4</f>
        <v>2737.8500000000004</v>
      </c>
    </row>
    <row r="5" spans="1:8" x14ac:dyDescent="0.25">
      <c r="A5" s="2">
        <v>30</v>
      </c>
      <c r="B5" s="2"/>
      <c r="C5" s="2">
        <v>1.65</v>
      </c>
      <c r="D5" s="2"/>
      <c r="E5" s="2"/>
      <c r="F5" s="2"/>
      <c r="G5" s="2">
        <f t="shared" si="0"/>
        <v>2737.59</v>
      </c>
    </row>
    <row r="6" spans="1:8" x14ac:dyDescent="0.25">
      <c r="A6" s="2">
        <v>50</v>
      </c>
      <c r="B6" s="2"/>
      <c r="C6" s="2">
        <v>1.6619999999999999</v>
      </c>
      <c r="D6" s="2"/>
      <c r="E6" s="2"/>
      <c r="F6" s="2"/>
      <c r="G6" s="2">
        <f t="shared" si="0"/>
        <v>2737.5780000000004</v>
      </c>
    </row>
    <row r="7" spans="1:8" x14ac:dyDescent="0.25">
      <c r="A7" s="2">
        <v>70</v>
      </c>
      <c r="B7" s="2"/>
      <c r="C7" s="2">
        <v>1.68</v>
      </c>
      <c r="D7" s="2"/>
      <c r="E7" s="2"/>
      <c r="F7" s="2"/>
      <c r="G7" s="2">
        <f t="shared" si="0"/>
        <v>2737.5600000000004</v>
      </c>
    </row>
    <row r="8" spans="1:8" x14ac:dyDescent="0.25">
      <c r="A8" s="2">
        <v>90</v>
      </c>
      <c r="B8" s="2"/>
      <c r="C8" s="2">
        <v>1.7050000000000001</v>
      </c>
      <c r="D8" s="2"/>
      <c r="E8" s="2"/>
      <c r="F8" s="2"/>
      <c r="G8" s="2">
        <f t="shared" si="0"/>
        <v>2737.5350000000003</v>
      </c>
    </row>
    <row r="9" spans="1:8" x14ac:dyDescent="0.25">
      <c r="A9" s="2">
        <v>100</v>
      </c>
      <c r="B9" s="2"/>
      <c r="C9" s="2">
        <v>1.6950000000000001</v>
      </c>
      <c r="D9" s="2"/>
      <c r="E9" s="2"/>
      <c r="F9" s="2"/>
      <c r="G9" s="2">
        <f t="shared" si="0"/>
        <v>2737.5450000000001</v>
      </c>
    </row>
    <row r="10" spans="1:8" x14ac:dyDescent="0.25">
      <c r="A10" s="2">
        <v>120</v>
      </c>
      <c r="B10" s="2"/>
      <c r="C10" s="2">
        <v>1.94</v>
      </c>
      <c r="D10" s="2"/>
      <c r="E10" s="2"/>
      <c r="F10" s="2"/>
      <c r="G10" s="2">
        <f t="shared" si="0"/>
        <v>2737.3</v>
      </c>
    </row>
    <row r="11" spans="1:8" x14ac:dyDescent="0.25">
      <c r="A11" s="2">
        <v>130</v>
      </c>
      <c r="B11" s="2"/>
      <c r="C11" s="2">
        <v>2.0350000000000001</v>
      </c>
      <c r="D11" s="2"/>
      <c r="E11" s="2"/>
      <c r="F11" s="2"/>
      <c r="G11" s="2">
        <f t="shared" si="0"/>
        <v>2737.2050000000004</v>
      </c>
    </row>
    <row r="12" spans="1:8" x14ac:dyDescent="0.25">
      <c r="A12" s="2">
        <v>140</v>
      </c>
      <c r="B12" s="2"/>
      <c r="C12" s="2">
        <v>1.95</v>
      </c>
      <c r="D12" s="2"/>
      <c r="E12" s="2"/>
      <c r="F12" s="2"/>
      <c r="G12" s="2">
        <f>$F$2-C12</f>
        <v>2737.2900000000004</v>
      </c>
    </row>
    <row r="13" spans="1:8" x14ac:dyDescent="0.25">
      <c r="A13" s="2">
        <v>150</v>
      </c>
      <c r="B13" s="2"/>
      <c r="C13" s="2">
        <v>1.9850000000000001</v>
      </c>
      <c r="D13" s="2"/>
      <c r="E13" s="2"/>
      <c r="F13" s="2"/>
      <c r="G13" s="2">
        <f t="shared" si="0"/>
        <v>2737.2550000000001</v>
      </c>
    </row>
    <row r="14" spans="1:8" x14ac:dyDescent="0.25">
      <c r="A14" s="2">
        <v>160</v>
      </c>
      <c r="B14" s="2"/>
      <c r="C14" s="2">
        <v>1.9950000000000001</v>
      </c>
      <c r="D14" s="2"/>
      <c r="E14" s="2"/>
      <c r="F14" s="2"/>
      <c r="G14" s="2">
        <f t="shared" si="0"/>
        <v>2737.2450000000003</v>
      </c>
    </row>
    <row r="15" spans="1:8" x14ac:dyDescent="0.25">
      <c r="A15" s="2">
        <v>170</v>
      </c>
      <c r="B15" s="2"/>
      <c r="C15" s="2">
        <v>1.9950000000000001</v>
      </c>
      <c r="D15" s="2"/>
      <c r="E15" s="2" t="s">
        <v>163</v>
      </c>
      <c r="F15" s="2"/>
      <c r="G15" s="2">
        <f t="shared" si="0"/>
        <v>2737.2450000000003</v>
      </c>
    </row>
    <row r="16" spans="1:8" x14ac:dyDescent="0.25">
      <c r="A16" s="2">
        <v>170</v>
      </c>
      <c r="B16" s="2"/>
      <c r="C16" s="2">
        <v>1.52</v>
      </c>
      <c r="D16" s="2"/>
      <c r="E16" s="2" t="s">
        <v>164</v>
      </c>
      <c r="F16" s="2"/>
      <c r="G16" s="2"/>
      <c r="H16">
        <f>G16-G15</f>
        <v>-2737.2450000000003</v>
      </c>
    </row>
    <row r="17" spans="1:7" x14ac:dyDescent="0.25">
      <c r="A17" s="2">
        <v>180</v>
      </c>
      <c r="B17" s="2"/>
      <c r="C17" s="2">
        <v>2.0099999999999998</v>
      </c>
      <c r="D17" s="2"/>
      <c r="E17" s="2"/>
      <c r="F17" s="2"/>
      <c r="G17" s="2">
        <f t="shared" si="0"/>
        <v>2737.23</v>
      </c>
    </row>
    <row r="18" spans="1:7" x14ac:dyDescent="0.25">
      <c r="A18" s="2">
        <v>190</v>
      </c>
      <c r="B18" s="2"/>
      <c r="C18" s="2">
        <v>1.9750000000000001</v>
      </c>
      <c r="D18" s="2"/>
      <c r="E18" s="2"/>
      <c r="F18" s="2"/>
      <c r="G18" s="2">
        <f t="shared" si="0"/>
        <v>2737.2650000000003</v>
      </c>
    </row>
    <row r="19" spans="1:7" x14ac:dyDescent="0.25">
      <c r="A19" s="2">
        <v>200</v>
      </c>
      <c r="B19" s="2"/>
      <c r="C19" s="2">
        <v>1.97</v>
      </c>
      <c r="D19" s="2"/>
      <c r="E19" s="2"/>
      <c r="F19" s="2"/>
      <c r="G19" s="2">
        <f t="shared" si="0"/>
        <v>2737.2700000000004</v>
      </c>
    </row>
    <row r="20" spans="1:7" x14ac:dyDescent="0.25">
      <c r="A20" s="2">
        <v>210</v>
      </c>
      <c r="B20" s="2"/>
      <c r="C20" s="2">
        <v>2.02</v>
      </c>
      <c r="D20" s="2"/>
      <c r="E20" s="2"/>
      <c r="F20" s="2"/>
      <c r="G20" s="2">
        <f t="shared" si="0"/>
        <v>2737.2200000000003</v>
      </c>
    </row>
    <row r="21" spans="1:7" x14ac:dyDescent="0.25">
      <c r="A21" s="2">
        <v>220</v>
      </c>
      <c r="B21" s="2"/>
      <c r="C21" s="2">
        <v>1.9890000000000001</v>
      </c>
      <c r="D21" s="2"/>
      <c r="E21" s="5"/>
      <c r="F21" s="2"/>
      <c r="G21" s="2">
        <f t="shared" si="0"/>
        <v>2737.2510000000002</v>
      </c>
    </row>
    <row r="22" spans="1:7" x14ac:dyDescent="0.25">
      <c r="A22" s="2">
        <v>230</v>
      </c>
      <c r="B22" s="2"/>
      <c r="C22" s="2">
        <v>1.835</v>
      </c>
      <c r="D22" s="2"/>
      <c r="E22" s="2"/>
      <c r="F22" s="2"/>
      <c r="G22" s="2">
        <f t="shared" si="0"/>
        <v>2737.4050000000002</v>
      </c>
    </row>
    <row r="23" spans="1:7" x14ac:dyDescent="0.25">
      <c r="A23" s="2">
        <v>240</v>
      </c>
      <c r="B23" s="2"/>
      <c r="C23" s="2">
        <v>1.86</v>
      </c>
      <c r="D23" s="2"/>
      <c r="E23" s="2"/>
      <c r="F23" s="2"/>
      <c r="G23" s="2">
        <f t="shared" si="0"/>
        <v>2737.38</v>
      </c>
    </row>
    <row r="24" spans="1:7" x14ac:dyDescent="0.25">
      <c r="A24" s="2">
        <v>250</v>
      </c>
      <c r="B24" s="2"/>
      <c r="C24" s="2">
        <v>1.798</v>
      </c>
      <c r="D24" s="2"/>
      <c r="E24" s="2"/>
      <c r="F24" s="2"/>
      <c r="G24" s="2">
        <f t="shared" si="0"/>
        <v>2737.4420000000005</v>
      </c>
    </row>
    <row r="25" spans="1:7" x14ac:dyDescent="0.25">
      <c r="A25" s="2">
        <v>260</v>
      </c>
      <c r="B25" s="2"/>
      <c r="C25" s="2">
        <v>1.835</v>
      </c>
      <c r="D25" s="2"/>
      <c r="E25" s="2"/>
      <c r="F25" s="2"/>
      <c r="G25" s="2">
        <f t="shared" si="0"/>
        <v>2737.4050000000002</v>
      </c>
    </row>
    <row r="26" spans="1:7" x14ac:dyDescent="0.25">
      <c r="A26" s="2">
        <v>270</v>
      </c>
      <c r="B26" s="2"/>
      <c r="C26" s="2">
        <v>1.84</v>
      </c>
      <c r="D26" s="2"/>
      <c r="E26" s="2"/>
      <c r="F26" s="2"/>
      <c r="G26" s="2">
        <f t="shared" si="0"/>
        <v>2737.4</v>
      </c>
    </row>
    <row r="27" spans="1:7" x14ac:dyDescent="0.25">
      <c r="A27" s="2">
        <v>280</v>
      </c>
      <c r="B27" s="2"/>
      <c r="C27" s="2">
        <v>1.7250000000000001</v>
      </c>
      <c r="D27" s="2"/>
      <c r="E27" s="2"/>
      <c r="F27" s="2"/>
      <c r="G27" s="2">
        <f t="shared" si="0"/>
        <v>2737.5150000000003</v>
      </c>
    </row>
    <row r="28" spans="1:7" x14ac:dyDescent="0.25">
      <c r="A28" s="2">
        <v>290</v>
      </c>
      <c r="B28" s="2"/>
      <c r="C28" s="2">
        <v>1.585</v>
      </c>
      <c r="D28" s="2"/>
      <c r="E28" s="2"/>
      <c r="F28" s="2"/>
      <c r="G28" s="2">
        <f t="shared" si="0"/>
        <v>2737.6550000000002</v>
      </c>
    </row>
    <row r="29" spans="1:7" x14ac:dyDescent="0.25">
      <c r="A29" s="2">
        <v>310</v>
      </c>
      <c r="B29" s="2"/>
      <c r="C29" s="2">
        <v>1.175</v>
      </c>
      <c r="D29" s="2"/>
      <c r="E29" s="2"/>
      <c r="F29" s="2"/>
      <c r="G29" s="2">
        <f t="shared" si="0"/>
        <v>2738.0650000000001</v>
      </c>
    </row>
    <row r="30" spans="1:7" x14ac:dyDescent="0.25">
      <c r="A30" s="2">
        <v>330</v>
      </c>
      <c r="B30" s="2"/>
      <c r="C30" s="2">
        <v>1.155</v>
      </c>
      <c r="D30" s="2"/>
      <c r="E30" s="2"/>
      <c r="F30" s="2"/>
      <c r="G30" s="2">
        <f>$F$2-C30</f>
        <v>2738.085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Q37"/>
  <sheetViews>
    <sheetView zoomScale="115" zoomScaleNormal="115" workbookViewId="0">
      <selection activeCell="G35" sqref="G35"/>
    </sheetView>
  </sheetViews>
  <sheetFormatPr defaultRowHeight="15" x14ac:dyDescent="0.25"/>
  <cols>
    <col min="3" max="3" width="14.5703125" customWidth="1"/>
    <col min="5" max="5" width="18" customWidth="1"/>
    <col min="6" max="6" width="18.85546875" customWidth="1"/>
    <col min="7" max="7" width="14.85546875" customWidth="1"/>
    <col min="9" max="9" width="11.42578125" customWidth="1"/>
    <col min="11" max="11" width="13.5703125" customWidth="1"/>
    <col min="13" max="13" width="10.5703125" customWidth="1"/>
    <col min="15" max="15" width="23.140625" customWidth="1"/>
    <col min="16" max="16" width="20.5703125" customWidth="1"/>
    <col min="17" max="17" width="16.28515625" customWidth="1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8" t="s">
        <v>0</v>
      </c>
      <c r="L1" s="9" t="s">
        <v>1</v>
      </c>
      <c r="M1" s="9" t="s">
        <v>2</v>
      </c>
      <c r="N1" s="9" t="s">
        <v>3</v>
      </c>
      <c r="O1" s="15" t="s">
        <v>4</v>
      </c>
      <c r="P1" s="8" t="s">
        <v>11</v>
      </c>
      <c r="Q1" s="10" t="s">
        <v>12</v>
      </c>
    </row>
    <row r="2" spans="1:17" x14ac:dyDescent="0.25">
      <c r="A2" s="6" t="s">
        <v>107</v>
      </c>
      <c r="B2" s="6">
        <v>2.6909999999999998</v>
      </c>
      <c r="C2" s="6"/>
      <c r="D2" s="6">
        <v>0.13700000000000001</v>
      </c>
      <c r="E2" s="6"/>
      <c r="F2" s="6">
        <f>$G$2+B2</f>
        <v>2740.1469999999995</v>
      </c>
      <c r="G2" s="6">
        <f>2737.593-D2</f>
        <v>2737.4559999999997</v>
      </c>
      <c r="K2" s="2" t="s">
        <v>143</v>
      </c>
      <c r="L2" s="2">
        <v>3.165</v>
      </c>
      <c r="M2" s="2"/>
      <c r="N2" s="2"/>
      <c r="O2" s="2"/>
      <c r="P2" s="6">
        <f>Q2+L2</f>
        <v>2740.18</v>
      </c>
      <c r="Q2" s="6">
        <v>2737.0149999999999</v>
      </c>
    </row>
    <row r="3" spans="1:17" x14ac:dyDescent="0.25">
      <c r="A3" s="2">
        <v>0</v>
      </c>
      <c r="B3" s="2"/>
      <c r="C3" s="2">
        <v>1.6180000000000001</v>
      </c>
      <c r="D3" s="2"/>
      <c r="E3" s="1" t="s">
        <v>14</v>
      </c>
      <c r="F3" s="2"/>
      <c r="G3" s="6">
        <f>$F$2-C3</f>
        <v>2738.5289999999995</v>
      </c>
      <c r="K3" s="2" t="s">
        <v>131</v>
      </c>
      <c r="L3" s="2"/>
      <c r="M3" s="2">
        <v>1.5229999999999999</v>
      </c>
      <c r="N3" s="2"/>
      <c r="O3" s="2" t="s">
        <v>132</v>
      </c>
      <c r="P3" s="3"/>
      <c r="Q3" s="2">
        <f>$P$2-M3</f>
        <v>2738.6569999999997</v>
      </c>
    </row>
    <row r="4" spans="1:17" x14ac:dyDescent="0.25">
      <c r="A4" s="2">
        <f>A3+10</f>
        <v>10</v>
      </c>
      <c r="B4" s="2"/>
      <c r="C4" s="2">
        <v>1.6539999999999999</v>
      </c>
      <c r="D4" s="2"/>
      <c r="E4" s="2"/>
      <c r="F4" s="2"/>
      <c r="G4" s="6">
        <f t="shared" ref="G4:G26" si="0">$F$2-C4</f>
        <v>2738.4929999999995</v>
      </c>
      <c r="J4">
        <v>0</v>
      </c>
      <c r="K4" s="2" t="s">
        <v>133</v>
      </c>
      <c r="L4" s="2"/>
      <c r="M4" s="2">
        <v>1.528</v>
      </c>
      <c r="N4" s="2"/>
      <c r="O4" s="2"/>
      <c r="P4" s="3"/>
      <c r="Q4" s="2">
        <f t="shared" ref="Q4:Q29" si="1">$P$2-M4</f>
        <v>2738.652</v>
      </c>
    </row>
    <row r="5" spans="1:17" x14ac:dyDescent="0.25">
      <c r="A5" s="2">
        <f t="shared" ref="A5:A26" si="2">A4+10</f>
        <v>20</v>
      </c>
      <c r="B5" s="2"/>
      <c r="C5" s="2">
        <v>1.804</v>
      </c>
      <c r="D5" s="2"/>
      <c r="E5" s="2"/>
      <c r="F5" s="2"/>
      <c r="G5" s="6">
        <f t="shared" si="0"/>
        <v>2738.3429999999994</v>
      </c>
      <c r="J5">
        <v>0.1</v>
      </c>
      <c r="K5" s="2" t="s">
        <v>134</v>
      </c>
      <c r="L5" s="2"/>
      <c r="M5" s="2">
        <v>1.56</v>
      </c>
      <c r="N5" s="2"/>
      <c r="O5" s="2"/>
      <c r="P5" s="3"/>
      <c r="Q5" s="2">
        <f t="shared" si="1"/>
        <v>2738.62</v>
      </c>
    </row>
    <row r="6" spans="1:17" x14ac:dyDescent="0.25">
      <c r="A6" s="2">
        <f t="shared" si="2"/>
        <v>30</v>
      </c>
      <c r="B6" s="2"/>
      <c r="C6" s="2">
        <v>1.8640000000000001</v>
      </c>
      <c r="D6" s="2"/>
      <c r="E6" s="2"/>
      <c r="F6" s="2"/>
      <c r="G6" s="6">
        <f t="shared" si="0"/>
        <v>2738.2829999999994</v>
      </c>
      <c r="J6">
        <f>K6-1</f>
        <v>0.19999999999999996</v>
      </c>
      <c r="K6" s="2">
        <v>1.2</v>
      </c>
      <c r="L6" s="2"/>
      <c r="M6" s="2">
        <v>1.5960000000000001</v>
      </c>
      <c r="N6" s="2"/>
      <c r="O6" s="2"/>
      <c r="P6" s="3"/>
      <c r="Q6" s="2">
        <f t="shared" si="1"/>
        <v>2738.5839999999998</v>
      </c>
    </row>
    <row r="7" spans="1:17" x14ac:dyDescent="0.25">
      <c r="A7" s="2">
        <f t="shared" si="2"/>
        <v>40</v>
      </c>
      <c r="B7" s="2"/>
      <c r="C7" s="2">
        <v>1.87</v>
      </c>
      <c r="D7" s="2"/>
      <c r="E7" s="2"/>
      <c r="F7" s="2"/>
      <c r="G7" s="6">
        <f t="shared" si="0"/>
        <v>2738.2769999999996</v>
      </c>
      <c r="J7">
        <f t="shared" ref="J7:J29" si="3">K7-1</f>
        <v>0.30000000000000004</v>
      </c>
      <c r="K7" s="2">
        <v>1.3</v>
      </c>
      <c r="L7" s="2"/>
      <c r="M7" s="2">
        <v>1.64</v>
      </c>
      <c r="N7" s="2"/>
      <c r="O7" s="2"/>
      <c r="P7" s="3"/>
      <c r="Q7" s="2">
        <f t="shared" si="1"/>
        <v>2738.54</v>
      </c>
    </row>
    <row r="8" spans="1:17" x14ac:dyDescent="0.25">
      <c r="A8" s="2">
        <f t="shared" si="2"/>
        <v>50</v>
      </c>
      <c r="B8" s="2"/>
      <c r="C8" s="2">
        <v>1.89</v>
      </c>
      <c r="D8" s="2"/>
      <c r="E8" s="2" t="s">
        <v>21</v>
      </c>
      <c r="F8" s="2"/>
      <c r="G8" s="6">
        <f t="shared" si="0"/>
        <v>2738.2569999999996</v>
      </c>
      <c r="J8">
        <f t="shared" si="3"/>
        <v>0.39999999999999991</v>
      </c>
      <c r="K8" s="2">
        <v>1.4</v>
      </c>
      <c r="L8" s="2"/>
      <c r="M8" s="2">
        <v>1.65</v>
      </c>
      <c r="N8" s="2"/>
      <c r="O8" s="2"/>
      <c r="P8" s="3"/>
      <c r="Q8" s="2">
        <f t="shared" si="1"/>
        <v>2738.5299999999997</v>
      </c>
    </row>
    <row r="9" spans="1:17" x14ac:dyDescent="0.25">
      <c r="A9" s="2">
        <f t="shared" si="2"/>
        <v>60</v>
      </c>
      <c r="B9" s="2"/>
      <c r="C9" s="2">
        <v>1.9059999999999999</v>
      </c>
      <c r="D9" s="2"/>
      <c r="E9" s="2"/>
      <c r="F9" s="2"/>
      <c r="G9" s="6">
        <f t="shared" si="0"/>
        <v>2738.2409999999995</v>
      </c>
      <c r="I9" s="11" t="s">
        <v>117</v>
      </c>
      <c r="J9">
        <f t="shared" si="3"/>
        <v>0.5</v>
      </c>
      <c r="K9" s="2">
        <v>1.5</v>
      </c>
      <c r="L9" s="2"/>
      <c r="M9" s="2">
        <v>1.669</v>
      </c>
      <c r="N9" s="2"/>
      <c r="O9" s="2"/>
      <c r="P9" s="3"/>
      <c r="Q9" s="2">
        <f t="shared" si="1"/>
        <v>2738.511</v>
      </c>
    </row>
    <row r="10" spans="1:17" x14ac:dyDescent="0.25">
      <c r="A10" s="2">
        <f t="shared" si="2"/>
        <v>70</v>
      </c>
      <c r="B10" s="2"/>
      <c r="C10" s="2">
        <v>1.8740000000000001</v>
      </c>
      <c r="D10" s="2"/>
      <c r="E10" s="2"/>
      <c r="F10" s="2"/>
      <c r="G10" s="6">
        <f t="shared" si="0"/>
        <v>2738.2729999999997</v>
      </c>
      <c r="I10" s="11">
        <f>C20-C21</f>
        <v>0.248</v>
      </c>
      <c r="J10">
        <f t="shared" si="3"/>
        <v>0.60000000000000009</v>
      </c>
      <c r="K10" s="2">
        <v>1.6</v>
      </c>
      <c r="L10" s="2"/>
      <c r="M10" s="2">
        <v>1.798</v>
      </c>
      <c r="N10" s="2"/>
      <c r="O10" s="2" t="s">
        <v>125</v>
      </c>
      <c r="P10" s="3"/>
      <c r="Q10" s="2">
        <f t="shared" si="1"/>
        <v>2738.3820000000001</v>
      </c>
    </row>
    <row r="11" spans="1:17" x14ac:dyDescent="0.25">
      <c r="A11" s="2">
        <f t="shared" si="2"/>
        <v>80</v>
      </c>
      <c r="B11" s="2"/>
      <c r="C11" s="2">
        <v>1.895</v>
      </c>
      <c r="D11" s="2"/>
      <c r="E11" s="2"/>
      <c r="F11" s="2"/>
      <c r="G11" s="6">
        <f t="shared" si="0"/>
        <v>2738.2519999999995</v>
      </c>
      <c r="J11">
        <f t="shared" si="3"/>
        <v>0.7</v>
      </c>
      <c r="K11" s="2">
        <v>1.7</v>
      </c>
      <c r="L11" s="2"/>
      <c r="M11" s="2">
        <v>1.8240000000000001</v>
      </c>
      <c r="N11" s="2"/>
      <c r="O11" s="2"/>
      <c r="P11" s="3"/>
      <c r="Q11" s="2">
        <f t="shared" si="1"/>
        <v>2738.3559999999998</v>
      </c>
    </row>
    <row r="12" spans="1:17" x14ac:dyDescent="0.25">
      <c r="A12" s="2">
        <f t="shared" si="2"/>
        <v>90</v>
      </c>
      <c r="B12" s="2"/>
      <c r="C12" s="2">
        <v>1.8129999999999999</v>
      </c>
      <c r="D12" s="2"/>
      <c r="E12" s="2"/>
      <c r="F12" s="2"/>
      <c r="G12" s="6">
        <f t="shared" si="0"/>
        <v>2738.3339999999994</v>
      </c>
      <c r="I12" s="11" t="s">
        <v>130</v>
      </c>
      <c r="J12">
        <f t="shared" si="3"/>
        <v>0.8</v>
      </c>
      <c r="K12" s="2">
        <v>1.8</v>
      </c>
      <c r="L12" s="2"/>
      <c r="M12" s="2">
        <v>1.7350000000000001</v>
      </c>
      <c r="N12" s="2"/>
      <c r="O12" s="2" t="s">
        <v>135</v>
      </c>
      <c r="P12" s="3"/>
      <c r="Q12" s="2">
        <f t="shared" si="1"/>
        <v>2738.4449999999997</v>
      </c>
    </row>
    <row r="13" spans="1:17" x14ac:dyDescent="0.25">
      <c r="A13" s="2">
        <f t="shared" si="2"/>
        <v>100</v>
      </c>
      <c r="B13" s="2"/>
      <c r="C13" s="2">
        <v>1.825</v>
      </c>
      <c r="D13" s="2"/>
      <c r="E13" s="2"/>
      <c r="F13" s="2"/>
      <c r="G13" s="6">
        <f t="shared" si="0"/>
        <v>2738.3219999999997</v>
      </c>
      <c r="I13" s="11">
        <f>M17-M18</f>
        <v>0.19300000000000006</v>
      </c>
      <c r="J13">
        <f t="shared" si="3"/>
        <v>0.89999999999999991</v>
      </c>
      <c r="K13" s="2">
        <v>1.9</v>
      </c>
      <c r="L13" s="2"/>
      <c r="M13" s="2">
        <v>1.754</v>
      </c>
      <c r="N13" s="2"/>
      <c r="O13" s="2"/>
      <c r="P13" s="3"/>
      <c r="Q13" s="2">
        <f t="shared" si="1"/>
        <v>2738.4259999999999</v>
      </c>
    </row>
    <row r="14" spans="1:17" x14ac:dyDescent="0.25">
      <c r="A14" s="2">
        <f t="shared" si="2"/>
        <v>110</v>
      </c>
      <c r="B14" s="2"/>
      <c r="C14" s="2">
        <v>1.702</v>
      </c>
      <c r="D14" s="2"/>
      <c r="E14" s="2" t="s">
        <v>108</v>
      </c>
      <c r="F14" s="2"/>
      <c r="G14" s="6">
        <f t="shared" si="0"/>
        <v>2738.4449999999993</v>
      </c>
      <c r="J14">
        <f t="shared" si="3"/>
        <v>1</v>
      </c>
      <c r="K14" s="2">
        <v>2</v>
      </c>
      <c r="L14" s="2"/>
      <c r="M14" s="2">
        <v>1.845</v>
      </c>
      <c r="N14" s="2"/>
      <c r="O14" s="2"/>
      <c r="P14" s="3"/>
      <c r="Q14" s="2">
        <f t="shared" si="1"/>
        <v>2738.335</v>
      </c>
    </row>
    <row r="15" spans="1:17" x14ac:dyDescent="0.25">
      <c r="A15" s="2">
        <f t="shared" si="2"/>
        <v>120</v>
      </c>
      <c r="B15" s="2"/>
      <c r="C15" s="2">
        <v>1.7350000000000001</v>
      </c>
      <c r="D15" s="2"/>
      <c r="E15" s="2"/>
      <c r="F15" s="2"/>
      <c r="G15" s="6">
        <f t="shared" si="0"/>
        <v>2738.4119999999994</v>
      </c>
      <c r="J15">
        <f t="shared" si="3"/>
        <v>1.1000000000000001</v>
      </c>
      <c r="K15" s="2">
        <v>2.1</v>
      </c>
      <c r="L15" s="2"/>
      <c r="M15" s="2">
        <v>1.8240000000000001</v>
      </c>
      <c r="N15" s="2"/>
      <c r="O15" s="2"/>
      <c r="P15" s="3"/>
      <c r="Q15" s="2">
        <f t="shared" si="1"/>
        <v>2738.3559999999998</v>
      </c>
    </row>
    <row r="16" spans="1:17" x14ac:dyDescent="0.25">
      <c r="A16" s="2">
        <f t="shared" si="2"/>
        <v>130</v>
      </c>
      <c r="B16" s="2"/>
      <c r="C16" s="2">
        <v>1.748</v>
      </c>
      <c r="D16" s="2"/>
      <c r="E16" s="2"/>
      <c r="F16" s="2"/>
      <c r="G16" s="6">
        <f t="shared" si="0"/>
        <v>2738.3989999999994</v>
      </c>
      <c r="I16">
        <f>0.4-I13</f>
        <v>0.20699999999999996</v>
      </c>
      <c r="J16">
        <f t="shared" si="3"/>
        <v>1.2000000000000002</v>
      </c>
      <c r="K16" s="2">
        <v>2.2000000000000002</v>
      </c>
      <c r="L16" s="2"/>
      <c r="M16" s="2">
        <v>1.8620000000000001</v>
      </c>
      <c r="N16" s="2"/>
      <c r="O16" s="2"/>
      <c r="P16" s="3"/>
      <c r="Q16" s="2">
        <f t="shared" si="1"/>
        <v>2738.3179999999998</v>
      </c>
    </row>
    <row r="17" spans="1:17" x14ac:dyDescent="0.25">
      <c r="A17" s="2">
        <f t="shared" si="2"/>
        <v>140</v>
      </c>
      <c r="B17" s="2"/>
      <c r="C17" s="2">
        <v>1.8160000000000001</v>
      </c>
      <c r="D17" s="2"/>
      <c r="E17" s="2"/>
      <c r="F17" s="2"/>
      <c r="G17" s="6">
        <f t="shared" si="0"/>
        <v>2738.3309999999997</v>
      </c>
      <c r="J17">
        <f t="shared" si="3"/>
        <v>1.25</v>
      </c>
      <c r="K17" s="2">
        <v>2.25</v>
      </c>
      <c r="L17" s="2"/>
      <c r="M17" s="2">
        <v>1.865</v>
      </c>
      <c r="N17" s="2"/>
      <c r="O17" s="2" t="s">
        <v>126</v>
      </c>
      <c r="P17" s="3"/>
      <c r="Q17" s="2">
        <f t="shared" si="1"/>
        <v>2738.3150000000001</v>
      </c>
    </row>
    <row r="18" spans="1:17" x14ac:dyDescent="0.25">
      <c r="A18" s="2">
        <f t="shared" si="2"/>
        <v>150</v>
      </c>
      <c r="B18" s="2"/>
      <c r="C18" s="2">
        <v>1.835</v>
      </c>
      <c r="D18" s="2"/>
      <c r="E18" s="2"/>
      <c r="F18" s="2"/>
      <c r="G18" s="6">
        <f t="shared" si="0"/>
        <v>2738.3119999999994</v>
      </c>
      <c r="J18">
        <f t="shared" si="3"/>
        <v>1.25</v>
      </c>
      <c r="K18" s="2">
        <v>2.25</v>
      </c>
      <c r="L18" s="2"/>
      <c r="M18" s="2">
        <v>1.6719999999999999</v>
      </c>
      <c r="N18" s="2"/>
      <c r="O18" s="2" t="s">
        <v>127</v>
      </c>
      <c r="P18" s="3"/>
      <c r="Q18" s="2">
        <f t="shared" si="1"/>
        <v>2738.5079999999998</v>
      </c>
    </row>
    <row r="19" spans="1:17" x14ac:dyDescent="0.25">
      <c r="A19" s="2">
        <f t="shared" si="2"/>
        <v>160</v>
      </c>
      <c r="B19" s="2"/>
      <c r="C19" s="2">
        <v>1.9119999999999999</v>
      </c>
      <c r="D19" s="2"/>
      <c r="E19" s="2"/>
      <c r="F19" s="2"/>
      <c r="G19" s="6">
        <f t="shared" si="0"/>
        <v>2738.2349999999997</v>
      </c>
      <c r="J19">
        <f t="shared" si="3"/>
        <v>1.2999999999999998</v>
      </c>
      <c r="K19" s="2">
        <v>2.2999999999999998</v>
      </c>
      <c r="L19" s="2"/>
      <c r="M19" s="2">
        <v>1.86</v>
      </c>
      <c r="N19" s="2"/>
      <c r="O19" s="2"/>
      <c r="P19" s="3"/>
      <c r="Q19" s="2">
        <f t="shared" si="1"/>
        <v>2738.3199999999997</v>
      </c>
    </row>
    <row r="20" spans="1:17" x14ac:dyDescent="0.25">
      <c r="A20" s="2">
        <f t="shared" si="2"/>
        <v>170</v>
      </c>
      <c r="B20" s="2"/>
      <c r="C20" s="2">
        <v>1.921</v>
      </c>
      <c r="D20" s="2"/>
      <c r="E20" s="2" t="s">
        <v>109</v>
      </c>
      <c r="F20" s="2"/>
      <c r="G20" s="6">
        <f t="shared" si="0"/>
        <v>2738.2259999999997</v>
      </c>
      <c r="J20">
        <f t="shared" si="3"/>
        <v>1.4</v>
      </c>
      <c r="K20" s="2">
        <v>2.4</v>
      </c>
      <c r="L20" s="2"/>
      <c r="M20" s="2">
        <v>1.7450000000000001</v>
      </c>
      <c r="N20" s="2"/>
      <c r="O20" s="2" t="s">
        <v>136</v>
      </c>
      <c r="P20" s="3"/>
      <c r="Q20" s="2">
        <f t="shared" si="1"/>
        <v>2738.4349999999999</v>
      </c>
    </row>
    <row r="21" spans="1:17" x14ac:dyDescent="0.25">
      <c r="A21" s="2">
        <v>170</v>
      </c>
      <c r="B21" s="2"/>
      <c r="C21" s="2">
        <v>1.673</v>
      </c>
      <c r="D21" s="2"/>
      <c r="E21" s="2" t="s">
        <v>110</v>
      </c>
      <c r="F21" s="2"/>
      <c r="G21" s="6">
        <f t="shared" si="0"/>
        <v>2738.4739999999997</v>
      </c>
      <c r="J21">
        <f t="shared" si="3"/>
        <v>1.5</v>
      </c>
      <c r="K21" s="2">
        <v>2.5</v>
      </c>
      <c r="L21" s="2"/>
      <c r="M21" s="2">
        <v>1.84</v>
      </c>
      <c r="N21" s="2"/>
      <c r="O21" s="2"/>
      <c r="P21" s="3"/>
      <c r="Q21" s="2">
        <f t="shared" si="1"/>
        <v>2738.3399999999997</v>
      </c>
    </row>
    <row r="22" spans="1:17" x14ac:dyDescent="0.25">
      <c r="A22" s="2">
        <f t="shared" si="2"/>
        <v>180</v>
      </c>
      <c r="B22" s="2"/>
      <c r="C22" s="2">
        <v>1.855</v>
      </c>
      <c r="D22" s="2"/>
      <c r="E22" s="2" t="s">
        <v>21</v>
      </c>
      <c r="F22" s="2"/>
      <c r="G22" s="6">
        <f t="shared" si="0"/>
        <v>2738.2919999999995</v>
      </c>
      <c r="J22">
        <f t="shared" si="3"/>
        <v>1.6</v>
      </c>
      <c r="K22" s="2">
        <v>2.6</v>
      </c>
      <c r="L22" s="2"/>
      <c r="M22" s="2">
        <v>1.7549999999999999</v>
      </c>
      <c r="N22" s="2"/>
      <c r="O22" s="2"/>
      <c r="P22" s="3"/>
      <c r="Q22" s="2">
        <f t="shared" si="1"/>
        <v>2738.4249999999997</v>
      </c>
    </row>
    <row r="23" spans="1:17" x14ac:dyDescent="0.25">
      <c r="A23" s="2">
        <f t="shared" si="2"/>
        <v>190</v>
      </c>
      <c r="B23" s="2"/>
      <c r="C23" s="2">
        <v>1.7310000000000001</v>
      </c>
      <c r="D23" s="2"/>
      <c r="E23" s="2"/>
      <c r="F23" s="2"/>
      <c r="G23" s="6">
        <f t="shared" si="0"/>
        <v>2738.4159999999993</v>
      </c>
      <c r="J23">
        <f t="shared" si="3"/>
        <v>1.7000000000000002</v>
      </c>
      <c r="K23" s="2">
        <v>2.7</v>
      </c>
      <c r="L23" s="2"/>
      <c r="M23" s="2">
        <v>1.77</v>
      </c>
      <c r="N23" s="2"/>
      <c r="O23" s="2"/>
      <c r="P23" s="3"/>
      <c r="Q23" s="2">
        <f t="shared" si="1"/>
        <v>2738.41</v>
      </c>
    </row>
    <row r="24" spans="1:17" x14ac:dyDescent="0.25">
      <c r="A24" s="2">
        <f t="shared" si="2"/>
        <v>200</v>
      </c>
      <c r="B24" s="2"/>
      <c r="C24" s="2">
        <v>1.679</v>
      </c>
      <c r="D24" s="2"/>
      <c r="E24" s="2"/>
      <c r="F24" s="2"/>
      <c r="G24" s="6">
        <f t="shared" si="0"/>
        <v>2738.4679999999994</v>
      </c>
      <c r="J24">
        <f t="shared" si="3"/>
        <v>1.7999999999999998</v>
      </c>
      <c r="K24" s="2">
        <v>2.8</v>
      </c>
      <c r="L24" s="2"/>
      <c r="M24" s="2">
        <v>1.7549999999999999</v>
      </c>
      <c r="N24" s="2"/>
      <c r="O24" s="2"/>
      <c r="P24" s="3"/>
      <c r="Q24" s="2">
        <f t="shared" si="1"/>
        <v>2738.4249999999997</v>
      </c>
    </row>
    <row r="25" spans="1:17" x14ac:dyDescent="0.25">
      <c r="A25" s="2">
        <f t="shared" si="2"/>
        <v>210</v>
      </c>
      <c r="B25" s="2"/>
      <c r="C25" s="2">
        <v>1.6839999999999999</v>
      </c>
      <c r="D25" s="2"/>
      <c r="E25" s="2"/>
      <c r="F25" s="2"/>
      <c r="G25" s="6">
        <f t="shared" si="0"/>
        <v>2738.4629999999993</v>
      </c>
      <c r="J25">
        <f t="shared" si="3"/>
        <v>1.9</v>
      </c>
      <c r="K25" s="2">
        <v>2.9</v>
      </c>
      <c r="L25" s="2"/>
      <c r="M25" s="2">
        <v>1.7430000000000001</v>
      </c>
      <c r="N25" s="2"/>
      <c r="O25" s="2" t="s">
        <v>125</v>
      </c>
      <c r="P25" s="3"/>
      <c r="Q25" s="2">
        <f t="shared" si="1"/>
        <v>2738.4369999999999</v>
      </c>
    </row>
    <row r="26" spans="1:17" x14ac:dyDescent="0.25">
      <c r="A26" s="2">
        <f t="shared" si="2"/>
        <v>220</v>
      </c>
      <c r="B26" s="2"/>
      <c r="C26" s="2">
        <v>1.69</v>
      </c>
      <c r="D26" s="2"/>
      <c r="E26" s="2" t="s">
        <v>111</v>
      </c>
      <c r="F26" s="2"/>
      <c r="G26" s="6">
        <f t="shared" si="0"/>
        <v>2738.4569999999994</v>
      </c>
      <c r="J26">
        <f t="shared" si="3"/>
        <v>2</v>
      </c>
      <c r="K26" s="2">
        <v>3</v>
      </c>
      <c r="L26" s="2"/>
      <c r="M26" s="2">
        <v>1.72</v>
      </c>
      <c r="N26" s="2"/>
      <c r="O26" s="2"/>
      <c r="P26" s="3"/>
      <c r="Q26" s="2">
        <f t="shared" si="1"/>
        <v>2738.46</v>
      </c>
    </row>
    <row r="27" spans="1:17" x14ac:dyDescent="0.25">
      <c r="C27" s="23" t="s">
        <v>128</v>
      </c>
      <c r="D27" s="23"/>
      <c r="E27" s="23"/>
      <c r="J27">
        <f t="shared" si="3"/>
        <v>2.1</v>
      </c>
      <c r="K27" s="2">
        <v>3.1</v>
      </c>
      <c r="L27" s="2"/>
      <c r="M27" s="2">
        <v>1.645</v>
      </c>
      <c r="N27" s="2"/>
      <c r="O27" s="2" t="s">
        <v>137</v>
      </c>
      <c r="P27" s="3"/>
      <c r="Q27" s="2">
        <f t="shared" si="1"/>
        <v>2738.5349999999999</v>
      </c>
    </row>
    <row r="28" spans="1:17" x14ac:dyDescent="0.25">
      <c r="J28">
        <f t="shared" si="3"/>
        <v>2.2000000000000002</v>
      </c>
      <c r="K28" s="2">
        <v>3.2</v>
      </c>
      <c r="L28" s="2"/>
      <c r="M28" s="2">
        <v>1.625</v>
      </c>
      <c r="N28" s="2"/>
      <c r="O28" s="2" t="s">
        <v>137</v>
      </c>
      <c r="P28" s="3"/>
      <c r="Q28" s="2">
        <f t="shared" si="1"/>
        <v>2738.5549999999998</v>
      </c>
    </row>
    <row r="29" spans="1:17" x14ac:dyDescent="0.25">
      <c r="J29">
        <f t="shared" si="3"/>
        <v>2.2999999999999998</v>
      </c>
      <c r="K29" s="2">
        <v>3.3</v>
      </c>
      <c r="L29" s="2"/>
      <c r="M29" s="2">
        <v>1.585</v>
      </c>
      <c r="N29" s="2"/>
      <c r="O29" s="2" t="s">
        <v>137</v>
      </c>
      <c r="P29" s="3"/>
      <c r="Q29" s="2">
        <f t="shared" si="1"/>
        <v>2738.5949999999998</v>
      </c>
    </row>
    <row r="30" spans="1:17" x14ac:dyDescent="0.25">
      <c r="L30" s="23" t="s">
        <v>129</v>
      </c>
      <c r="M30" s="23"/>
      <c r="N30" s="23"/>
      <c r="O30" s="23"/>
    </row>
    <row r="34" spans="6:6" x14ac:dyDescent="0.25">
      <c r="F34" t="s">
        <v>165</v>
      </c>
    </row>
    <row r="35" spans="6:6" x14ac:dyDescent="0.25">
      <c r="F35" s="20">
        <f>AVERAGE(20.6,19.6,17.5,28.1,21.3,10.3,20.7)</f>
        <v>19.728571428571428</v>
      </c>
    </row>
    <row r="36" spans="6:6" x14ac:dyDescent="0.25">
      <c r="F36" t="s">
        <v>166</v>
      </c>
    </row>
    <row r="37" spans="6:6" x14ac:dyDescent="0.25">
      <c r="F37" s="20">
        <f>MEDIAN(20.6,19.6,17.5,28.1,21.3,10.3,20.7)</f>
        <v>20.6</v>
      </c>
    </row>
  </sheetData>
  <mergeCells count="2">
    <mergeCell ref="C27:E27"/>
    <mergeCell ref="L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J43"/>
  <sheetViews>
    <sheetView topLeftCell="A18" workbookViewId="0">
      <selection activeCell="J32" sqref="J32:J33"/>
    </sheetView>
  </sheetViews>
  <sheetFormatPr defaultRowHeight="15" x14ac:dyDescent="0.25"/>
  <cols>
    <col min="1" max="1" width="13.5703125" customWidth="1"/>
    <col min="3" max="3" width="13.5703125" customWidth="1"/>
    <col min="5" max="5" width="30.7109375" customWidth="1"/>
    <col min="6" max="6" width="20.85546875" customWidth="1"/>
    <col min="7" max="7" width="1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3.665</v>
      </c>
      <c r="D2" s="6"/>
      <c r="E2" s="6" t="s">
        <v>14</v>
      </c>
      <c r="F2" s="6">
        <v>2725.9459999999995</v>
      </c>
      <c r="G2" s="6">
        <f>$F$2-C2</f>
        <v>2722.2809999999995</v>
      </c>
    </row>
    <row r="3" spans="1:9" x14ac:dyDescent="0.25">
      <c r="A3" s="2">
        <f>A2+10</f>
        <v>10</v>
      </c>
      <c r="B3" s="2"/>
      <c r="C3" s="2">
        <v>3.7109999999999999</v>
      </c>
      <c r="D3" s="2"/>
      <c r="E3" s="1"/>
      <c r="F3" s="2"/>
      <c r="G3" s="6">
        <f t="shared" ref="G3:G43" si="0">$F$2-C3</f>
        <v>2722.2349999999997</v>
      </c>
    </row>
    <row r="4" spans="1:9" x14ac:dyDescent="0.25">
      <c r="A4" s="2">
        <f t="shared" ref="A4:A37" si="1">A3+10</f>
        <v>20</v>
      </c>
      <c r="B4" s="2"/>
      <c r="C4" s="2">
        <v>3.754</v>
      </c>
      <c r="D4" s="2"/>
      <c r="E4" s="2"/>
      <c r="F4" s="2"/>
      <c r="G4" s="6">
        <f t="shared" si="0"/>
        <v>2722.1919999999996</v>
      </c>
    </row>
    <row r="5" spans="1:9" x14ac:dyDescent="0.25">
      <c r="A5" s="2">
        <f t="shared" si="1"/>
        <v>30</v>
      </c>
      <c r="B5" s="2"/>
      <c r="C5" s="2">
        <v>3.7959999999999998</v>
      </c>
      <c r="D5" s="2"/>
      <c r="E5" s="2"/>
      <c r="F5" s="2"/>
      <c r="G5" s="6">
        <f t="shared" si="0"/>
        <v>2722.1499999999996</v>
      </c>
    </row>
    <row r="6" spans="1:9" x14ac:dyDescent="0.25">
      <c r="A6" s="2">
        <f t="shared" si="1"/>
        <v>40</v>
      </c>
      <c r="B6" s="2"/>
      <c r="C6" s="2">
        <v>3.9159999999999999</v>
      </c>
      <c r="D6" s="2"/>
      <c r="E6" s="2"/>
      <c r="F6" s="2"/>
      <c r="G6" s="6">
        <f t="shared" si="0"/>
        <v>2722.0299999999993</v>
      </c>
    </row>
    <row r="7" spans="1:9" x14ac:dyDescent="0.25">
      <c r="A7" s="2">
        <f t="shared" si="1"/>
        <v>50</v>
      </c>
      <c r="B7" s="2"/>
      <c r="C7" s="2">
        <v>4.0599999999999996</v>
      </c>
      <c r="D7" s="2"/>
      <c r="E7" s="2" t="s">
        <v>21</v>
      </c>
      <c r="F7" s="2"/>
      <c r="G7" s="6">
        <f t="shared" si="0"/>
        <v>2721.8859999999995</v>
      </c>
      <c r="I7" s="6">
        <v>2721.9399999999996</v>
      </c>
    </row>
    <row r="8" spans="1:9" x14ac:dyDescent="0.25">
      <c r="A8" s="2">
        <f t="shared" si="1"/>
        <v>60</v>
      </c>
      <c r="B8" s="2"/>
      <c r="C8" s="2">
        <v>4.1369999999999996</v>
      </c>
      <c r="D8" s="2"/>
      <c r="E8" s="2"/>
      <c r="F8" s="2"/>
      <c r="G8" s="6">
        <f t="shared" si="0"/>
        <v>2721.8089999999993</v>
      </c>
      <c r="I8" s="6">
        <v>2721.9399999999996</v>
      </c>
    </row>
    <row r="9" spans="1:9" x14ac:dyDescent="0.25">
      <c r="A9" s="2">
        <f t="shared" si="1"/>
        <v>70</v>
      </c>
      <c r="B9" s="2"/>
      <c r="C9" s="2">
        <v>4.1559999999999997</v>
      </c>
      <c r="D9" s="2"/>
      <c r="E9" s="2"/>
      <c r="F9" s="2"/>
      <c r="G9" s="6">
        <f t="shared" si="0"/>
        <v>2721.7899999999995</v>
      </c>
      <c r="I9" s="6">
        <v>2721.9399999999996</v>
      </c>
    </row>
    <row r="10" spans="1:9" x14ac:dyDescent="0.25">
      <c r="A10" s="2">
        <f t="shared" si="1"/>
        <v>80</v>
      </c>
      <c r="B10" s="2"/>
      <c r="C10" s="2">
        <v>4.1070000000000002</v>
      </c>
      <c r="D10" s="2"/>
      <c r="E10" s="2"/>
      <c r="F10" s="2"/>
      <c r="G10" s="6">
        <f t="shared" si="0"/>
        <v>2721.8389999999995</v>
      </c>
      <c r="I10" s="6">
        <v>2721.9399999999996</v>
      </c>
    </row>
    <row r="11" spans="1:9" x14ac:dyDescent="0.25">
      <c r="A11" s="2">
        <f t="shared" si="1"/>
        <v>90</v>
      </c>
      <c r="B11" s="2"/>
      <c r="C11" s="2">
        <v>3.9990000000000001</v>
      </c>
      <c r="D11" s="2"/>
      <c r="E11" s="2"/>
      <c r="F11" s="2"/>
      <c r="G11" s="6">
        <f t="shared" si="0"/>
        <v>2721.9469999999997</v>
      </c>
      <c r="I11" s="6">
        <v>2721.9399999999996</v>
      </c>
    </row>
    <row r="12" spans="1:9" x14ac:dyDescent="0.25">
      <c r="A12" s="2">
        <f t="shared" si="1"/>
        <v>100</v>
      </c>
      <c r="B12" s="2"/>
      <c r="C12" s="2">
        <v>3.9849999999999999</v>
      </c>
      <c r="D12" s="2"/>
      <c r="E12" s="2"/>
      <c r="F12" s="2"/>
      <c r="G12" s="6">
        <f t="shared" si="0"/>
        <v>2721.9609999999993</v>
      </c>
      <c r="I12" s="6">
        <v>2721.9399999999996</v>
      </c>
    </row>
    <row r="13" spans="1:9" x14ac:dyDescent="0.25">
      <c r="A13" s="2">
        <f t="shared" si="1"/>
        <v>110</v>
      </c>
      <c r="B13" s="2"/>
      <c r="C13" s="2">
        <v>4.0270000000000001</v>
      </c>
      <c r="D13" s="2"/>
      <c r="E13" s="2"/>
      <c r="F13" s="2"/>
      <c r="G13" s="6">
        <f t="shared" si="0"/>
        <v>2721.9189999999994</v>
      </c>
      <c r="I13" s="6">
        <v>2721.9399999999996</v>
      </c>
    </row>
    <row r="14" spans="1:9" x14ac:dyDescent="0.25">
      <c r="A14" s="2">
        <f t="shared" si="1"/>
        <v>120</v>
      </c>
      <c r="B14" s="2"/>
      <c r="C14" s="2">
        <v>4.05</v>
      </c>
      <c r="D14" s="2"/>
      <c r="E14" s="2"/>
      <c r="F14" s="2"/>
      <c r="G14" s="6">
        <f t="shared" si="0"/>
        <v>2721.8959999999993</v>
      </c>
      <c r="I14" s="6">
        <v>2721.9399999999996</v>
      </c>
    </row>
    <row r="15" spans="1:9" x14ac:dyDescent="0.25">
      <c r="A15" s="2">
        <f t="shared" si="1"/>
        <v>130</v>
      </c>
      <c r="B15" s="2"/>
      <c r="C15" s="2">
        <v>4.0620000000000003</v>
      </c>
      <c r="D15" s="2"/>
      <c r="E15" s="2"/>
      <c r="F15" s="2"/>
      <c r="G15" s="6">
        <f t="shared" si="0"/>
        <v>2721.8839999999996</v>
      </c>
      <c r="I15" s="6">
        <v>2721.9399999999996</v>
      </c>
    </row>
    <row r="16" spans="1:9" x14ac:dyDescent="0.25">
      <c r="A16" s="2">
        <f t="shared" si="1"/>
        <v>140</v>
      </c>
      <c r="B16" s="2"/>
      <c r="C16" s="2">
        <v>4.0759999999999996</v>
      </c>
      <c r="D16" s="2"/>
      <c r="E16" s="2"/>
      <c r="F16" s="2"/>
      <c r="G16" s="6">
        <f t="shared" si="0"/>
        <v>2721.8699999999994</v>
      </c>
      <c r="I16" s="6">
        <v>2721.9399999999996</v>
      </c>
    </row>
    <row r="17" spans="1:10" x14ac:dyDescent="0.25">
      <c r="A17" s="2">
        <f t="shared" si="1"/>
        <v>150</v>
      </c>
      <c r="B17" s="2"/>
      <c r="C17" s="2">
        <v>4.0449999999999999</v>
      </c>
      <c r="D17" s="2"/>
      <c r="E17" s="2"/>
      <c r="F17" s="2"/>
      <c r="G17" s="6">
        <f t="shared" si="0"/>
        <v>2721.9009999999994</v>
      </c>
      <c r="I17" s="6">
        <v>2721.9399999999996</v>
      </c>
    </row>
    <row r="18" spans="1:10" x14ac:dyDescent="0.25">
      <c r="A18" s="2">
        <f t="shared" si="1"/>
        <v>160</v>
      </c>
      <c r="B18" s="2"/>
      <c r="C18" s="2">
        <v>4.024</v>
      </c>
      <c r="D18" s="2"/>
      <c r="E18" s="2"/>
      <c r="F18" s="2"/>
      <c r="G18" s="6">
        <f t="shared" si="0"/>
        <v>2721.9219999999996</v>
      </c>
      <c r="I18" s="6">
        <v>2721.9399999999996</v>
      </c>
    </row>
    <row r="19" spans="1:10" x14ac:dyDescent="0.25">
      <c r="A19" s="2">
        <f t="shared" si="1"/>
        <v>170</v>
      </c>
      <c r="B19" s="2"/>
      <c r="C19" s="2">
        <v>4.0060000000000002</v>
      </c>
      <c r="D19" s="2"/>
      <c r="E19" s="2" t="s">
        <v>21</v>
      </c>
      <c r="F19" s="2"/>
      <c r="G19" s="6">
        <f t="shared" si="0"/>
        <v>2721.9399999999996</v>
      </c>
      <c r="I19" s="6">
        <v>2721.9399999999996</v>
      </c>
    </row>
    <row r="20" spans="1:10" x14ac:dyDescent="0.25">
      <c r="A20" s="2">
        <f t="shared" si="1"/>
        <v>180</v>
      </c>
      <c r="B20" s="2"/>
      <c r="C20" s="2">
        <v>3.9649999999999999</v>
      </c>
      <c r="D20" s="2"/>
      <c r="E20" s="2"/>
      <c r="F20" s="2"/>
      <c r="G20" s="6">
        <f t="shared" si="0"/>
        <v>2721.9809999999993</v>
      </c>
    </row>
    <row r="21" spans="1:10" x14ac:dyDescent="0.25">
      <c r="A21" s="2">
        <f t="shared" si="1"/>
        <v>190</v>
      </c>
      <c r="B21" s="2"/>
      <c r="C21" s="2">
        <v>3.95</v>
      </c>
      <c r="D21" s="2"/>
      <c r="E21" s="2"/>
      <c r="F21" s="2"/>
      <c r="G21" s="6">
        <f t="shared" si="0"/>
        <v>2721.9959999999996</v>
      </c>
    </row>
    <row r="22" spans="1:10" x14ac:dyDescent="0.25">
      <c r="A22" s="2">
        <f t="shared" si="1"/>
        <v>200</v>
      </c>
      <c r="B22" s="2"/>
      <c r="C22" s="2">
        <v>3.956</v>
      </c>
      <c r="D22" s="2"/>
      <c r="E22" s="2"/>
      <c r="F22" s="2"/>
      <c r="G22" s="6">
        <f t="shared" si="0"/>
        <v>2721.9899999999993</v>
      </c>
    </row>
    <row r="23" spans="1:10" x14ac:dyDescent="0.25">
      <c r="A23" s="2">
        <f t="shared" si="1"/>
        <v>210</v>
      </c>
      <c r="B23" s="2"/>
      <c r="C23" s="2">
        <v>3.9049999999999998</v>
      </c>
      <c r="D23" s="2"/>
      <c r="E23" s="2"/>
      <c r="F23" s="2"/>
      <c r="G23" s="6">
        <f t="shared" si="0"/>
        <v>2722.0409999999993</v>
      </c>
      <c r="I23">
        <f>G38-G37</f>
        <v>0.19700000000011642</v>
      </c>
    </row>
    <row r="24" spans="1:10" x14ac:dyDescent="0.25">
      <c r="A24" s="2">
        <f t="shared" si="1"/>
        <v>220</v>
      </c>
      <c r="B24" s="2"/>
      <c r="C24" s="2">
        <v>3.8490000000000002</v>
      </c>
      <c r="D24" s="2"/>
      <c r="E24" s="2"/>
      <c r="F24" s="2"/>
      <c r="G24" s="6">
        <f t="shared" si="0"/>
        <v>2722.0969999999993</v>
      </c>
    </row>
    <row r="25" spans="1:10" x14ac:dyDescent="0.25">
      <c r="A25" s="2">
        <f t="shared" si="1"/>
        <v>230</v>
      </c>
      <c r="B25" s="2"/>
      <c r="C25" s="2">
        <v>3.8639999999999999</v>
      </c>
      <c r="D25" s="2"/>
      <c r="E25" s="2"/>
      <c r="F25" s="2"/>
      <c r="G25" s="6">
        <f t="shared" si="0"/>
        <v>2722.0819999999994</v>
      </c>
    </row>
    <row r="26" spans="1:10" x14ac:dyDescent="0.25">
      <c r="A26" s="2">
        <f t="shared" si="1"/>
        <v>240</v>
      </c>
      <c r="B26" s="2"/>
      <c r="C26" s="2">
        <v>3.8570000000000002</v>
      </c>
      <c r="D26" s="2"/>
      <c r="E26" s="2"/>
      <c r="F26" s="2"/>
      <c r="G26" s="6">
        <f t="shared" si="0"/>
        <v>2722.0889999999995</v>
      </c>
    </row>
    <row r="27" spans="1:10" x14ac:dyDescent="0.25">
      <c r="A27" s="2">
        <f t="shared" si="1"/>
        <v>250</v>
      </c>
      <c r="B27" s="2"/>
      <c r="C27" s="2">
        <v>3.7650000000000001</v>
      </c>
      <c r="D27" s="2"/>
      <c r="E27" s="2"/>
      <c r="F27" s="2"/>
      <c r="G27" s="6">
        <f t="shared" si="0"/>
        <v>2722.1809999999996</v>
      </c>
    </row>
    <row r="28" spans="1:10" x14ac:dyDescent="0.25">
      <c r="A28" s="2">
        <f>A27+10</f>
        <v>260</v>
      </c>
      <c r="B28" s="2"/>
      <c r="C28" s="2">
        <v>3.774</v>
      </c>
      <c r="D28" s="2"/>
      <c r="E28" s="2"/>
      <c r="F28" s="2"/>
      <c r="G28" s="6">
        <f t="shared" si="0"/>
        <v>2722.1719999999996</v>
      </c>
    </row>
    <row r="29" spans="1:10" x14ac:dyDescent="0.25">
      <c r="A29" s="2">
        <f t="shared" si="1"/>
        <v>270</v>
      </c>
      <c r="B29" s="2"/>
      <c r="C29" s="2">
        <v>3.7589999999999999</v>
      </c>
      <c r="D29" s="2"/>
      <c r="E29" s="2"/>
      <c r="F29" s="2"/>
      <c r="G29" s="6">
        <f t="shared" si="0"/>
        <v>2722.1869999999994</v>
      </c>
    </row>
    <row r="30" spans="1:10" x14ac:dyDescent="0.25">
      <c r="A30" s="2">
        <f t="shared" si="1"/>
        <v>280</v>
      </c>
      <c r="B30" s="2"/>
      <c r="C30" s="2">
        <v>3.76</v>
      </c>
      <c r="D30" s="2"/>
      <c r="E30" s="2"/>
      <c r="F30" s="2"/>
      <c r="G30" s="6">
        <f t="shared" si="0"/>
        <v>2722.1859999999992</v>
      </c>
    </row>
    <row r="31" spans="1:10" x14ac:dyDescent="0.25">
      <c r="A31" s="2">
        <f t="shared" si="1"/>
        <v>290</v>
      </c>
      <c r="B31" s="2"/>
      <c r="C31" s="2">
        <v>3.7709999999999999</v>
      </c>
      <c r="D31" s="2"/>
      <c r="E31" s="2"/>
      <c r="F31" s="2"/>
      <c r="G31" s="6">
        <f t="shared" si="0"/>
        <v>2722.1749999999993</v>
      </c>
    </row>
    <row r="32" spans="1:10" x14ac:dyDescent="0.25">
      <c r="A32" s="2">
        <f t="shared" si="1"/>
        <v>300</v>
      </c>
      <c r="B32" s="2"/>
      <c r="C32" s="2">
        <v>3.7690000000000001</v>
      </c>
      <c r="D32" s="2"/>
      <c r="E32" s="2"/>
      <c r="F32" s="2"/>
      <c r="G32" s="6">
        <f t="shared" si="0"/>
        <v>2722.1769999999997</v>
      </c>
      <c r="J32" t="s">
        <v>167</v>
      </c>
    </row>
    <row r="33" spans="1:10" x14ac:dyDescent="0.25">
      <c r="A33" s="2">
        <f t="shared" si="1"/>
        <v>310</v>
      </c>
      <c r="B33" s="2"/>
      <c r="C33" s="2">
        <v>3.7549999999999999</v>
      </c>
      <c r="D33" s="2"/>
      <c r="E33" s="2"/>
      <c r="F33" s="2"/>
      <c r="G33" s="6">
        <f t="shared" si="0"/>
        <v>2722.1909999999993</v>
      </c>
      <c r="J33">
        <f>A37-A19</f>
        <v>180</v>
      </c>
    </row>
    <row r="34" spans="1:10" x14ac:dyDescent="0.25">
      <c r="A34" s="2">
        <f t="shared" si="1"/>
        <v>320</v>
      </c>
      <c r="B34" s="2"/>
      <c r="C34" s="2">
        <v>3.7679999999999998</v>
      </c>
      <c r="D34" s="2"/>
      <c r="E34" s="2"/>
      <c r="F34" s="2"/>
      <c r="G34" s="6">
        <f t="shared" si="0"/>
        <v>2722.1779999999994</v>
      </c>
    </row>
    <row r="35" spans="1:10" x14ac:dyDescent="0.25">
      <c r="A35" s="2">
        <f t="shared" si="1"/>
        <v>330</v>
      </c>
      <c r="B35" s="2"/>
      <c r="C35" s="2">
        <v>3.76</v>
      </c>
      <c r="D35" s="2"/>
      <c r="E35" s="2"/>
      <c r="F35" s="2"/>
      <c r="G35" s="6">
        <f t="shared" si="0"/>
        <v>2722.1859999999992</v>
      </c>
    </row>
    <row r="36" spans="1:10" x14ac:dyDescent="0.25">
      <c r="A36" s="2">
        <f t="shared" si="1"/>
        <v>340</v>
      </c>
      <c r="B36" s="2"/>
      <c r="C36" s="2">
        <v>3.7549999999999999</v>
      </c>
      <c r="D36" s="2"/>
      <c r="E36" s="2"/>
      <c r="F36" s="2"/>
      <c r="G36" s="6">
        <f t="shared" si="0"/>
        <v>2722.1909999999993</v>
      </c>
    </row>
    <row r="37" spans="1:10" x14ac:dyDescent="0.25">
      <c r="A37" s="2">
        <f t="shared" si="1"/>
        <v>350</v>
      </c>
      <c r="B37" s="2"/>
      <c r="C37" s="2">
        <v>3.7709999999999999</v>
      </c>
      <c r="D37" s="2"/>
      <c r="E37" s="2" t="s">
        <v>22</v>
      </c>
      <c r="F37" s="2"/>
      <c r="G37" s="6">
        <f t="shared" si="0"/>
        <v>2722.1749999999993</v>
      </c>
    </row>
    <row r="38" spans="1:10" x14ac:dyDescent="0.25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6">
        <f t="shared" si="0"/>
        <v>2722.3719999999994</v>
      </c>
      <c r="H38" s="16">
        <v>2722.2820000000002</v>
      </c>
      <c r="J38" s="5">
        <f>H38-G38</f>
        <v>-8.9999999999236024E-2</v>
      </c>
    </row>
    <row r="39" spans="1:10" x14ac:dyDescent="0.25">
      <c r="A39" s="2">
        <f>A37+10</f>
        <v>360</v>
      </c>
      <c r="B39" s="2"/>
      <c r="C39" s="2">
        <v>3.6349999999999998</v>
      </c>
      <c r="D39" s="2"/>
      <c r="E39" s="2"/>
      <c r="F39" s="2"/>
      <c r="G39" s="6">
        <f t="shared" si="0"/>
        <v>2722.3109999999992</v>
      </c>
    </row>
    <row r="40" spans="1:10" x14ac:dyDescent="0.25">
      <c r="A40" s="2">
        <f>A39+10</f>
        <v>370</v>
      </c>
      <c r="B40" s="2"/>
      <c r="C40" s="2">
        <v>3.633</v>
      </c>
      <c r="D40" s="2"/>
      <c r="E40" s="2"/>
      <c r="F40" s="2"/>
      <c r="G40" s="6">
        <f t="shared" si="0"/>
        <v>2722.3129999999996</v>
      </c>
    </row>
    <row r="41" spans="1:10" x14ac:dyDescent="0.25">
      <c r="A41" s="2">
        <f>A40+10</f>
        <v>380</v>
      </c>
      <c r="B41" s="2"/>
      <c r="C41" s="2">
        <v>3.6360000000000001</v>
      </c>
      <c r="D41" s="2"/>
      <c r="E41" s="2"/>
      <c r="F41" s="2"/>
      <c r="G41" s="6">
        <f t="shared" si="0"/>
        <v>2722.3099999999995</v>
      </c>
    </row>
    <row r="42" spans="1:10" x14ac:dyDescent="0.25">
      <c r="A42" s="2">
        <f>A41+10</f>
        <v>390</v>
      </c>
      <c r="B42" s="2"/>
      <c r="C42" s="2">
        <v>3.6</v>
      </c>
      <c r="D42" s="2"/>
      <c r="E42" s="2"/>
      <c r="F42" s="2"/>
      <c r="G42" s="6">
        <f t="shared" si="0"/>
        <v>2722.3459999999995</v>
      </c>
    </row>
    <row r="43" spans="1:10" x14ac:dyDescent="0.25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6">
        <f t="shared" si="0"/>
        <v>2722.3609999999994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J53"/>
  <sheetViews>
    <sheetView topLeftCell="A6" zoomScale="85" zoomScaleNormal="85" workbookViewId="0">
      <selection activeCell="I19" sqref="I19:I21"/>
    </sheetView>
  </sheetViews>
  <sheetFormatPr defaultRowHeight="15" x14ac:dyDescent="0.25"/>
  <cols>
    <col min="1" max="1" width="13.85546875" customWidth="1"/>
    <col min="3" max="3" width="13.85546875" customWidth="1"/>
    <col min="5" max="5" width="28.42578125" customWidth="1"/>
    <col min="6" max="6" width="22.42578125" customWidth="1"/>
    <col min="7" max="7" width="20.710937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3.3010000000000002</v>
      </c>
      <c r="D2" s="6"/>
      <c r="E2" s="6" t="s">
        <v>14</v>
      </c>
      <c r="F2" s="6">
        <v>2725.9459999999995</v>
      </c>
      <c r="G2" s="6">
        <f>$F$2-C2</f>
        <v>2722.6449999999995</v>
      </c>
    </row>
    <row r="3" spans="1:10" x14ac:dyDescent="0.25">
      <c r="A3" s="2">
        <f>A2+10</f>
        <v>10</v>
      </c>
      <c r="B3" s="2"/>
      <c r="C3" s="2">
        <v>3.306</v>
      </c>
      <c r="D3" s="2"/>
      <c r="E3" s="1"/>
      <c r="F3" s="2"/>
      <c r="G3" s="6">
        <f t="shared" ref="G3:G53" si="0">$F$2-C3</f>
        <v>2722.6399999999994</v>
      </c>
    </row>
    <row r="4" spans="1:10" x14ac:dyDescent="0.25">
      <c r="A4" s="2">
        <f t="shared" ref="A4:A9" si="1">A3+10</f>
        <v>20</v>
      </c>
      <c r="B4" s="2"/>
      <c r="C4" s="2">
        <v>3.3279999999999998</v>
      </c>
      <c r="D4" s="2"/>
      <c r="E4" s="2"/>
      <c r="F4" s="2"/>
      <c r="G4" s="6">
        <f t="shared" si="0"/>
        <v>2722.6179999999995</v>
      </c>
    </row>
    <row r="5" spans="1:10" x14ac:dyDescent="0.25">
      <c r="A5" s="2">
        <f t="shared" si="1"/>
        <v>30</v>
      </c>
      <c r="B5" s="2"/>
      <c r="C5" s="2">
        <v>3.339</v>
      </c>
      <c r="D5" s="2"/>
      <c r="E5" s="2"/>
      <c r="F5" s="2"/>
      <c r="G5" s="6">
        <f t="shared" si="0"/>
        <v>2722.6069999999995</v>
      </c>
    </row>
    <row r="6" spans="1:10" x14ac:dyDescent="0.25">
      <c r="A6" s="2">
        <f t="shared" si="1"/>
        <v>40</v>
      </c>
      <c r="B6" s="2"/>
      <c r="C6" s="2">
        <v>3.351</v>
      </c>
      <c r="D6" s="2"/>
      <c r="E6" s="2"/>
      <c r="F6" s="2"/>
      <c r="G6" s="6">
        <f t="shared" si="0"/>
        <v>2722.5949999999993</v>
      </c>
    </row>
    <row r="7" spans="1:10" x14ac:dyDescent="0.25">
      <c r="A7" s="2">
        <f t="shared" si="1"/>
        <v>50</v>
      </c>
      <c r="B7" s="2"/>
      <c r="C7" s="2">
        <v>3.3559999999999999</v>
      </c>
      <c r="D7" s="2"/>
      <c r="E7" s="2"/>
      <c r="F7" s="2"/>
      <c r="G7" s="6">
        <f t="shared" si="0"/>
        <v>2722.5899999999992</v>
      </c>
    </row>
    <row r="8" spans="1:10" x14ac:dyDescent="0.25">
      <c r="A8" s="2">
        <f t="shared" si="1"/>
        <v>60</v>
      </c>
      <c r="B8" s="2"/>
      <c r="C8" s="2">
        <v>3.4319999999999999</v>
      </c>
      <c r="D8" s="2"/>
      <c r="E8" s="2"/>
      <c r="F8" s="2"/>
      <c r="G8" s="6">
        <f t="shared" si="0"/>
        <v>2722.5139999999997</v>
      </c>
    </row>
    <row r="9" spans="1:10" x14ac:dyDescent="0.25">
      <c r="A9" s="2">
        <f t="shared" si="1"/>
        <v>70</v>
      </c>
      <c r="B9" s="2"/>
      <c r="C9" s="2">
        <v>3.4660000000000002</v>
      </c>
      <c r="D9" s="2"/>
      <c r="E9" s="2" t="s">
        <v>25</v>
      </c>
      <c r="F9" s="2"/>
      <c r="G9" s="6">
        <f t="shared" si="0"/>
        <v>2722.4799999999996</v>
      </c>
    </row>
    <row r="10" spans="1:10" x14ac:dyDescent="0.25">
      <c r="A10" s="2">
        <v>70</v>
      </c>
      <c r="B10" s="2"/>
      <c r="C10" s="2">
        <v>3.2629999999999999</v>
      </c>
      <c r="D10" s="2"/>
      <c r="E10" s="2" t="s">
        <v>26</v>
      </c>
      <c r="F10" s="2"/>
      <c r="G10" s="6">
        <f t="shared" si="0"/>
        <v>2722.6829999999995</v>
      </c>
      <c r="H10" s="16">
        <v>2722.52</v>
      </c>
      <c r="I10" s="16" t="s">
        <v>139</v>
      </c>
      <c r="J10" s="5">
        <f>H10-G10</f>
        <v>-0.16299999999955617</v>
      </c>
    </row>
    <row r="11" spans="1:10" x14ac:dyDescent="0.25">
      <c r="A11" s="2">
        <f>A9+10</f>
        <v>80</v>
      </c>
      <c r="B11" s="2"/>
      <c r="C11" s="2">
        <v>3.484</v>
      </c>
      <c r="D11" s="2"/>
      <c r="E11" s="2"/>
      <c r="F11" s="2"/>
      <c r="G11" s="6">
        <f t="shared" si="0"/>
        <v>2722.4619999999995</v>
      </c>
    </row>
    <row r="12" spans="1:10" x14ac:dyDescent="0.25">
      <c r="A12" s="2">
        <f t="shared" ref="A12:A43" si="2">A11+10</f>
        <v>90</v>
      </c>
      <c r="B12" s="2"/>
      <c r="C12" s="2">
        <v>3.5379999999999998</v>
      </c>
      <c r="D12" s="2"/>
      <c r="E12" s="2"/>
      <c r="F12" s="2"/>
      <c r="G12" s="6">
        <f t="shared" si="0"/>
        <v>2722.4079999999994</v>
      </c>
    </row>
    <row r="13" spans="1:10" x14ac:dyDescent="0.25">
      <c r="A13" s="2">
        <f t="shared" si="2"/>
        <v>100</v>
      </c>
      <c r="B13" s="2"/>
      <c r="C13" s="2">
        <v>3.5310000000000001</v>
      </c>
      <c r="D13" s="2"/>
      <c r="E13" s="2"/>
      <c r="F13" s="2"/>
      <c r="G13" s="6">
        <f t="shared" si="0"/>
        <v>2722.4149999999995</v>
      </c>
      <c r="I13">
        <f>G10-G9</f>
        <v>0.20299999999997453</v>
      </c>
    </row>
    <row r="14" spans="1:10" x14ac:dyDescent="0.25">
      <c r="A14" s="2">
        <f t="shared" si="2"/>
        <v>110</v>
      </c>
      <c r="B14" s="2"/>
      <c r="C14" s="2">
        <v>3.496</v>
      </c>
      <c r="D14" s="2"/>
      <c r="E14" s="2"/>
      <c r="F14" s="2"/>
      <c r="G14" s="6">
        <f t="shared" si="0"/>
        <v>2722.4499999999994</v>
      </c>
    </row>
    <row r="15" spans="1:10" x14ac:dyDescent="0.25">
      <c r="A15" s="2">
        <f t="shared" si="2"/>
        <v>120</v>
      </c>
      <c r="B15" s="2"/>
      <c r="C15" s="2">
        <v>3.5230000000000001</v>
      </c>
      <c r="D15" s="2"/>
      <c r="E15" s="2"/>
      <c r="F15" s="2"/>
      <c r="G15" s="6">
        <f t="shared" si="0"/>
        <v>2722.4229999999993</v>
      </c>
    </row>
    <row r="16" spans="1:10" x14ac:dyDescent="0.25">
      <c r="A16" s="2">
        <f t="shared" si="2"/>
        <v>130</v>
      </c>
      <c r="B16" s="2"/>
      <c r="C16" s="2">
        <v>3.5249999999999999</v>
      </c>
      <c r="D16" s="2"/>
      <c r="E16" s="2"/>
      <c r="F16" s="2"/>
      <c r="G16" s="6">
        <f t="shared" si="0"/>
        <v>2722.4209999999994</v>
      </c>
    </row>
    <row r="17" spans="1:9" x14ac:dyDescent="0.25">
      <c r="A17" s="2">
        <f t="shared" si="2"/>
        <v>140</v>
      </c>
      <c r="B17" s="2"/>
      <c r="C17" s="2">
        <v>3.516</v>
      </c>
      <c r="D17" s="2"/>
      <c r="E17" s="2"/>
      <c r="F17" s="2"/>
      <c r="G17" s="6">
        <f t="shared" si="0"/>
        <v>2722.4299999999994</v>
      </c>
    </row>
    <row r="18" spans="1:9" x14ac:dyDescent="0.25">
      <c r="A18" s="2">
        <f t="shared" si="2"/>
        <v>150</v>
      </c>
      <c r="B18" s="2"/>
      <c r="C18" s="2">
        <v>3.53</v>
      </c>
      <c r="D18" s="2"/>
      <c r="E18" s="2"/>
      <c r="F18" s="2"/>
      <c r="G18" s="6">
        <f t="shared" si="0"/>
        <v>2722.4159999999993</v>
      </c>
    </row>
    <row r="19" spans="1:9" x14ac:dyDescent="0.25">
      <c r="A19" s="2">
        <f t="shared" si="2"/>
        <v>160</v>
      </c>
      <c r="B19" s="2"/>
      <c r="C19" s="2">
        <v>3.5259999999999998</v>
      </c>
      <c r="D19" s="2"/>
      <c r="E19" s="2"/>
      <c r="F19" s="2"/>
      <c r="G19" s="6">
        <f t="shared" si="0"/>
        <v>2722.4199999999996</v>
      </c>
      <c r="I19" t="s">
        <v>167</v>
      </c>
    </row>
    <row r="20" spans="1:9" x14ac:dyDescent="0.25">
      <c r="A20" s="2">
        <f t="shared" si="2"/>
        <v>170</v>
      </c>
      <c r="B20" s="2"/>
      <c r="C20" s="2">
        <v>3.528</v>
      </c>
      <c r="D20" s="2"/>
      <c r="E20" s="2"/>
      <c r="F20" s="2"/>
      <c r="G20" s="6">
        <f t="shared" si="0"/>
        <v>2722.4179999999997</v>
      </c>
      <c r="I20">
        <f>A33-A10</f>
        <v>230</v>
      </c>
    </row>
    <row r="21" spans="1:9" x14ac:dyDescent="0.25">
      <c r="A21" s="2">
        <f t="shared" si="2"/>
        <v>180</v>
      </c>
      <c r="B21" s="2"/>
      <c r="C21" s="2">
        <v>3.5350000000000001</v>
      </c>
      <c r="D21" s="2"/>
      <c r="E21" s="2"/>
      <c r="F21" s="2"/>
      <c r="G21" s="6">
        <f t="shared" si="0"/>
        <v>2722.4109999999996</v>
      </c>
    </row>
    <row r="22" spans="1:9" x14ac:dyDescent="0.25">
      <c r="A22" s="2">
        <f t="shared" si="2"/>
        <v>190</v>
      </c>
      <c r="B22" s="2"/>
      <c r="C22" s="2">
        <v>3.5270000000000001</v>
      </c>
      <c r="D22" s="2"/>
      <c r="E22" s="2"/>
      <c r="F22" s="2"/>
      <c r="G22" s="6">
        <f t="shared" si="0"/>
        <v>2722.4189999999994</v>
      </c>
    </row>
    <row r="23" spans="1:9" x14ac:dyDescent="0.25">
      <c r="A23" s="2">
        <f t="shared" si="2"/>
        <v>200</v>
      </c>
      <c r="B23" s="2"/>
      <c r="C23" s="2">
        <v>3.5190000000000001</v>
      </c>
      <c r="D23" s="2"/>
      <c r="E23" s="2"/>
      <c r="F23" s="2"/>
      <c r="G23" s="6">
        <f t="shared" si="0"/>
        <v>2722.4269999999997</v>
      </c>
    </row>
    <row r="24" spans="1:9" x14ac:dyDescent="0.25">
      <c r="A24" s="2">
        <f t="shared" si="2"/>
        <v>210</v>
      </c>
      <c r="B24" s="2"/>
      <c r="C24" s="2">
        <v>3.5289999999999999</v>
      </c>
      <c r="D24" s="2"/>
      <c r="E24" s="2"/>
      <c r="F24" s="2"/>
      <c r="G24" s="6">
        <f t="shared" si="0"/>
        <v>2722.4169999999995</v>
      </c>
    </row>
    <row r="25" spans="1:9" x14ac:dyDescent="0.25">
      <c r="A25" s="2">
        <f t="shared" si="2"/>
        <v>220</v>
      </c>
      <c r="B25" s="2"/>
      <c r="C25" s="2">
        <v>3.5609999999999999</v>
      </c>
      <c r="D25" s="2"/>
      <c r="E25" s="2"/>
      <c r="F25" s="2"/>
      <c r="G25" s="6">
        <f t="shared" si="0"/>
        <v>2722.3849999999993</v>
      </c>
    </row>
    <row r="26" spans="1:9" x14ac:dyDescent="0.25">
      <c r="A26" s="2">
        <f t="shared" si="2"/>
        <v>230</v>
      </c>
      <c r="B26" s="2"/>
      <c r="C26" s="2">
        <v>3.5819999999999999</v>
      </c>
      <c r="D26" s="2"/>
      <c r="E26" s="2"/>
      <c r="F26" s="2"/>
      <c r="G26" s="6">
        <f t="shared" si="0"/>
        <v>2722.3639999999996</v>
      </c>
    </row>
    <row r="27" spans="1:9" x14ac:dyDescent="0.25">
      <c r="A27" s="2">
        <f t="shared" si="2"/>
        <v>240</v>
      </c>
      <c r="B27" s="2"/>
      <c r="C27" s="2">
        <v>3.5539999999999998</v>
      </c>
      <c r="D27" s="2"/>
      <c r="E27" s="2"/>
      <c r="F27" s="2"/>
      <c r="G27" s="6">
        <f t="shared" si="0"/>
        <v>2722.3919999999994</v>
      </c>
    </row>
    <row r="28" spans="1:9" x14ac:dyDescent="0.25">
      <c r="A28" s="2">
        <f t="shared" si="2"/>
        <v>250</v>
      </c>
      <c r="B28" s="2"/>
      <c r="C28" s="2">
        <v>3.585</v>
      </c>
      <c r="D28" s="2"/>
      <c r="E28" s="2"/>
      <c r="F28" s="2"/>
      <c r="G28" s="6">
        <f t="shared" si="0"/>
        <v>2722.3609999999994</v>
      </c>
    </row>
    <row r="29" spans="1:9" x14ac:dyDescent="0.25">
      <c r="A29" s="2">
        <f t="shared" si="2"/>
        <v>260</v>
      </c>
      <c r="B29" s="2"/>
      <c r="C29" s="2">
        <v>3.6070000000000002</v>
      </c>
      <c r="D29" s="2"/>
      <c r="E29" s="2"/>
      <c r="F29" s="2"/>
      <c r="G29" s="6">
        <f t="shared" si="0"/>
        <v>2722.3389999999995</v>
      </c>
    </row>
    <row r="30" spans="1:9" x14ac:dyDescent="0.25">
      <c r="A30" s="2">
        <f t="shared" si="2"/>
        <v>270</v>
      </c>
      <c r="B30" s="2"/>
      <c r="C30" s="2">
        <v>3.629</v>
      </c>
      <c r="D30" s="2"/>
      <c r="E30" s="2"/>
      <c r="F30" s="2"/>
      <c r="G30" s="6">
        <f t="shared" si="0"/>
        <v>2722.3169999999996</v>
      </c>
    </row>
    <row r="31" spans="1:9" x14ac:dyDescent="0.25">
      <c r="A31" s="2">
        <f t="shared" si="2"/>
        <v>280</v>
      </c>
      <c r="B31" s="2"/>
      <c r="C31" s="2">
        <v>3.6360000000000001</v>
      </c>
      <c r="D31" s="2"/>
      <c r="E31" s="2"/>
      <c r="F31" s="2"/>
      <c r="G31" s="6">
        <f t="shared" si="0"/>
        <v>2722.3099999999995</v>
      </c>
    </row>
    <row r="32" spans="1:9" x14ac:dyDescent="0.25">
      <c r="A32" s="2">
        <f t="shared" si="2"/>
        <v>290</v>
      </c>
      <c r="B32" s="2"/>
      <c r="C32" s="2">
        <v>3.6579999999999999</v>
      </c>
      <c r="D32" s="2"/>
      <c r="E32" s="2"/>
      <c r="F32" s="2"/>
      <c r="G32" s="6">
        <f t="shared" si="0"/>
        <v>2722.2879999999996</v>
      </c>
    </row>
    <row r="33" spans="1:10" x14ac:dyDescent="0.25">
      <c r="A33" s="2">
        <f t="shared" si="2"/>
        <v>300</v>
      </c>
      <c r="B33" s="2"/>
      <c r="C33" s="2">
        <v>3.7130000000000001</v>
      </c>
      <c r="D33" s="2"/>
      <c r="E33" s="2" t="s">
        <v>21</v>
      </c>
      <c r="F33" s="2"/>
      <c r="G33" s="6">
        <f t="shared" si="0"/>
        <v>2722.2329999999993</v>
      </c>
    </row>
    <row r="34" spans="1:10" x14ac:dyDescent="0.25">
      <c r="A34" s="2">
        <f t="shared" si="2"/>
        <v>310</v>
      </c>
      <c r="B34" s="2"/>
      <c r="C34" s="2">
        <v>3.7349999999999999</v>
      </c>
      <c r="D34" s="2"/>
      <c r="E34" s="2"/>
      <c r="F34" s="2"/>
      <c r="G34" s="6">
        <f t="shared" si="0"/>
        <v>2722.2109999999993</v>
      </c>
      <c r="J34">
        <v>2722.2279999999996</v>
      </c>
    </row>
    <row r="35" spans="1:10" x14ac:dyDescent="0.25">
      <c r="A35" s="2">
        <f t="shared" si="2"/>
        <v>320</v>
      </c>
      <c r="B35" s="2"/>
      <c r="C35" s="2">
        <v>3.758</v>
      </c>
      <c r="D35" s="2"/>
      <c r="E35" s="2"/>
      <c r="F35" s="2"/>
      <c r="G35" s="6">
        <f t="shared" si="0"/>
        <v>2722.1879999999996</v>
      </c>
      <c r="J35">
        <v>2722.2279999999996</v>
      </c>
    </row>
    <row r="36" spans="1:10" x14ac:dyDescent="0.25">
      <c r="A36" s="2">
        <f t="shared" si="2"/>
        <v>330</v>
      </c>
      <c r="B36" s="2"/>
      <c r="C36" s="2">
        <v>3.794</v>
      </c>
      <c r="D36" s="2"/>
      <c r="E36" s="2"/>
      <c r="F36" s="2"/>
      <c r="G36" s="6">
        <f t="shared" si="0"/>
        <v>2722.1519999999996</v>
      </c>
      <c r="J36">
        <v>2722.2279999999996</v>
      </c>
    </row>
    <row r="37" spans="1:10" x14ac:dyDescent="0.25">
      <c r="A37" s="2">
        <f t="shared" si="2"/>
        <v>340</v>
      </c>
      <c r="B37" s="2"/>
      <c r="C37" s="2">
        <v>3.77</v>
      </c>
      <c r="D37" s="2"/>
      <c r="E37" s="2"/>
      <c r="F37" s="2"/>
      <c r="G37" s="6">
        <f t="shared" si="0"/>
        <v>2722.1759999999995</v>
      </c>
      <c r="J37">
        <v>2722.2279999999996</v>
      </c>
    </row>
    <row r="38" spans="1:10" x14ac:dyDescent="0.25">
      <c r="A38" s="2">
        <f t="shared" si="2"/>
        <v>350</v>
      </c>
      <c r="B38" s="2"/>
      <c r="C38" s="2">
        <v>3.7730000000000001</v>
      </c>
      <c r="D38" s="2"/>
      <c r="E38" s="2"/>
      <c r="F38" s="2"/>
      <c r="G38" s="6">
        <f t="shared" si="0"/>
        <v>2722.1729999999993</v>
      </c>
      <c r="J38">
        <v>2722.2279999999996</v>
      </c>
    </row>
    <row r="39" spans="1:10" x14ac:dyDescent="0.25">
      <c r="A39" s="2">
        <f t="shared" si="2"/>
        <v>360</v>
      </c>
      <c r="B39" s="2"/>
      <c r="C39" s="2">
        <v>3.7989999999999999</v>
      </c>
      <c r="D39" s="2"/>
      <c r="E39" s="2"/>
      <c r="F39" s="2"/>
      <c r="G39" s="6">
        <f t="shared" si="0"/>
        <v>2722.1469999999995</v>
      </c>
      <c r="J39">
        <v>2722.2279999999996</v>
      </c>
    </row>
    <row r="40" spans="1:10" x14ac:dyDescent="0.25">
      <c r="A40" s="2">
        <f t="shared" si="2"/>
        <v>370</v>
      </c>
      <c r="B40" s="2"/>
      <c r="C40" s="2">
        <v>3.7610000000000001</v>
      </c>
      <c r="D40" s="2"/>
      <c r="E40" s="2"/>
      <c r="F40" s="2"/>
      <c r="G40" s="6">
        <f t="shared" si="0"/>
        <v>2722.1849999999995</v>
      </c>
      <c r="J40">
        <v>2722.2279999999996</v>
      </c>
    </row>
    <row r="41" spans="1:10" x14ac:dyDescent="0.25">
      <c r="A41" s="2">
        <f t="shared" si="2"/>
        <v>380</v>
      </c>
      <c r="B41" s="2"/>
      <c r="C41" s="2">
        <v>3.7749999999999999</v>
      </c>
      <c r="D41" s="2"/>
      <c r="E41" s="2"/>
      <c r="F41" s="2"/>
      <c r="G41" s="6">
        <f t="shared" si="0"/>
        <v>2722.1709999999994</v>
      </c>
      <c r="J41">
        <v>2722.2279999999996</v>
      </c>
    </row>
    <row r="42" spans="1:10" x14ac:dyDescent="0.25">
      <c r="A42" s="2">
        <f t="shared" si="2"/>
        <v>390</v>
      </c>
      <c r="B42" s="2"/>
      <c r="C42" s="2">
        <v>3.798</v>
      </c>
      <c r="D42" s="2"/>
      <c r="E42" s="2"/>
      <c r="F42" s="2"/>
      <c r="G42" s="6">
        <f t="shared" si="0"/>
        <v>2722.1479999999997</v>
      </c>
      <c r="J42">
        <v>2722.2279999999996</v>
      </c>
    </row>
    <row r="43" spans="1:10" x14ac:dyDescent="0.25">
      <c r="A43" s="2">
        <f t="shared" si="2"/>
        <v>400</v>
      </c>
      <c r="B43" s="2"/>
      <c r="C43" s="2">
        <v>3.79</v>
      </c>
      <c r="D43" s="2"/>
      <c r="E43" s="2"/>
      <c r="F43" s="2"/>
      <c r="G43" s="6">
        <f t="shared" si="0"/>
        <v>2722.1559999999995</v>
      </c>
      <c r="J43">
        <v>2722.2279999999996</v>
      </c>
    </row>
    <row r="44" spans="1:10" x14ac:dyDescent="0.25">
      <c r="A44" s="2">
        <f t="shared" ref="A44:A53" si="3">A43+10</f>
        <v>410</v>
      </c>
      <c r="B44" s="2"/>
      <c r="C44" s="2">
        <v>3.718</v>
      </c>
      <c r="D44" s="2"/>
      <c r="E44" s="2"/>
      <c r="F44" s="2"/>
      <c r="G44" s="6">
        <f t="shared" si="0"/>
        <v>2722.2279999999996</v>
      </c>
      <c r="J44">
        <v>2722.2279999999996</v>
      </c>
    </row>
    <row r="45" spans="1:10" x14ac:dyDescent="0.25">
      <c r="A45" s="2">
        <f t="shared" si="3"/>
        <v>420</v>
      </c>
      <c r="B45" s="2"/>
      <c r="C45" s="2">
        <v>3.7450000000000001</v>
      </c>
      <c r="D45" s="2"/>
      <c r="E45" s="2" t="s">
        <v>21</v>
      </c>
      <c r="F45" s="2"/>
      <c r="G45" s="6">
        <f t="shared" si="0"/>
        <v>2722.2009999999996</v>
      </c>
      <c r="J45">
        <v>2722.2279999999996</v>
      </c>
    </row>
    <row r="46" spans="1:10" x14ac:dyDescent="0.25">
      <c r="A46" s="2">
        <f t="shared" si="3"/>
        <v>430</v>
      </c>
      <c r="B46" s="2"/>
      <c r="C46" s="2">
        <v>3.7010000000000001</v>
      </c>
      <c r="D46" s="2"/>
      <c r="E46" s="2"/>
      <c r="F46" s="2"/>
      <c r="G46" s="6">
        <f t="shared" si="0"/>
        <v>2722.2449999999994</v>
      </c>
      <c r="J46">
        <v>2722.2279999999996</v>
      </c>
    </row>
    <row r="47" spans="1:10" x14ac:dyDescent="0.25">
      <c r="A47" s="2">
        <f t="shared" si="3"/>
        <v>440</v>
      </c>
      <c r="B47" s="2"/>
      <c r="C47" s="2">
        <v>3.665</v>
      </c>
      <c r="D47" s="2"/>
      <c r="E47" s="2"/>
      <c r="F47" s="2"/>
      <c r="G47" s="6">
        <f t="shared" si="0"/>
        <v>2722.2809999999995</v>
      </c>
    </row>
    <row r="48" spans="1:10" x14ac:dyDescent="0.25">
      <c r="A48" s="2">
        <f t="shared" si="3"/>
        <v>450</v>
      </c>
      <c r="B48" s="2"/>
      <c r="C48" s="2">
        <v>3.6589999999999998</v>
      </c>
      <c r="D48" s="2"/>
      <c r="E48" s="2"/>
      <c r="F48" s="2"/>
      <c r="G48" s="6">
        <f t="shared" si="0"/>
        <v>2722.2869999999994</v>
      </c>
    </row>
    <row r="49" spans="1:7" x14ac:dyDescent="0.25">
      <c r="A49" s="2">
        <f t="shared" si="3"/>
        <v>460</v>
      </c>
      <c r="B49" s="2"/>
      <c r="C49" s="2">
        <v>3.6459999999999999</v>
      </c>
      <c r="D49" s="2"/>
      <c r="E49" s="2"/>
      <c r="F49" s="2"/>
      <c r="G49" s="6">
        <f t="shared" si="0"/>
        <v>2722.2999999999993</v>
      </c>
    </row>
    <row r="50" spans="1:7" x14ac:dyDescent="0.25">
      <c r="A50" s="2">
        <f t="shared" si="3"/>
        <v>470</v>
      </c>
      <c r="B50" s="2"/>
      <c r="C50" s="2">
        <v>3.6230000000000002</v>
      </c>
      <c r="D50" s="2"/>
      <c r="E50" s="2"/>
      <c r="F50" s="2"/>
      <c r="G50" s="6">
        <f t="shared" si="0"/>
        <v>2722.3229999999994</v>
      </c>
    </row>
    <row r="51" spans="1:7" x14ac:dyDescent="0.25">
      <c r="A51" s="2">
        <f t="shared" si="3"/>
        <v>480</v>
      </c>
      <c r="B51" s="2"/>
      <c r="C51" s="2">
        <v>3.5</v>
      </c>
      <c r="D51" s="2"/>
      <c r="E51" s="2"/>
      <c r="F51" s="2"/>
      <c r="G51" s="6">
        <f t="shared" si="0"/>
        <v>2722.4459999999995</v>
      </c>
    </row>
    <row r="52" spans="1:7" x14ac:dyDescent="0.25">
      <c r="A52" s="2">
        <f t="shared" si="3"/>
        <v>490</v>
      </c>
      <c r="B52" s="2"/>
      <c r="C52" s="2">
        <v>3.39</v>
      </c>
      <c r="D52" s="2"/>
      <c r="E52" s="2"/>
      <c r="F52" s="2"/>
      <c r="G52" s="6">
        <f t="shared" si="0"/>
        <v>2722.5559999999996</v>
      </c>
    </row>
    <row r="53" spans="1:7" x14ac:dyDescent="0.25">
      <c r="A53" s="2">
        <f t="shared" si="3"/>
        <v>500</v>
      </c>
      <c r="B53" s="2"/>
      <c r="C53" s="2">
        <v>3.3359999999999999</v>
      </c>
      <c r="D53" s="2"/>
      <c r="E53" s="2" t="s">
        <v>27</v>
      </c>
      <c r="F53" s="2"/>
      <c r="G53" s="6">
        <f t="shared" si="0"/>
        <v>2722.6099999999997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S33"/>
  <sheetViews>
    <sheetView workbookViewId="0">
      <selection activeCell="I20" sqref="I20"/>
    </sheetView>
  </sheetViews>
  <sheetFormatPr defaultRowHeight="15" x14ac:dyDescent="0.25"/>
  <cols>
    <col min="1" max="1" width="11.42578125" customWidth="1"/>
    <col min="3" max="3" width="13.28515625" customWidth="1"/>
    <col min="5" max="5" width="25.7109375" customWidth="1"/>
    <col min="6" max="6" width="18.42578125" customWidth="1"/>
    <col min="7" max="7" width="10.7109375" customWidth="1"/>
    <col min="9" max="9" width="11.85546875" customWidth="1"/>
    <col min="11" max="11" width="14.7109375" customWidth="1"/>
    <col min="14" max="14" width="11.28515625" customWidth="1"/>
    <col min="15" max="15" width="26.42578125" customWidth="1"/>
    <col min="16" max="16" width="19.85546875" customWidth="1"/>
    <col min="17" max="17" width="14.28515625" customWidth="1"/>
  </cols>
  <sheetData>
    <row r="1" spans="1:1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12" t="s">
        <v>118</v>
      </c>
      <c r="L1" s="13" t="s">
        <v>1</v>
      </c>
      <c r="M1" s="13" t="s">
        <v>119</v>
      </c>
      <c r="N1" s="13" t="s">
        <v>3</v>
      </c>
      <c r="O1" s="14" t="s">
        <v>120</v>
      </c>
      <c r="P1" s="9" t="s">
        <v>11</v>
      </c>
      <c r="Q1" s="10" t="s">
        <v>12</v>
      </c>
    </row>
    <row r="2" spans="1:19" x14ac:dyDescent="0.25">
      <c r="A2" s="6">
        <v>0</v>
      </c>
      <c r="B2" s="6"/>
      <c r="C2" s="6">
        <v>3.3260000000000001</v>
      </c>
      <c r="D2" s="6"/>
      <c r="E2" s="6" t="s">
        <v>14</v>
      </c>
      <c r="F2" s="6">
        <v>2725.9459999999999</v>
      </c>
      <c r="G2" s="6">
        <f>$F$2-C2</f>
        <v>2722.62</v>
      </c>
      <c r="K2" s="6" t="s">
        <v>121</v>
      </c>
      <c r="L2" s="6">
        <v>1.7390000000000001</v>
      </c>
      <c r="M2" s="6"/>
      <c r="N2" s="6"/>
      <c r="O2" s="6" t="s">
        <v>122</v>
      </c>
      <c r="P2" s="6">
        <f>Q2+L2</f>
        <v>2724.8560000000002</v>
      </c>
      <c r="Q2" s="6">
        <v>2723.1170000000002</v>
      </c>
    </row>
    <row r="3" spans="1:19" x14ac:dyDescent="0.25">
      <c r="A3" s="2">
        <f>A2+10</f>
        <v>10</v>
      </c>
      <c r="B3" s="2"/>
      <c r="C3" s="2">
        <v>3.3480000000000003</v>
      </c>
      <c r="D3" s="2"/>
      <c r="E3" s="1"/>
      <c r="F3" s="2"/>
      <c r="G3" s="6">
        <f t="shared" ref="G3:G12" si="0">$F$2-C3</f>
        <v>2722.598</v>
      </c>
      <c r="K3" s="2">
        <v>0</v>
      </c>
      <c r="L3" s="2"/>
      <c r="M3" s="2">
        <v>1.7889999999999999</v>
      </c>
      <c r="N3" s="2"/>
      <c r="O3" s="2" t="s">
        <v>123</v>
      </c>
      <c r="P3" s="2"/>
      <c r="Q3" s="2">
        <f>$P$2-M3</f>
        <v>2723.067</v>
      </c>
    </row>
    <row r="4" spans="1:19" x14ac:dyDescent="0.25">
      <c r="A4" s="2">
        <f t="shared" ref="A4:A14" si="1">A3+10</f>
        <v>20</v>
      </c>
      <c r="B4" s="2"/>
      <c r="C4" s="2">
        <v>3.347</v>
      </c>
      <c r="D4" s="2"/>
      <c r="E4" s="2"/>
      <c r="F4" s="2"/>
      <c r="G4" s="6">
        <f t="shared" si="0"/>
        <v>2722.5989999999997</v>
      </c>
      <c r="J4" s="5">
        <f>K4/100</f>
        <v>0.1</v>
      </c>
      <c r="K4" s="2">
        <v>10</v>
      </c>
      <c r="L4" s="2"/>
      <c r="M4" s="2">
        <v>1.82</v>
      </c>
      <c r="N4" s="2"/>
      <c r="O4" s="2"/>
      <c r="P4" s="2"/>
      <c r="Q4" s="2">
        <f t="shared" ref="Q4:Q24" si="2">$P$2-M4</f>
        <v>2723.0360000000001</v>
      </c>
    </row>
    <row r="5" spans="1:19" x14ac:dyDescent="0.25">
      <c r="A5" s="2">
        <f t="shared" si="1"/>
        <v>30</v>
      </c>
      <c r="B5" s="2"/>
      <c r="C5" s="2">
        <v>3.415</v>
      </c>
      <c r="D5" s="2"/>
      <c r="E5" s="2" t="s">
        <v>21</v>
      </c>
      <c r="F5" s="2"/>
      <c r="G5" s="6">
        <f t="shared" si="0"/>
        <v>2722.5309999999999</v>
      </c>
      <c r="J5" s="5">
        <f t="shared" ref="J5:J24" si="3">K5/100</f>
        <v>0.2</v>
      </c>
      <c r="K5" s="2">
        <v>20</v>
      </c>
      <c r="L5" s="2"/>
      <c r="M5" s="2">
        <v>1.85</v>
      </c>
      <c r="N5" s="2"/>
      <c r="O5" s="2"/>
      <c r="P5" s="2"/>
      <c r="Q5" s="2">
        <f t="shared" si="2"/>
        <v>2723.0060000000003</v>
      </c>
    </row>
    <row r="6" spans="1:19" x14ac:dyDescent="0.25">
      <c r="A6" s="2">
        <f t="shared" si="1"/>
        <v>40</v>
      </c>
      <c r="B6" s="2"/>
      <c r="C6" s="2">
        <v>3.4159999999999999</v>
      </c>
      <c r="D6" s="2"/>
      <c r="E6" s="2"/>
      <c r="F6" s="2"/>
      <c r="G6" s="6">
        <f t="shared" si="0"/>
        <v>2722.5299999999997</v>
      </c>
      <c r="J6" s="5">
        <f t="shared" si="3"/>
        <v>0.3</v>
      </c>
      <c r="K6" s="2">
        <v>30</v>
      </c>
      <c r="L6" s="2"/>
      <c r="M6" s="2">
        <v>1.873</v>
      </c>
      <c r="N6" s="2"/>
      <c r="O6" s="2"/>
      <c r="P6" s="2"/>
      <c r="Q6" s="2">
        <f t="shared" si="2"/>
        <v>2722.9830000000002</v>
      </c>
    </row>
    <row r="7" spans="1:19" x14ac:dyDescent="0.25">
      <c r="A7" s="2">
        <f t="shared" si="1"/>
        <v>50</v>
      </c>
      <c r="B7" s="2"/>
      <c r="C7" s="2">
        <v>3.431</v>
      </c>
      <c r="D7" s="2"/>
      <c r="E7" s="2"/>
      <c r="F7" s="2"/>
      <c r="G7" s="6">
        <f t="shared" si="0"/>
        <v>2722.5149999999999</v>
      </c>
      <c r="J7" s="5">
        <f t="shared" si="3"/>
        <v>0.4</v>
      </c>
      <c r="K7" s="2">
        <v>40</v>
      </c>
      <c r="L7" s="2"/>
      <c r="M7" s="2">
        <v>1.92</v>
      </c>
      <c r="N7" s="2"/>
      <c r="O7" s="2"/>
      <c r="P7" s="2"/>
      <c r="Q7" s="2">
        <f t="shared" si="2"/>
        <v>2722.9360000000001</v>
      </c>
    </row>
    <row r="8" spans="1:19" x14ac:dyDescent="0.25">
      <c r="A8" s="2">
        <f t="shared" si="1"/>
        <v>60</v>
      </c>
      <c r="B8" s="2"/>
      <c r="C8" s="2">
        <v>3.4620000000000002</v>
      </c>
      <c r="D8" s="2"/>
      <c r="E8" s="2"/>
      <c r="F8" s="2"/>
      <c r="G8" s="6">
        <f t="shared" si="0"/>
        <v>2722.4839999999999</v>
      </c>
      <c r="J8" s="5">
        <f t="shared" si="3"/>
        <v>0.5</v>
      </c>
      <c r="K8" s="2">
        <v>50</v>
      </c>
      <c r="L8" s="2"/>
      <c r="M8" s="2">
        <v>2.0139999999999998</v>
      </c>
      <c r="N8" s="2"/>
      <c r="O8" s="2"/>
      <c r="P8" s="2"/>
      <c r="Q8" s="2">
        <f t="shared" si="2"/>
        <v>2722.8420000000001</v>
      </c>
    </row>
    <row r="9" spans="1:19" x14ac:dyDescent="0.25">
      <c r="A9" s="2">
        <f t="shared" si="1"/>
        <v>70</v>
      </c>
      <c r="B9" s="2"/>
      <c r="C9" s="2">
        <v>3.4319999999999999</v>
      </c>
      <c r="D9" s="2"/>
      <c r="E9" s="2"/>
      <c r="F9" s="2"/>
      <c r="G9" s="6">
        <f t="shared" si="0"/>
        <v>2722.5140000000001</v>
      </c>
      <c r="J9" s="5">
        <f t="shared" si="3"/>
        <v>0.6</v>
      </c>
      <c r="K9" s="2">
        <v>60</v>
      </c>
      <c r="L9" s="2"/>
      <c r="M9" s="2">
        <v>2.2349999999999999</v>
      </c>
      <c r="N9" s="2"/>
      <c r="O9" s="2" t="s">
        <v>125</v>
      </c>
      <c r="P9" s="2"/>
      <c r="Q9" s="2">
        <f t="shared" si="2"/>
        <v>2722.6210000000001</v>
      </c>
      <c r="R9" s="5"/>
      <c r="S9" s="5" t="s">
        <v>142</v>
      </c>
    </row>
    <row r="10" spans="1:19" x14ac:dyDescent="0.25">
      <c r="A10" s="2">
        <f t="shared" si="1"/>
        <v>80</v>
      </c>
      <c r="B10" s="2"/>
      <c r="C10" s="2">
        <v>3.4370000000000003</v>
      </c>
      <c r="D10" s="2"/>
      <c r="E10" s="2"/>
      <c r="F10" s="2"/>
      <c r="G10" s="6">
        <f t="shared" si="0"/>
        <v>2722.509</v>
      </c>
      <c r="J10" s="5">
        <f t="shared" si="3"/>
        <v>0.7</v>
      </c>
      <c r="K10" s="2">
        <v>70</v>
      </c>
      <c r="L10" s="2"/>
      <c r="M10" s="2">
        <v>2.36</v>
      </c>
      <c r="N10" s="2"/>
      <c r="O10" s="2" t="s">
        <v>126</v>
      </c>
      <c r="P10" s="2"/>
      <c r="Q10" s="2">
        <f t="shared" si="2"/>
        <v>2722.4960000000001</v>
      </c>
      <c r="R10" s="16">
        <v>2722.4719999999998</v>
      </c>
      <c r="S10" s="16">
        <f>R10-Q10</f>
        <v>-2.400000000034197E-2</v>
      </c>
    </row>
    <row r="11" spans="1:19" x14ac:dyDescent="0.25">
      <c r="A11" s="2">
        <f t="shared" si="1"/>
        <v>90</v>
      </c>
      <c r="B11" s="2"/>
      <c r="C11" s="2">
        <v>3.4450000000000003</v>
      </c>
      <c r="D11" s="2"/>
      <c r="E11" s="2"/>
      <c r="F11" s="2"/>
      <c r="G11" s="6">
        <f t="shared" si="0"/>
        <v>2722.5009999999997</v>
      </c>
      <c r="J11" s="5">
        <f t="shared" si="3"/>
        <v>0.7</v>
      </c>
      <c r="K11" s="2">
        <v>70</v>
      </c>
      <c r="L11" s="2"/>
      <c r="M11" s="2">
        <v>2.1659999999999999</v>
      </c>
      <c r="N11" s="2"/>
      <c r="O11" s="2" t="s">
        <v>127</v>
      </c>
      <c r="P11" s="2"/>
      <c r="Q11" s="2">
        <f t="shared" si="2"/>
        <v>2722.69</v>
      </c>
    </row>
    <row r="12" spans="1:19" x14ac:dyDescent="0.25">
      <c r="A12" s="2">
        <f t="shared" si="1"/>
        <v>100</v>
      </c>
      <c r="B12" s="2"/>
      <c r="C12" s="2">
        <v>3.86</v>
      </c>
      <c r="D12" s="2"/>
      <c r="E12" s="2"/>
      <c r="F12" s="2"/>
      <c r="G12" s="6">
        <f t="shared" si="0"/>
        <v>2722.0859999999998</v>
      </c>
      <c r="J12" s="5">
        <f t="shared" si="3"/>
        <v>0.8</v>
      </c>
      <c r="K12" s="2">
        <v>80</v>
      </c>
      <c r="L12" s="2"/>
      <c r="M12" s="2">
        <v>2.3740000000000001</v>
      </c>
      <c r="N12" s="2"/>
      <c r="O12" s="2"/>
      <c r="P12" s="2"/>
      <c r="Q12" s="2">
        <f t="shared" si="2"/>
        <v>2722.4820000000004</v>
      </c>
    </row>
    <row r="13" spans="1:19" x14ac:dyDescent="0.25">
      <c r="A13" s="2">
        <f t="shared" si="1"/>
        <v>110</v>
      </c>
      <c r="B13" s="2"/>
      <c r="C13" s="2" t="s">
        <v>28</v>
      </c>
      <c r="D13" s="2"/>
      <c r="E13" s="2"/>
      <c r="F13" s="2"/>
      <c r="G13" s="6"/>
      <c r="I13" s="11" t="s">
        <v>116</v>
      </c>
      <c r="J13" s="5">
        <f t="shared" si="3"/>
        <v>0.9</v>
      </c>
      <c r="K13" s="2">
        <v>90</v>
      </c>
      <c r="L13" s="2"/>
      <c r="M13" s="2">
        <v>2.3620000000000001</v>
      </c>
      <c r="N13" s="2"/>
      <c r="O13" s="2"/>
      <c r="P13" s="2"/>
      <c r="Q13" s="2">
        <f t="shared" si="2"/>
        <v>2722.4940000000001</v>
      </c>
    </row>
    <row r="14" spans="1:19" x14ac:dyDescent="0.25">
      <c r="A14" s="2">
        <f t="shared" si="1"/>
        <v>120</v>
      </c>
      <c r="B14" s="2"/>
      <c r="C14" s="2">
        <v>3.4330000000000003</v>
      </c>
      <c r="D14" s="2"/>
      <c r="E14" s="2" t="s">
        <v>29</v>
      </c>
      <c r="F14" s="2"/>
      <c r="G14" s="6">
        <f>$F$2-C14</f>
        <v>2722.5129999999999</v>
      </c>
      <c r="I14" s="11">
        <f>G15-G14</f>
        <v>0.13900000000012369</v>
      </c>
      <c r="J14" s="5">
        <f t="shared" si="3"/>
        <v>1</v>
      </c>
      <c r="K14" s="2">
        <v>100</v>
      </c>
      <c r="L14" s="2"/>
      <c r="M14" s="2">
        <v>2.3849999999999998</v>
      </c>
      <c r="N14" s="2"/>
      <c r="O14" s="2"/>
      <c r="P14" s="2"/>
      <c r="Q14" s="2">
        <f t="shared" si="2"/>
        <v>2722.471</v>
      </c>
    </row>
    <row r="15" spans="1:19" x14ac:dyDescent="0.25">
      <c r="A15" s="2">
        <v>120</v>
      </c>
      <c r="B15" s="2"/>
      <c r="C15" s="2">
        <v>3.294</v>
      </c>
      <c r="D15" s="2"/>
      <c r="E15" s="2" t="s">
        <v>30</v>
      </c>
      <c r="F15" s="2"/>
      <c r="G15" s="6">
        <f t="shared" ref="G15:G31" si="4">$F$2-C15</f>
        <v>2722.652</v>
      </c>
      <c r="J15" s="5">
        <f t="shared" si="3"/>
        <v>1.1000000000000001</v>
      </c>
      <c r="K15" s="2">
        <v>110</v>
      </c>
      <c r="L15" s="2"/>
      <c r="M15" s="2">
        <v>2.3839999999999999</v>
      </c>
      <c r="N15" s="2"/>
      <c r="O15" s="2"/>
      <c r="P15" s="2"/>
      <c r="Q15" s="2">
        <f t="shared" si="2"/>
        <v>2722.4720000000002</v>
      </c>
    </row>
    <row r="16" spans="1:19" x14ac:dyDescent="0.25">
      <c r="A16" s="2">
        <f>A14+10</f>
        <v>130</v>
      </c>
      <c r="B16" s="2"/>
      <c r="C16" s="2">
        <v>3.456</v>
      </c>
      <c r="D16" s="2"/>
      <c r="E16" s="2"/>
      <c r="F16" s="2"/>
      <c r="G16" s="6">
        <f t="shared" si="4"/>
        <v>2722.49</v>
      </c>
      <c r="I16" s="11" t="s">
        <v>130</v>
      </c>
      <c r="J16" s="5">
        <f t="shared" si="3"/>
        <v>1.2</v>
      </c>
      <c r="K16" s="2">
        <v>120</v>
      </c>
      <c r="L16" s="2"/>
      <c r="M16" s="2">
        <v>2.3849999999999998</v>
      </c>
      <c r="N16" s="2"/>
      <c r="O16" s="2"/>
      <c r="P16" s="2"/>
      <c r="Q16" s="2">
        <f t="shared" si="2"/>
        <v>2722.471</v>
      </c>
    </row>
    <row r="17" spans="1:17" x14ac:dyDescent="0.25">
      <c r="A17" s="2">
        <f t="shared" ref="A17:A31" si="5">A16+10</f>
        <v>140</v>
      </c>
      <c r="B17" s="2"/>
      <c r="C17" s="2">
        <v>3.4550000000000001</v>
      </c>
      <c r="D17" s="2"/>
      <c r="E17" s="2"/>
      <c r="F17" s="2"/>
      <c r="G17" s="6">
        <f t="shared" si="4"/>
        <v>2722.491</v>
      </c>
      <c r="I17" s="11">
        <f>M10-M11</f>
        <v>0.19399999999999995</v>
      </c>
      <c r="J17" s="5">
        <f t="shared" si="3"/>
        <v>1.3</v>
      </c>
      <c r="K17" s="2">
        <v>130</v>
      </c>
      <c r="L17" s="2"/>
      <c r="M17" s="2">
        <v>2.395</v>
      </c>
      <c r="N17" s="2"/>
      <c r="O17" s="2" t="s">
        <v>125</v>
      </c>
      <c r="P17" s="2"/>
      <c r="Q17" s="2">
        <f t="shared" si="2"/>
        <v>2722.4610000000002</v>
      </c>
    </row>
    <row r="18" spans="1:17" x14ac:dyDescent="0.25">
      <c r="A18" s="2">
        <f t="shared" si="5"/>
        <v>150</v>
      </c>
      <c r="B18" s="2"/>
      <c r="C18" s="2">
        <v>3.444</v>
      </c>
      <c r="D18" s="2"/>
      <c r="E18" s="2"/>
      <c r="F18" s="2"/>
      <c r="G18" s="6">
        <f t="shared" si="4"/>
        <v>2722.502</v>
      </c>
      <c r="J18" s="5">
        <f t="shared" si="3"/>
        <v>1.4</v>
      </c>
      <c r="K18" s="2">
        <v>140</v>
      </c>
      <c r="L18" s="2"/>
      <c r="M18" s="2">
        <v>2.3410000000000002</v>
      </c>
      <c r="N18" s="2"/>
      <c r="O18" s="2"/>
      <c r="P18" s="2"/>
      <c r="Q18" s="2">
        <f t="shared" si="2"/>
        <v>2722.5150000000003</v>
      </c>
    </row>
    <row r="19" spans="1:17" x14ac:dyDescent="0.25">
      <c r="A19" s="2">
        <f t="shared" si="5"/>
        <v>160</v>
      </c>
      <c r="B19" s="2"/>
      <c r="C19" s="2">
        <v>3.4159999999999999</v>
      </c>
      <c r="D19" s="2"/>
      <c r="E19" s="2"/>
      <c r="F19" s="2"/>
      <c r="G19" s="6">
        <f t="shared" si="4"/>
        <v>2722.5299999999997</v>
      </c>
      <c r="I19">
        <f>0.4-I17</f>
        <v>0.20600000000000007</v>
      </c>
      <c r="J19" s="5">
        <f t="shared" si="3"/>
        <v>1.5</v>
      </c>
      <c r="K19" s="2">
        <v>150</v>
      </c>
      <c r="L19" s="2"/>
      <c r="M19" s="2">
        <v>2.306</v>
      </c>
      <c r="N19" s="2"/>
      <c r="O19" s="2"/>
      <c r="P19" s="2"/>
      <c r="Q19" s="2">
        <f t="shared" si="2"/>
        <v>2722.55</v>
      </c>
    </row>
    <row r="20" spans="1:17" x14ac:dyDescent="0.25">
      <c r="A20" s="2">
        <f t="shared" si="5"/>
        <v>170</v>
      </c>
      <c r="B20" s="2"/>
      <c r="C20" s="2">
        <v>3.4140000000000001</v>
      </c>
      <c r="D20" s="2"/>
      <c r="E20" s="2" t="s">
        <v>21</v>
      </c>
      <c r="F20" s="2"/>
      <c r="G20" s="6">
        <f t="shared" si="4"/>
        <v>2722.5319999999997</v>
      </c>
      <c r="J20" s="5">
        <f t="shared" si="3"/>
        <v>1.6</v>
      </c>
      <c r="K20" s="2">
        <v>160</v>
      </c>
      <c r="L20" s="2"/>
      <c r="M20" s="2">
        <v>2.274</v>
      </c>
      <c r="N20" s="2"/>
      <c r="O20" s="2"/>
      <c r="P20" s="2"/>
      <c r="Q20" s="2">
        <f t="shared" si="2"/>
        <v>2722.5820000000003</v>
      </c>
    </row>
    <row r="21" spans="1:17" x14ac:dyDescent="0.25">
      <c r="A21" s="2">
        <f t="shared" si="5"/>
        <v>180</v>
      </c>
      <c r="B21" s="2"/>
      <c r="C21" s="2">
        <v>3.3879999999999999</v>
      </c>
      <c r="D21" s="2"/>
      <c r="E21" s="2"/>
      <c r="F21" s="2"/>
      <c r="G21" s="6">
        <f t="shared" si="4"/>
        <v>2722.558</v>
      </c>
      <c r="J21" s="5">
        <f t="shared" si="3"/>
        <v>1.7</v>
      </c>
      <c r="K21" s="2">
        <v>170</v>
      </c>
      <c r="L21" s="2"/>
      <c r="M21" s="2">
        <v>2.2709999999999999</v>
      </c>
      <c r="N21" s="2"/>
      <c r="O21" s="2"/>
      <c r="P21" s="2"/>
      <c r="Q21" s="2">
        <f t="shared" si="2"/>
        <v>2722.585</v>
      </c>
    </row>
    <row r="22" spans="1:17" x14ac:dyDescent="0.25">
      <c r="A22" s="2">
        <f t="shared" si="5"/>
        <v>190</v>
      </c>
      <c r="B22" s="2"/>
      <c r="C22" s="2">
        <v>3.3890000000000002</v>
      </c>
      <c r="D22" s="2"/>
      <c r="E22" s="2"/>
      <c r="F22" s="2"/>
      <c r="G22" s="6">
        <f t="shared" si="4"/>
        <v>2722.5569999999998</v>
      </c>
      <c r="J22" s="5">
        <f t="shared" si="3"/>
        <v>1.8</v>
      </c>
      <c r="K22" s="2">
        <v>180</v>
      </c>
      <c r="L22" s="2"/>
      <c r="M22" s="2">
        <v>2.2799999999999998</v>
      </c>
      <c r="N22" s="2"/>
      <c r="O22" s="2"/>
      <c r="P22" s="2"/>
      <c r="Q22" s="2">
        <f t="shared" si="2"/>
        <v>2722.576</v>
      </c>
    </row>
    <row r="23" spans="1:17" x14ac:dyDescent="0.25">
      <c r="A23" s="2">
        <f t="shared" si="5"/>
        <v>200</v>
      </c>
      <c r="B23" s="2"/>
      <c r="C23" s="2">
        <v>3.355</v>
      </c>
      <c r="D23" s="2"/>
      <c r="E23" s="2"/>
      <c r="F23" s="2"/>
      <c r="G23" s="6">
        <f t="shared" si="4"/>
        <v>2722.5909999999999</v>
      </c>
      <c r="J23" s="5">
        <f t="shared" si="3"/>
        <v>1.9</v>
      </c>
      <c r="K23" s="2">
        <v>190</v>
      </c>
      <c r="L23" s="2"/>
      <c r="M23" s="2">
        <v>2.2810000000000001</v>
      </c>
      <c r="N23" s="2"/>
      <c r="O23" s="2"/>
      <c r="P23" s="2"/>
      <c r="Q23" s="2">
        <f t="shared" si="2"/>
        <v>2722.5750000000003</v>
      </c>
    </row>
    <row r="24" spans="1:17" x14ac:dyDescent="0.25">
      <c r="A24" s="2">
        <f t="shared" si="5"/>
        <v>210</v>
      </c>
      <c r="B24" s="2"/>
      <c r="C24" s="2">
        <v>3.3740000000000001</v>
      </c>
      <c r="D24" s="2"/>
      <c r="E24" s="2"/>
      <c r="F24" s="2"/>
      <c r="G24" s="6">
        <f t="shared" si="4"/>
        <v>2722.5720000000001</v>
      </c>
      <c r="J24" s="5">
        <f t="shared" si="3"/>
        <v>2</v>
      </c>
      <c r="K24" s="2">
        <v>200</v>
      </c>
      <c r="L24" s="2"/>
      <c r="M24" s="2">
        <v>2.2650000000000001</v>
      </c>
      <c r="N24" s="2"/>
      <c r="O24" s="2"/>
      <c r="P24" s="2"/>
      <c r="Q24" s="2">
        <f t="shared" si="2"/>
        <v>2722.5910000000003</v>
      </c>
    </row>
    <row r="25" spans="1:17" x14ac:dyDescent="0.25">
      <c r="A25" s="2">
        <f t="shared" si="5"/>
        <v>220</v>
      </c>
      <c r="B25" s="2"/>
      <c r="C25" s="2">
        <v>3.3679999999999999</v>
      </c>
      <c r="D25" s="2"/>
      <c r="E25" s="2"/>
      <c r="F25" s="2"/>
      <c r="G25" s="6">
        <f t="shared" si="4"/>
        <v>2722.578</v>
      </c>
    </row>
    <row r="26" spans="1:17" x14ac:dyDescent="0.25">
      <c r="A26" s="2">
        <f t="shared" si="5"/>
        <v>230</v>
      </c>
      <c r="B26" s="2"/>
      <c r="C26" s="2">
        <v>3.351</v>
      </c>
      <c r="D26" s="2"/>
      <c r="E26" s="2"/>
      <c r="F26" s="2"/>
      <c r="G26" s="6">
        <f t="shared" si="4"/>
        <v>2722.5949999999998</v>
      </c>
      <c r="K26" s="23" t="s">
        <v>129</v>
      </c>
      <c r="L26" s="23"/>
      <c r="M26" s="23"/>
      <c r="N26" s="23"/>
      <c r="O26" s="22" t="s">
        <v>124</v>
      </c>
    </row>
    <row r="27" spans="1:17" x14ac:dyDescent="0.25">
      <c r="A27" s="2">
        <f t="shared" si="5"/>
        <v>240</v>
      </c>
      <c r="B27" s="2"/>
      <c r="C27" s="2">
        <v>3.3410000000000002</v>
      </c>
      <c r="D27" s="2"/>
      <c r="E27" s="2"/>
      <c r="F27" s="2"/>
      <c r="G27" s="6">
        <f t="shared" si="4"/>
        <v>2722.605</v>
      </c>
      <c r="O27" s="22"/>
    </row>
    <row r="28" spans="1:17" x14ac:dyDescent="0.25">
      <c r="A28" s="2">
        <f t="shared" si="5"/>
        <v>250</v>
      </c>
      <c r="B28" s="2"/>
      <c r="C28" s="2">
        <v>3.1190000000000002</v>
      </c>
      <c r="D28" s="2"/>
      <c r="E28" s="2" t="s">
        <v>31</v>
      </c>
      <c r="F28" s="2"/>
      <c r="G28" s="6">
        <f t="shared" si="4"/>
        <v>2722.8269999999998</v>
      </c>
      <c r="O28" s="22"/>
    </row>
    <row r="29" spans="1:17" x14ac:dyDescent="0.25">
      <c r="A29" s="2">
        <f t="shared" si="5"/>
        <v>260</v>
      </c>
      <c r="B29" s="2"/>
      <c r="C29" s="2">
        <v>3.1139999999999999</v>
      </c>
      <c r="D29" s="2"/>
      <c r="E29" s="2"/>
      <c r="F29" s="2"/>
      <c r="G29" s="6">
        <f t="shared" si="4"/>
        <v>2722.8319999999999</v>
      </c>
      <c r="O29" s="22"/>
    </row>
    <row r="30" spans="1:17" x14ac:dyDescent="0.25">
      <c r="A30" s="2">
        <f t="shared" si="5"/>
        <v>270</v>
      </c>
      <c r="B30" s="2"/>
      <c r="C30" s="2">
        <v>3.0790000000000002</v>
      </c>
      <c r="D30" s="2"/>
      <c r="E30" s="2"/>
      <c r="F30" s="2"/>
      <c r="G30" s="6">
        <f t="shared" si="4"/>
        <v>2722.8669999999997</v>
      </c>
      <c r="O30" s="22"/>
    </row>
    <row r="31" spans="1:17" x14ac:dyDescent="0.25">
      <c r="A31" s="2">
        <f t="shared" si="5"/>
        <v>280</v>
      </c>
      <c r="B31" s="2"/>
      <c r="C31" s="2">
        <v>3.032</v>
      </c>
      <c r="D31" s="2"/>
      <c r="E31" s="2" t="s">
        <v>32</v>
      </c>
      <c r="F31" s="2"/>
      <c r="G31" s="6">
        <f t="shared" si="4"/>
        <v>2722.9139999999998</v>
      </c>
    </row>
    <row r="33" spans="3:5" x14ac:dyDescent="0.25">
      <c r="C33" s="23" t="s">
        <v>128</v>
      </c>
      <c r="D33" s="23"/>
      <c r="E33" s="23"/>
    </row>
  </sheetData>
  <mergeCells count="3">
    <mergeCell ref="O26:O30"/>
    <mergeCell ref="C33:E33"/>
    <mergeCell ref="K26:N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J32"/>
  <sheetViews>
    <sheetView zoomScaleNormal="100" workbookViewId="0">
      <selection activeCell="I2" sqref="I2:I3"/>
    </sheetView>
  </sheetViews>
  <sheetFormatPr defaultRowHeight="15" x14ac:dyDescent="0.25"/>
  <cols>
    <col min="1" max="1" width="12.7109375" customWidth="1"/>
    <col min="3" max="3" width="12.85546875" customWidth="1"/>
    <col min="5" max="5" width="24" customWidth="1"/>
    <col min="6" max="6" width="19.7109375" customWidth="1"/>
    <col min="7" max="7" width="14.42578125" customWidth="1"/>
  </cols>
  <sheetData>
    <row r="1" spans="1:10" ht="15.75" thickBot="1" x14ac:dyDescent="0.3">
      <c r="A1" s="8" t="s">
        <v>138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2.95</v>
      </c>
      <c r="D2" s="6"/>
      <c r="E2" s="6" t="s">
        <v>14</v>
      </c>
      <c r="F2" s="6">
        <v>2725.9459999999999</v>
      </c>
      <c r="G2" s="6">
        <f>$F$2-C2</f>
        <v>2722.9960000000001</v>
      </c>
      <c r="I2" t="s">
        <v>167</v>
      </c>
    </row>
    <row r="3" spans="1:10" x14ac:dyDescent="0.25">
      <c r="A3" s="2">
        <f>A2+10</f>
        <v>10</v>
      </c>
      <c r="B3" s="2"/>
      <c r="C3" s="2">
        <v>2.9910000000000001</v>
      </c>
      <c r="D3" s="2"/>
      <c r="E3" s="1"/>
      <c r="F3" s="2"/>
      <c r="G3" s="6">
        <f t="shared" ref="G3:G32" si="0">$F$2-C3</f>
        <v>2722.9549999999999</v>
      </c>
      <c r="I3">
        <f>A26-A16</f>
        <v>100</v>
      </c>
    </row>
    <row r="4" spans="1:10" x14ac:dyDescent="0.25">
      <c r="A4" s="2">
        <f t="shared" ref="A4:A13" si="1">A3+10</f>
        <v>20</v>
      </c>
      <c r="B4" s="2"/>
      <c r="C4" s="2">
        <v>3.056</v>
      </c>
      <c r="D4" s="2"/>
      <c r="E4" s="2"/>
      <c r="F4" s="2"/>
      <c r="G4" s="6">
        <f t="shared" si="0"/>
        <v>2722.89</v>
      </c>
    </row>
    <row r="5" spans="1:10" x14ac:dyDescent="0.25">
      <c r="A5" s="2">
        <f t="shared" si="1"/>
        <v>30</v>
      </c>
      <c r="B5" s="2"/>
      <c r="C5" s="2">
        <v>3.089</v>
      </c>
      <c r="D5" s="2"/>
      <c r="F5" s="2"/>
      <c r="G5" s="6">
        <f t="shared" si="0"/>
        <v>2722.857</v>
      </c>
      <c r="J5" s="5"/>
    </row>
    <row r="6" spans="1:10" x14ac:dyDescent="0.25">
      <c r="A6" s="2">
        <f t="shared" si="1"/>
        <v>40</v>
      </c>
      <c r="B6" s="2"/>
      <c r="C6" s="2">
        <v>3.32</v>
      </c>
      <c r="D6" s="2"/>
      <c r="E6" s="2" t="s">
        <v>18</v>
      </c>
      <c r="F6" s="2"/>
      <c r="G6" s="6">
        <f t="shared" si="0"/>
        <v>2722.6259999999997</v>
      </c>
      <c r="J6" s="20">
        <f>AVERAGE(G6,G16)</f>
        <v>2722.64</v>
      </c>
    </row>
    <row r="7" spans="1:10" x14ac:dyDescent="0.25">
      <c r="A7" s="2">
        <f t="shared" si="1"/>
        <v>50</v>
      </c>
      <c r="B7" s="2"/>
      <c r="C7" s="2">
        <v>3.35</v>
      </c>
      <c r="D7" s="2"/>
      <c r="E7" s="2"/>
      <c r="F7" s="2"/>
      <c r="G7" s="6">
        <f t="shared" si="0"/>
        <v>2722.596</v>
      </c>
      <c r="J7" s="5">
        <v>2722.64</v>
      </c>
    </row>
    <row r="8" spans="1:10" x14ac:dyDescent="0.25">
      <c r="A8" s="2">
        <f t="shared" si="1"/>
        <v>60</v>
      </c>
      <c r="B8" s="2"/>
      <c r="C8" s="2">
        <v>3.3809999999999998</v>
      </c>
      <c r="D8" s="2"/>
      <c r="E8" s="2"/>
      <c r="F8" s="2"/>
      <c r="G8" s="6">
        <f t="shared" si="0"/>
        <v>2722.5650000000001</v>
      </c>
      <c r="J8" s="5">
        <v>2722.64</v>
      </c>
    </row>
    <row r="9" spans="1:10" x14ac:dyDescent="0.25">
      <c r="A9" s="2">
        <f t="shared" si="1"/>
        <v>70</v>
      </c>
      <c r="B9" s="2"/>
      <c r="C9" s="2">
        <v>3.3929999999999998</v>
      </c>
      <c r="D9" s="2"/>
      <c r="E9" s="2"/>
      <c r="F9" s="2"/>
      <c r="G9" s="6">
        <f t="shared" si="0"/>
        <v>2722.5529999999999</v>
      </c>
      <c r="J9" s="5">
        <v>2722.64</v>
      </c>
    </row>
    <row r="10" spans="1:10" x14ac:dyDescent="0.25">
      <c r="A10" s="2">
        <f t="shared" si="1"/>
        <v>80</v>
      </c>
      <c r="B10" s="2"/>
      <c r="C10" s="2">
        <v>3.3959999999999999</v>
      </c>
      <c r="D10" s="2"/>
      <c r="E10" s="2"/>
      <c r="F10" s="2"/>
      <c r="G10" s="6">
        <f t="shared" si="0"/>
        <v>2722.5499999999997</v>
      </c>
      <c r="J10" s="5">
        <v>2722.64</v>
      </c>
    </row>
    <row r="11" spans="1:10" x14ac:dyDescent="0.25">
      <c r="A11" s="2">
        <f t="shared" si="1"/>
        <v>90</v>
      </c>
      <c r="B11" s="2"/>
      <c r="C11" s="2">
        <v>3.4049999999999998</v>
      </c>
      <c r="D11" s="2"/>
      <c r="E11" s="2"/>
      <c r="F11" s="2"/>
      <c r="G11" s="6">
        <f t="shared" si="0"/>
        <v>2722.5409999999997</v>
      </c>
      <c r="J11" s="5">
        <v>2722.64</v>
      </c>
    </row>
    <row r="12" spans="1:10" x14ac:dyDescent="0.25">
      <c r="A12" s="2">
        <f t="shared" si="1"/>
        <v>100</v>
      </c>
      <c r="B12" s="2"/>
      <c r="C12" s="2">
        <v>3.3639999999999999</v>
      </c>
      <c r="D12" s="2"/>
      <c r="E12" s="2"/>
      <c r="F12" s="2"/>
      <c r="G12" s="6">
        <f t="shared" si="0"/>
        <v>2722.5819999999999</v>
      </c>
      <c r="J12" s="5">
        <v>2722.64</v>
      </c>
    </row>
    <row r="13" spans="1:10" x14ac:dyDescent="0.25">
      <c r="A13" s="2">
        <f t="shared" si="1"/>
        <v>110</v>
      </c>
      <c r="B13" s="2"/>
      <c r="C13" s="2">
        <v>3.39</v>
      </c>
      <c r="D13" s="2"/>
      <c r="E13" s="2"/>
      <c r="F13" s="2"/>
      <c r="G13" s="6">
        <f t="shared" si="0"/>
        <v>2722.556</v>
      </c>
      <c r="J13" s="5">
        <v>2722.64</v>
      </c>
    </row>
    <row r="14" spans="1:10" x14ac:dyDescent="0.25">
      <c r="A14" s="2">
        <v>120</v>
      </c>
      <c r="B14" s="2"/>
      <c r="C14" s="2">
        <v>3.2970000000000002</v>
      </c>
      <c r="D14" s="2"/>
      <c r="E14" s="2"/>
      <c r="F14" s="2"/>
      <c r="G14" s="6">
        <f t="shared" si="0"/>
        <v>2722.6489999999999</v>
      </c>
      <c r="J14" s="5">
        <v>2722.64</v>
      </c>
    </row>
    <row r="15" spans="1:10" x14ac:dyDescent="0.25">
      <c r="A15" s="2">
        <f t="shared" ref="A15:A26" si="2">A14+10</f>
        <v>130</v>
      </c>
      <c r="B15" s="2"/>
      <c r="C15" s="2">
        <v>3.286</v>
      </c>
      <c r="D15" s="2"/>
      <c r="E15" s="2"/>
      <c r="F15" s="2"/>
      <c r="G15" s="6">
        <f t="shared" si="0"/>
        <v>2722.66</v>
      </c>
      <c r="J15" s="5">
        <v>2722.64</v>
      </c>
    </row>
    <row r="16" spans="1:10" x14ac:dyDescent="0.25">
      <c r="A16" s="2">
        <f t="shared" si="2"/>
        <v>140</v>
      </c>
      <c r="B16" s="2"/>
      <c r="C16" s="2">
        <v>3.2919999999999998</v>
      </c>
      <c r="D16" s="2"/>
      <c r="E16" s="2" t="s">
        <v>21</v>
      </c>
      <c r="F16" s="2"/>
      <c r="G16" s="6">
        <f t="shared" si="0"/>
        <v>2722.654</v>
      </c>
      <c r="J16" s="5">
        <v>2722.64</v>
      </c>
    </row>
    <row r="17" spans="1:9" x14ac:dyDescent="0.25">
      <c r="A17" s="2">
        <f t="shared" si="2"/>
        <v>150</v>
      </c>
      <c r="B17" s="2"/>
      <c r="C17" s="2">
        <v>3.23</v>
      </c>
      <c r="D17" s="2"/>
      <c r="E17" s="2"/>
      <c r="F17" s="2"/>
      <c r="G17" s="6">
        <f t="shared" si="0"/>
        <v>2722.7159999999999</v>
      </c>
    </row>
    <row r="18" spans="1:9" x14ac:dyDescent="0.25">
      <c r="A18" s="2">
        <f t="shared" si="2"/>
        <v>160</v>
      </c>
      <c r="B18" s="2"/>
      <c r="C18" s="2">
        <v>3.2210000000000001</v>
      </c>
      <c r="D18" s="2"/>
      <c r="E18" s="2"/>
      <c r="F18" s="2"/>
      <c r="G18" s="6">
        <f t="shared" si="0"/>
        <v>2722.7249999999999</v>
      </c>
    </row>
    <row r="19" spans="1:9" x14ac:dyDescent="0.25">
      <c r="A19" s="2">
        <f t="shared" si="2"/>
        <v>170</v>
      </c>
      <c r="B19" s="2"/>
      <c r="C19" s="2">
        <v>3.2170000000000001</v>
      </c>
      <c r="D19" s="2"/>
      <c r="E19" s="2"/>
      <c r="F19" s="2"/>
      <c r="G19" s="6">
        <f t="shared" si="0"/>
        <v>2722.7289999999998</v>
      </c>
    </row>
    <row r="20" spans="1:9" x14ac:dyDescent="0.25">
      <c r="A20" s="2">
        <f t="shared" si="2"/>
        <v>180</v>
      </c>
      <c r="B20" s="2"/>
      <c r="C20" s="2">
        <v>3.2349999999999999</v>
      </c>
      <c r="D20" s="2"/>
      <c r="E20" s="2"/>
      <c r="F20" s="2"/>
      <c r="G20" s="6">
        <f t="shared" si="0"/>
        <v>2722.7109999999998</v>
      </c>
    </row>
    <row r="21" spans="1:9" x14ac:dyDescent="0.25">
      <c r="A21" s="2">
        <f t="shared" si="2"/>
        <v>190</v>
      </c>
      <c r="B21" s="2"/>
      <c r="C21" s="2">
        <v>3.133</v>
      </c>
      <c r="D21" s="2"/>
      <c r="E21" s="2"/>
      <c r="F21" s="2"/>
      <c r="G21" s="6">
        <f t="shared" si="0"/>
        <v>2722.8130000000001</v>
      </c>
    </row>
    <row r="22" spans="1:9" x14ac:dyDescent="0.25">
      <c r="A22" s="2">
        <f t="shared" si="2"/>
        <v>200</v>
      </c>
      <c r="B22" s="2"/>
      <c r="C22" s="2">
        <v>3.1150000000000002</v>
      </c>
      <c r="D22" s="2"/>
      <c r="E22" s="2"/>
      <c r="F22" s="2"/>
      <c r="G22" s="6">
        <f t="shared" si="0"/>
        <v>2722.8310000000001</v>
      </c>
    </row>
    <row r="23" spans="1:9" x14ac:dyDescent="0.25">
      <c r="A23" s="2">
        <f t="shared" si="2"/>
        <v>210</v>
      </c>
      <c r="B23" s="2"/>
      <c r="C23" s="2">
        <v>3.0859999999999999</v>
      </c>
      <c r="D23" s="2"/>
      <c r="E23" s="2"/>
      <c r="F23" s="2"/>
      <c r="G23" s="6">
        <f t="shared" si="0"/>
        <v>2722.86</v>
      </c>
    </row>
    <row r="24" spans="1:9" x14ac:dyDescent="0.25">
      <c r="A24" s="2">
        <f t="shared" si="2"/>
        <v>220</v>
      </c>
      <c r="B24" s="2"/>
      <c r="C24" s="2">
        <v>2.9929999999999999</v>
      </c>
      <c r="D24" s="2"/>
      <c r="E24" s="2"/>
      <c r="F24" s="2"/>
      <c r="G24" s="6">
        <f t="shared" si="0"/>
        <v>2722.953</v>
      </c>
      <c r="I24">
        <f>G27-G26</f>
        <v>0.18599999999969441</v>
      </c>
    </row>
    <row r="25" spans="1:9" x14ac:dyDescent="0.25">
      <c r="A25" s="2">
        <f t="shared" si="2"/>
        <v>230</v>
      </c>
      <c r="B25" s="2"/>
      <c r="C25" s="2">
        <v>2.9990000000000001</v>
      </c>
      <c r="D25" s="2"/>
      <c r="E25" s="2"/>
      <c r="F25" s="2"/>
      <c r="G25" s="6">
        <f t="shared" si="0"/>
        <v>2722.9470000000001</v>
      </c>
    </row>
    <row r="26" spans="1:9" x14ac:dyDescent="0.25">
      <c r="A26" s="2">
        <f t="shared" si="2"/>
        <v>240</v>
      </c>
      <c r="B26" s="2"/>
      <c r="C26" s="2">
        <v>3.0150000000000001</v>
      </c>
      <c r="D26" s="2"/>
      <c r="E26" s="2" t="s">
        <v>33</v>
      </c>
      <c r="F26" s="2"/>
      <c r="G26" s="6">
        <f t="shared" si="0"/>
        <v>2722.931</v>
      </c>
    </row>
    <row r="27" spans="1:9" x14ac:dyDescent="0.25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6">
        <f t="shared" si="0"/>
        <v>2723.1169999999997</v>
      </c>
      <c r="H27" s="16">
        <v>2723.422</v>
      </c>
      <c r="I27" s="5">
        <f>H27-G27</f>
        <v>0.30500000000029104</v>
      </c>
    </row>
    <row r="28" spans="1:9" x14ac:dyDescent="0.25">
      <c r="A28" s="2">
        <f t="shared" ref="A28" si="3">A26+10</f>
        <v>250</v>
      </c>
      <c r="B28" s="2"/>
      <c r="C28" s="2">
        <v>3.0139999999999998</v>
      </c>
      <c r="D28" s="2"/>
      <c r="E28" s="2"/>
      <c r="F28" s="2"/>
      <c r="G28" s="6">
        <f t="shared" si="0"/>
        <v>2722.9319999999998</v>
      </c>
    </row>
    <row r="29" spans="1:9" x14ac:dyDescent="0.25">
      <c r="A29" s="2">
        <f>A28+10</f>
        <v>260</v>
      </c>
      <c r="B29" s="2"/>
      <c r="C29" s="2">
        <v>2.875</v>
      </c>
      <c r="D29" s="2"/>
      <c r="E29" s="2"/>
      <c r="F29" s="2"/>
      <c r="G29" s="6">
        <f t="shared" si="0"/>
        <v>2723.0709999999999</v>
      </c>
    </row>
    <row r="30" spans="1:9" x14ac:dyDescent="0.25">
      <c r="A30" s="2">
        <f>A29+10</f>
        <v>270</v>
      </c>
      <c r="B30" s="2"/>
      <c r="C30" s="2">
        <v>2.883</v>
      </c>
      <c r="D30" s="2"/>
      <c r="E30" s="2"/>
      <c r="F30" s="2"/>
      <c r="G30" s="6">
        <f t="shared" si="0"/>
        <v>2723.0630000000001</v>
      </c>
    </row>
    <row r="31" spans="1:9" x14ac:dyDescent="0.25">
      <c r="A31" s="2">
        <f>A30+10</f>
        <v>280</v>
      </c>
      <c r="B31" s="2"/>
      <c r="C31" s="2">
        <v>2.8570000000000002</v>
      </c>
      <c r="D31" s="2"/>
      <c r="E31" s="2"/>
      <c r="F31" s="2"/>
      <c r="G31" s="6">
        <f t="shared" si="0"/>
        <v>2723.0889999999999</v>
      </c>
    </row>
    <row r="32" spans="1:9" x14ac:dyDescent="0.25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6">
        <f t="shared" si="0"/>
        <v>2723.14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I32"/>
  <sheetViews>
    <sheetView zoomScaleNormal="100" workbookViewId="0">
      <selection activeCell="O32" sqref="O32"/>
    </sheetView>
  </sheetViews>
  <sheetFormatPr defaultRowHeight="15" x14ac:dyDescent="0.25"/>
  <cols>
    <col min="3" max="3" width="15.7109375" customWidth="1"/>
    <col min="5" max="5" width="21.85546875" customWidth="1"/>
    <col min="6" max="6" width="19.5703125" customWidth="1"/>
    <col min="7" max="7" width="13.425781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2.7360000000000002</v>
      </c>
      <c r="D2" s="6"/>
      <c r="E2" s="6" t="s">
        <v>14</v>
      </c>
      <c r="F2" s="6">
        <v>2725.9459999999999</v>
      </c>
      <c r="G2" s="6">
        <f>$F$2-C2</f>
        <v>2723.21</v>
      </c>
    </row>
    <row r="3" spans="1:9" x14ac:dyDescent="0.25">
      <c r="A3" s="2">
        <f>A2+10</f>
        <v>10</v>
      </c>
      <c r="B3" s="2"/>
      <c r="C3" s="2">
        <v>2.74</v>
      </c>
      <c r="D3" s="2"/>
      <c r="E3" s="1"/>
      <c r="F3" s="2"/>
      <c r="G3" s="6">
        <f t="shared" ref="G3:G32" si="0">$F$2-C3</f>
        <v>2723.2060000000001</v>
      </c>
    </row>
    <row r="4" spans="1:9" x14ac:dyDescent="0.25">
      <c r="A4" s="2">
        <f t="shared" ref="A4:A9" si="1">A3+10</f>
        <v>20</v>
      </c>
      <c r="B4" s="2"/>
      <c r="C4" s="2">
        <v>2.78</v>
      </c>
      <c r="D4" s="2"/>
      <c r="E4" s="2"/>
      <c r="F4" s="2"/>
      <c r="G4" s="6">
        <f t="shared" si="0"/>
        <v>2723.1659999999997</v>
      </c>
    </row>
    <row r="5" spans="1:9" x14ac:dyDescent="0.25">
      <c r="A5" s="2">
        <f t="shared" si="1"/>
        <v>30</v>
      </c>
      <c r="B5" s="2"/>
      <c r="C5" s="2">
        <v>2.8580000000000001</v>
      </c>
      <c r="D5" s="2"/>
      <c r="E5" s="2" t="s">
        <v>21</v>
      </c>
      <c r="F5" s="2"/>
      <c r="G5" s="6">
        <f t="shared" si="0"/>
        <v>2723.0879999999997</v>
      </c>
    </row>
    <row r="6" spans="1:9" x14ac:dyDescent="0.25">
      <c r="A6" s="2">
        <f t="shared" si="1"/>
        <v>40</v>
      </c>
      <c r="B6" s="2"/>
      <c r="C6" s="2">
        <v>2.875</v>
      </c>
      <c r="D6" s="2"/>
      <c r="E6" s="2"/>
      <c r="F6" s="2"/>
      <c r="G6" s="6">
        <f t="shared" si="0"/>
        <v>2723.0709999999999</v>
      </c>
    </row>
    <row r="7" spans="1:9" x14ac:dyDescent="0.25">
      <c r="A7" s="2">
        <f t="shared" si="1"/>
        <v>50</v>
      </c>
      <c r="B7" s="2"/>
      <c r="C7" s="2">
        <v>2.931</v>
      </c>
      <c r="D7" s="2"/>
      <c r="E7" s="2"/>
      <c r="F7" s="2"/>
      <c r="G7" s="6">
        <f t="shared" si="0"/>
        <v>2723.0149999999999</v>
      </c>
    </row>
    <row r="8" spans="1:9" x14ac:dyDescent="0.25">
      <c r="A8" s="2">
        <f t="shared" si="1"/>
        <v>60</v>
      </c>
      <c r="B8" s="2"/>
      <c r="C8" s="2">
        <v>2.9329999999999998</v>
      </c>
      <c r="D8" s="2"/>
      <c r="E8" s="2"/>
      <c r="F8" s="2"/>
      <c r="G8" s="6">
        <f t="shared" si="0"/>
        <v>2723.0129999999999</v>
      </c>
      <c r="I8" t="s">
        <v>142</v>
      </c>
    </row>
    <row r="9" spans="1:9" x14ac:dyDescent="0.25">
      <c r="A9" s="2">
        <f t="shared" si="1"/>
        <v>70</v>
      </c>
      <c r="B9" s="2"/>
      <c r="C9" s="2">
        <v>2.9510000000000001</v>
      </c>
      <c r="D9" s="2"/>
      <c r="E9" s="2" t="s">
        <v>36</v>
      </c>
      <c r="F9" s="2"/>
      <c r="G9" s="6">
        <f t="shared" si="0"/>
        <v>2722.9949999999999</v>
      </c>
      <c r="H9" s="16">
        <v>2723.0039999999995</v>
      </c>
      <c r="I9" s="16">
        <f>H9-G9</f>
        <v>8.9999999995598046E-3</v>
      </c>
    </row>
    <row r="10" spans="1:9" x14ac:dyDescent="0.25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6"/>
    </row>
    <row r="11" spans="1:9" x14ac:dyDescent="0.25">
      <c r="A11" s="2">
        <f t="shared" ref="A11" si="2">A9+10</f>
        <v>80</v>
      </c>
      <c r="B11" s="2"/>
      <c r="C11" s="2">
        <v>2.903</v>
      </c>
      <c r="D11" s="2"/>
      <c r="E11" s="2"/>
      <c r="F11" s="2"/>
      <c r="G11" s="6">
        <f t="shared" si="0"/>
        <v>2723.0430000000001</v>
      </c>
    </row>
    <row r="12" spans="1:9" x14ac:dyDescent="0.25">
      <c r="A12" s="2">
        <f>A11+10</f>
        <v>90</v>
      </c>
      <c r="B12" s="2"/>
      <c r="C12" s="2">
        <v>2.9119999999999999</v>
      </c>
      <c r="D12" s="2"/>
      <c r="E12" s="2"/>
      <c r="F12" s="2"/>
      <c r="G12" s="6">
        <f t="shared" si="0"/>
        <v>2723.0340000000001</v>
      </c>
    </row>
    <row r="13" spans="1:9" x14ac:dyDescent="0.25">
      <c r="A13" s="2">
        <f t="shared" ref="A13:A32" si="3">A12+10</f>
        <v>100</v>
      </c>
      <c r="B13" s="2"/>
      <c r="C13" s="2">
        <v>2.9129999999999998</v>
      </c>
      <c r="D13" s="2"/>
      <c r="E13" s="2"/>
      <c r="F13" s="2"/>
      <c r="G13" s="6">
        <f t="shared" si="0"/>
        <v>2723.0329999999999</v>
      </c>
    </row>
    <row r="14" spans="1:9" x14ac:dyDescent="0.25">
      <c r="A14" s="2">
        <f t="shared" si="3"/>
        <v>110</v>
      </c>
      <c r="B14" s="2"/>
      <c r="C14" s="2">
        <v>2.899</v>
      </c>
      <c r="D14" s="2"/>
      <c r="E14" s="2"/>
      <c r="F14" s="2"/>
      <c r="G14" s="6">
        <f t="shared" si="0"/>
        <v>2723.047</v>
      </c>
    </row>
    <row r="15" spans="1:9" x14ac:dyDescent="0.25">
      <c r="A15" s="2">
        <f t="shared" si="3"/>
        <v>120</v>
      </c>
      <c r="B15" s="2"/>
      <c r="C15" s="2">
        <v>2.8620000000000001</v>
      </c>
      <c r="D15" s="2"/>
      <c r="E15" s="2"/>
      <c r="F15" s="2"/>
      <c r="G15" s="6">
        <f t="shared" si="0"/>
        <v>2723.0839999999998</v>
      </c>
    </row>
    <row r="16" spans="1:9" x14ac:dyDescent="0.25">
      <c r="A16" s="2">
        <f t="shared" si="3"/>
        <v>130</v>
      </c>
      <c r="B16" s="2"/>
      <c r="C16" s="2">
        <v>2.8759999999999999</v>
      </c>
      <c r="D16" s="2"/>
      <c r="E16" s="2"/>
      <c r="F16" s="2"/>
      <c r="G16" s="6">
        <f t="shared" si="0"/>
        <v>2723.0699999999997</v>
      </c>
    </row>
    <row r="17" spans="1:7" x14ac:dyDescent="0.25">
      <c r="A17" s="2">
        <f t="shared" si="3"/>
        <v>140</v>
      </c>
      <c r="B17" s="2"/>
      <c r="C17" s="2">
        <v>2.8610000000000002</v>
      </c>
      <c r="D17" s="2"/>
      <c r="E17" s="2"/>
      <c r="F17" s="2"/>
      <c r="G17" s="6">
        <f t="shared" si="0"/>
        <v>2723.085</v>
      </c>
    </row>
    <row r="18" spans="1:7" x14ac:dyDescent="0.25">
      <c r="A18" s="2">
        <f t="shared" si="3"/>
        <v>150</v>
      </c>
      <c r="B18" s="2"/>
      <c r="C18" s="2">
        <v>2.863</v>
      </c>
      <c r="D18" s="2"/>
      <c r="E18" s="2"/>
      <c r="F18" s="2"/>
      <c r="G18" s="6">
        <f t="shared" si="0"/>
        <v>2723.0830000000001</v>
      </c>
    </row>
    <row r="19" spans="1:7" x14ac:dyDescent="0.25">
      <c r="A19" s="2">
        <f t="shared" si="3"/>
        <v>160</v>
      </c>
      <c r="B19" s="2"/>
      <c r="C19" s="2">
        <v>2.8</v>
      </c>
      <c r="D19" s="2"/>
      <c r="E19" s="2"/>
      <c r="F19" s="2"/>
      <c r="G19" s="6">
        <f t="shared" si="0"/>
        <v>2723.1459999999997</v>
      </c>
    </row>
    <row r="20" spans="1:7" x14ac:dyDescent="0.25">
      <c r="A20" s="2">
        <f t="shared" si="3"/>
        <v>170</v>
      </c>
      <c r="B20" s="2"/>
      <c r="C20" s="2">
        <v>2.786</v>
      </c>
      <c r="D20" s="2"/>
      <c r="E20" s="2"/>
      <c r="F20" s="2"/>
      <c r="G20" s="6">
        <f t="shared" si="0"/>
        <v>2723.16</v>
      </c>
    </row>
    <row r="21" spans="1:7" x14ac:dyDescent="0.25">
      <c r="A21" s="2">
        <f t="shared" si="3"/>
        <v>180</v>
      </c>
      <c r="B21" s="2"/>
      <c r="C21" s="2">
        <v>2.8290000000000002</v>
      </c>
      <c r="D21" s="2"/>
      <c r="E21" s="2"/>
      <c r="F21" s="2"/>
      <c r="G21" s="6">
        <f t="shared" si="0"/>
        <v>2723.1169999999997</v>
      </c>
    </row>
    <row r="22" spans="1:7" x14ac:dyDescent="0.25">
      <c r="A22" s="2">
        <f t="shared" si="3"/>
        <v>190</v>
      </c>
      <c r="B22" s="2"/>
      <c r="C22" s="2">
        <v>2.8340000000000001</v>
      </c>
      <c r="D22" s="2"/>
      <c r="E22" s="2"/>
      <c r="F22" s="2"/>
      <c r="G22" s="6">
        <f t="shared" si="0"/>
        <v>2723.1120000000001</v>
      </c>
    </row>
    <row r="23" spans="1:7" x14ac:dyDescent="0.25">
      <c r="A23" s="2">
        <f t="shared" si="3"/>
        <v>200</v>
      </c>
      <c r="B23" s="2"/>
      <c r="C23" s="2">
        <v>2.81</v>
      </c>
      <c r="D23" s="2"/>
      <c r="E23" s="2"/>
      <c r="F23" s="2"/>
      <c r="G23" s="6">
        <f t="shared" si="0"/>
        <v>2723.136</v>
      </c>
    </row>
    <row r="24" spans="1:7" x14ac:dyDescent="0.25">
      <c r="A24" s="2">
        <f t="shared" si="3"/>
        <v>210</v>
      </c>
      <c r="B24" s="2"/>
      <c r="C24" s="2">
        <v>2.8</v>
      </c>
      <c r="D24" s="2"/>
      <c r="E24" s="2"/>
      <c r="F24" s="2"/>
      <c r="G24" s="6">
        <f t="shared" si="0"/>
        <v>2723.1459999999997</v>
      </c>
    </row>
    <row r="25" spans="1:7" x14ac:dyDescent="0.25">
      <c r="A25" s="2">
        <f t="shared" si="3"/>
        <v>220</v>
      </c>
      <c r="B25" s="2"/>
      <c r="C25" s="2">
        <v>2.8250000000000002</v>
      </c>
      <c r="D25" s="2"/>
      <c r="E25" s="2"/>
      <c r="F25" s="2"/>
      <c r="G25" s="6">
        <f t="shared" si="0"/>
        <v>2723.1210000000001</v>
      </c>
    </row>
    <row r="26" spans="1:7" x14ac:dyDescent="0.25">
      <c r="A26" s="2">
        <f t="shared" si="3"/>
        <v>230</v>
      </c>
      <c r="B26" s="2"/>
      <c r="C26" s="2">
        <v>2.835</v>
      </c>
      <c r="D26" s="2"/>
      <c r="E26" s="2"/>
      <c r="F26" s="2"/>
      <c r="G26" s="6">
        <f t="shared" si="0"/>
        <v>2723.1109999999999</v>
      </c>
    </row>
    <row r="27" spans="1:7" x14ac:dyDescent="0.25">
      <c r="A27" s="2">
        <f t="shared" si="3"/>
        <v>240</v>
      </c>
      <c r="B27" s="2"/>
      <c r="C27" s="2">
        <v>2.83</v>
      </c>
      <c r="D27" s="2"/>
      <c r="E27" s="2" t="s">
        <v>18</v>
      </c>
      <c r="F27" s="2"/>
      <c r="G27" s="6">
        <f t="shared" si="0"/>
        <v>2723.116</v>
      </c>
    </row>
    <row r="28" spans="1:7" x14ac:dyDescent="0.25">
      <c r="A28" s="2">
        <f t="shared" si="3"/>
        <v>250</v>
      </c>
      <c r="B28" s="2"/>
      <c r="C28" s="2">
        <v>2.73</v>
      </c>
      <c r="D28" s="2"/>
      <c r="E28" s="2"/>
      <c r="F28" s="2"/>
      <c r="G28" s="6">
        <f t="shared" si="0"/>
        <v>2723.2159999999999</v>
      </c>
    </row>
    <row r="29" spans="1:7" x14ac:dyDescent="0.25">
      <c r="A29" s="2">
        <f t="shared" si="3"/>
        <v>260</v>
      </c>
      <c r="B29" s="2"/>
      <c r="C29" s="2">
        <v>2.61</v>
      </c>
      <c r="D29" s="2"/>
      <c r="E29" s="2" t="s">
        <v>38</v>
      </c>
      <c r="F29" s="2"/>
      <c r="G29" s="6">
        <f t="shared" si="0"/>
        <v>2723.3359999999998</v>
      </c>
    </row>
    <row r="30" spans="1:7" x14ac:dyDescent="0.25">
      <c r="A30" s="2">
        <f t="shared" si="3"/>
        <v>270</v>
      </c>
      <c r="B30" s="2"/>
      <c r="C30" s="2">
        <v>2.5760000000000001</v>
      </c>
      <c r="D30" s="2"/>
      <c r="E30" s="2"/>
      <c r="F30" s="2"/>
      <c r="G30" s="6">
        <f t="shared" si="0"/>
        <v>2723.37</v>
      </c>
    </row>
    <row r="31" spans="1:7" x14ac:dyDescent="0.25">
      <c r="A31" s="2">
        <f t="shared" si="3"/>
        <v>280</v>
      </c>
      <c r="B31" s="2"/>
      <c r="C31" s="2">
        <v>2.5539999999999998</v>
      </c>
      <c r="D31" s="2"/>
      <c r="E31" s="2"/>
      <c r="F31" s="2"/>
      <c r="G31" s="6">
        <f t="shared" si="0"/>
        <v>2723.3919999999998</v>
      </c>
    </row>
    <row r="32" spans="1:7" x14ac:dyDescent="0.25">
      <c r="A32" s="2">
        <f t="shared" si="3"/>
        <v>290</v>
      </c>
      <c r="B32" s="2"/>
      <c r="C32" s="2">
        <v>2.5489999999999999</v>
      </c>
      <c r="D32" s="2"/>
      <c r="E32" s="2"/>
      <c r="F32" s="2"/>
      <c r="G32" s="6">
        <f t="shared" si="0"/>
        <v>2723.3969999999999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1"/>
  <sheetViews>
    <sheetView zoomScaleNormal="100" workbookViewId="0">
      <selection activeCell="J27" sqref="J27"/>
    </sheetView>
  </sheetViews>
  <sheetFormatPr defaultRowHeight="15" x14ac:dyDescent="0.25"/>
  <cols>
    <col min="3" max="3" width="12" customWidth="1"/>
    <col min="5" max="5" width="19.7109375" customWidth="1"/>
    <col min="6" max="6" width="18.28515625" customWidth="1"/>
    <col min="7" max="7" width="15.7109375" customWidth="1"/>
  </cols>
  <sheetData>
    <row r="1" spans="1:2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H1">
        <f>C11-C12</f>
        <v>0.20400000000000018</v>
      </c>
    </row>
    <row r="2" spans="1:21" x14ac:dyDescent="0.25">
      <c r="A2" s="5" t="s">
        <v>39</v>
      </c>
      <c r="B2" s="6">
        <v>2.3559999999999999</v>
      </c>
      <c r="C2" s="6"/>
      <c r="D2" s="6">
        <v>2.468</v>
      </c>
      <c r="E2" s="6" t="s">
        <v>40</v>
      </c>
      <c r="F2" s="6">
        <f>G2+B2</f>
        <v>2725.8340000000003</v>
      </c>
      <c r="G2" s="6">
        <f>2725.946-D2</f>
        <v>2723.4780000000001</v>
      </c>
    </row>
    <row r="3" spans="1:21" x14ac:dyDescent="0.25">
      <c r="A3" s="2">
        <v>0</v>
      </c>
      <c r="B3" s="2"/>
      <c r="C3" s="2">
        <v>2.556</v>
      </c>
      <c r="D3" s="2"/>
      <c r="E3" s="1" t="s">
        <v>41</v>
      </c>
      <c r="F3" s="2"/>
      <c r="G3" s="2">
        <f>$F$2-C3</f>
        <v>2723.2780000000002</v>
      </c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25">
      <c r="A4" s="2">
        <f>A3+10</f>
        <v>10</v>
      </c>
      <c r="B4" s="2">
        <f>A4/100</f>
        <v>0.1</v>
      </c>
      <c r="C4" s="2">
        <v>2.5390000000000001</v>
      </c>
      <c r="D4" s="2"/>
      <c r="E4" s="2"/>
      <c r="F4" s="2"/>
      <c r="G4" s="2">
        <f t="shared" ref="G4:G26" si="0">$F$2-C4</f>
        <v>2723.2950000000001</v>
      </c>
      <c r="R4" s="5">
        <v>-50</v>
      </c>
      <c r="T4">
        <v>7.75</v>
      </c>
    </row>
    <row r="5" spans="1:21" x14ac:dyDescent="0.25">
      <c r="A5" s="2">
        <f t="shared" ref="A5:A11" si="1">A4+10</f>
        <v>20</v>
      </c>
      <c r="B5" s="2">
        <f t="shared" ref="B5:B25" si="2">A5/100</f>
        <v>0.2</v>
      </c>
      <c r="C5" s="2">
        <v>2.597</v>
      </c>
      <c r="D5" s="2"/>
      <c r="E5" s="2" t="s">
        <v>21</v>
      </c>
      <c r="F5" s="2"/>
      <c r="G5" s="2">
        <f t="shared" si="0"/>
        <v>2723.2370000000001</v>
      </c>
      <c r="R5" s="5">
        <v>-40</v>
      </c>
      <c r="T5">
        <v>7.7</v>
      </c>
    </row>
    <row r="6" spans="1:21" x14ac:dyDescent="0.25">
      <c r="A6" s="2">
        <f t="shared" si="1"/>
        <v>30</v>
      </c>
      <c r="B6" s="2">
        <f t="shared" si="2"/>
        <v>0.3</v>
      </c>
      <c r="C6" s="2">
        <v>2.6379999999999999</v>
      </c>
      <c r="D6" s="2"/>
      <c r="E6" s="2"/>
      <c r="F6" s="2"/>
      <c r="G6" s="2">
        <f t="shared" si="0"/>
        <v>2723.1960000000004</v>
      </c>
      <c r="R6" s="5">
        <v>-30</v>
      </c>
      <c r="T6">
        <v>7.6</v>
      </c>
    </row>
    <row r="7" spans="1:21" x14ac:dyDescent="0.25">
      <c r="A7" s="2">
        <f t="shared" si="1"/>
        <v>40</v>
      </c>
      <c r="B7" s="2">
        <f t="shared" si="2"/>
        <v>0.4</v>
      </c>
      <c r="C7" s="2">
        <v>2.6339999999999999</v>
      </c>
      <c r="D7" s="2"/>
      <c r="E7" s="2"/>
      <c r="F7" s="2"/>
      <c r="G7" s="2">
        <f t="shared" si="0"/>
        <v>2723.2000000000003</v>
      </c>
      <c r="R7" s="5">
        <v>-20</v>
      </c>
      <c r="T7">
        <v>7.5</v>
      </c>
    </row>
    <row r="8" spans="1:21" x14ac:dyDescent="0.25">
      <c r="A8" s="2">
        <f t="shared" si="1"/>
        <v>50</v>
      </c>
      <c r="B8" s="2">
        <f t="shared" si="2"/>
        <v>0.5</v>
      </c>
      <c r="C8" s="2">
        <v>2.645</v>
      </c>
      <c r="D8" s="2"/>
      <c r="E8" s="2"/>
      <c r="F8" s="2"/>
      <c r="G8" s="2">
        <f t="shared" si="0"/>
        <v>2723.1890000000003</v>
      </c>
      <c r="R8" s="5">
        <v>-10</v>
      </c>
      <c r="T8">
        <v>7.48</v>
      </c>
    </row>
    <row r="9" spans="1:21" x14ac:dyDescent="0.25">
      <c r="A9" s="2">
        <f t="shared" si="1"/>
        <v>60</v>
      </c>
      <c r="B9" s="2">
        <f t="shared" si="2"/>
        <v>0.6</v>
      </c>
      <c r="C9" s="2">
        <v>2.6549999999999998</v>
      </c>
      <c r="D9" s="2"/>
      <c r="E9" s="2"/>
      <c r="F9" s="2"/>
      <c r="G9" s="2">
        <f t="shared" si="0"/>
        <v>2723.1790000000001</v>
      </c>
      <c r="R9" s="2">
        <v>0</v>
      </c>
      <c r="S9" s="2">
        <v>2.556</v>
      </c>
      <c r="T9" s="2">
        <f>$U$3-S9</f>
        <v>7.444</v>
      </c>
    </row>
    <row r="10" spans="1:21" x14ac:dyDescent="0.25">
      <c r="A10" s="2">
        <f t="shared" si="1"/>
        <v>70</v>
      </c>
      <c r="B10" s="2">
        <f t="shared" si="2"/>
        <v>0.7</v>
      </c>
      <c r="C10" s="2">
        <v>2.6560000000000001</v>
      </c>
      <c r="D10" s="2"/>
      <c r="E10" s="2"/>
      <c r="F10" s="2"/>
      <c r="G10" s="2">
        <f t="shared" si="0"/>
        <v>2723.1780000000003</v>
      </c>
      <c r="R10" s="2">
        <f>R9+10</f>
        <v>10</v>
      </c>
      <c r="S10" s="2">
        <v>2.5390000000000001</v>
      </c>
      <c r="T10" s="2">
        <f t="shared" ref="T10:T31" si="3">$U$3-S10</f>
        <v>7.4610000000000003</v>
      </c>
    </row>
    <row r="11" spans="1:21" x14ac:dyDescent="0.25">
      <c r="A11" s="2">
        <f t="shared" si="1"/>
        <v>80</v>
      </c>
      <c r="B11" s="2">
        <f t="shared" si="2"/>
        <v>0.8</v>
      </c>
      <c r="C11" s="2">
        <v>2.649</v>
      </c>
      <c r="D11" s="2"/>
      <c r="E11" s="2" t="s">
        <v>42</v>
      </c>
      <c r="F11" s="2"/>
      <c r="G11" s="2">
        <f t="shared" si="0"/>
        <v>2723.1850000000004</v>
      </c>
      <c r="H11" s="16">
        <v>2723.1889999999994</v>
      </c>
      <c r="I11">
        <f>H11-G11</f>
        <v>3.9999999989959178E-3</v>
      </c>
      <c r="R11" s="2">
        <f t="shared" ref="R11:R17" si="4">R10+10</f>
        <v>20</v>
      </c>
      <c r="S11" s="2">
        <v>2.597</v>
      </c>
      <c r="T11" s="2">
        <f t="shared" si="3"/>
        <v>7.4030000000000005</v>
      </c>
    </row>
    <row r="12" spans="1:21" x14ac:dyDescent="0.25">
      <c r="A12" s="2">
        <v>80</v>
      </c>
      <c r="B12" s="2">
        <f t="shared" si="2"/>
        <v>0.8</v>
      </c>
      <c r="C12" s="2">
        <v>2.4449999999999998</v>
      </c>
      <c r="D12" s="2"/>
      <c r="E12" s="2" t="s">
        <v>43</v>
      </c>
      <c r="F12" s="2"/>
      <c r="G12" s="2">
        <f t="shared" si="0"/>
        <v>2723.3890000000001</v>
      </c>
      <c r="R12" s="2">
        <f t="shared" si="4"/>
        <v>30</v>
      </c>
      <c r="S12" s="2">
        <v>2.6379999999999999</v>
      </c>
      <c r="T12" s="2">
        <f t="shared" si="3"/>
        <v>7.3620000000000001</v>
      </c>
    </row>
    <row r="13" spans="1:21" x14ac:dyDescent="0.25">
      <c r="A13" s="2">
        <f>A11+10</f>
        <v>90</v>
      </c>
      <c r="B13" s="2">
        <f t="shared" si="2"/>
        <v>0.9</v>
      </c>
      <c r="C13" s="2">
        <v>2.637</v>
      </c>
      <c r="D13" s="2"/>
      <c r="E13" s="2"/>
      <c r="F13" s="2"/>
      <c r="G13" s="2">
        <f t="shared" si="0"/>
        <v>2723.1970000000001</v>
      </c>
      <c r="R13" s="2">
        <f t="shared" si="4"/>
        <v>40</v>
      </c>
      <c r="S13" s="2">
        <v>2.6339999999999999</v>
      </c>
      <c r="T13" s="2">
        <f t="shared" si="3"/>
        <v>7.3659999999999997</v>
      </c>
    </row>
    <row r="14" spans="1:21" x14ac:dyDescent="0.25">
      <c r="A14" s="2">
        <f t="shared" ref="A14:A26" si="5">A13+10</f>
        <v>100</v>
      </c>
      <c r="B14" s="2">
        <f t="shared" si="2"/>
        <v>1</v>
      </c>
      <c r="C14" s="2">
        <v>2.6749999999999998</v>
      </c>
      <c r="D14" s="2"/>
      <c r="E14" s="2"/>
      <c r="F14" s="2"/>
      <c r="G14" s="2">
        <f t="shared" si="0"/>
        <v>2723.1590000000001</v>
      </c>
      <c r="R14" s="2">
        <f t="shared" si="4"/>
        <v>50</v>
      </c>
      <c r="S14" s="2">
        <v>2.645</v>
      </c>
      <c r="T14" s="2">
        <f t="shared" si="3"/>
        <v>7.3550000000000004</v>
      </c>
    </row>
    <row r="15" spans="1:21" x14ac:dyDescent="0.25">
      <c r="A15" s="2">
        <f t="shared" si="5"/>
        <v>110</v>
      </c>
      <c r="B15" s="2">
        <f t="shared" si="2"/>
        <v>1.1000000000000001</v>
      </c>
      <c r="C15" s="2">
        <v>2.6709999999999998</v>
      </c>
      <c r="D15" s="2"/>
      <c r="E15" s="2"/>
      <c r="F15" s="2"/>
      <c r="G15" s="2">
        <f t="shared" si="0"/>
        <v>2723.1630000000005</v>
      </c>
      <c r="R15" s="2">
        <f t="shared" si="4"/>
        <v>60</v>
      </c>
      <c r="S15" s="2">
        <v>2.6549999999999998</v>
      </c>
      <c r="T15" s="2">
        <f t="shared" si="3"/>
        <v>7.3450000000000006</v>
      </c>
    </row>
    <row r="16" spans="1:21" x14ac:dyDescent="0.25">
      <c r="A16" s="2">
        <f t="shared" si="5"/>
        <v>120</v>
      </c>
      <c r="B16" s="2">
        <f t="shared" si="2"/>
        <v>1.2</v>
      </c>
      <c r="C16" s="2">
        <v>2.6360000000000001</v>
      </c>
      <c r="D16" s="2"/>
      <c r="E16" s="2"/>
      <c r="F16" s="2"/>
      <c r="G16" s="2">
        <f t="shared" si="0"/>
        <v>2723.1980000000003</v>
      </c>
      <c r="R16" s="2">
        <f t="shared" si="4"/>
        <v>70</v>
      </c>
      <c r="S16" s="2">
        <v>2.6560000000000001</v>
      </c>
      <c r="T16" s="2">
        <f t="shared" si="3"/>
        <v>7.3439999999999994</v>
      </c>
    </row>
    <row r="17" spans="1:20" x14ac:dyDescent="0.25">
      <c r="A17" s="2">
        <f t="shared" si="5"/>
        <v>130</v>
      </c>
      <c r="B17" s="2">
        <f t="shared" si="2"/>
        <v>1.3</v>
      </c>
      <c r="C17" s="2">
        <v>2.6139999999999999</v>
      </c>
      <c r="D17" s="2"/>
      <c r="E17" s="2"/>
      <c r="F17" s="2"/>
      <c r="G17" s="2">
        <f t="shared" si="0"/>
        <v>2723.2200000000003</v>
      </c>
      <c r="R17" s="2">
        <f t="shared" si="4"/>
        <v>80</v>
      </c>
      <c r="S17" s="2">
        <v>2.649</v>
      </c>
      <c r="T17" s="2">
        <f t="shared" si="3"/>
        <v>7.351</v>
      </c>
    </row>
    <row r="18" spans="1:20" x14ac:dyDescent="0.25">
      <c r="A18" s="2">
        <f t="shared" si="5"/>
        <v>140</v>
      </c>
      <c r="B18" s="2">
        <f t="shared" si="2"/>
        <v>1.4</v>
      </c>
      <c r="C18" s="2">
        <v>2.653</v>
      </c>
      <c r="D18" s="2"/>
      <c r="E18" s="2"/>
      <c r="F18" s="2"/>
      <c r="G18" s="2">
        <f t="shared" si="0"/>
        <v>2723.1810000000005</v>
      </c>
      <c r="R18" s="2">
        <f>R17+10</f>
        <v>90</v>
      </c>
      <c r="S18" s="2">
        <v>2.5369999999999999</v>
      </c>
      <c r="T18" s="2">
        <f t="shared" si="3"/>
        <v>7.4630000000000001</v>
      </c>
    </row>
    <row r="19" spans="1:20" x14ac:dyDescent="0.25">
      <c r="A19" s="2">
        <f t="shared" si="5"/>
        <v>150</v>
      </c>
      <c r="B19" s="2">
        <f t="shared" si="2"/>
        <v>1.5</v>
      </c>
      <c r="C19" s="2">
        <v>2.609</v>
      </c>
      <c r="D19" s="2"/>
      <c r="E19" s="2"/>
      <c r="F19" s="2"/>
      <c r="G19" s="2">
        <f t="shared" si="0"/>
        <v>2723.2250000000004</v>
      </c>
      <c r="R19" s="2">
        <f t="shared" ref="R19:R31" si="6">R18+10</f>
        <v>100</v>
      </c>
      <c r="S19" s="2">
        <v>2.5750000000000002</v>
      </c>
      <c r="T19" s="2">
        <f t="shared" si="3"/>
        <v>7.4249999999999998</v>
      </c>
    </row>
    <row r="20" spans="1:20" x14ac:dyDescent="0.25">
      <c r="A20" s="2">
        <f t="shared" si="5"/>
        <v>160</v>
      </c>
      <c r="B20" s="2">
        <f t="shared" si="2"/>
        <v>1.6</v>
      </c>
      <c r="C20" s="2">
        <v>2.6139999999999999</v>
      </c>
      <c r="D20" s="2"/>
      <c r="E20" s="2"/>
      <c r="F20" s="2"/>
      <c r="G20" s="2">
        <f t="shared" si="0"/>
        <v>2723.2200000000003</v>
      </c>
      <c r="R20" s="2">
        <f t="shared" si="6"/>
        <v>110</v>
      </c>
      <c r="S20" s="2">
        <v>2.6709999999999998</v>
      </c>
      <c r="T20" s="2">
        <f t="shared" si="3"/>
        <v>7.3290000000000006</v>
      </c>
    </row>
    <row r="21" spans="1:20" x14ac:dyDescent="0.25">
      <c r="A21" s="2">
        <f t="shared" si="5"/>
        <v>170</v>
      </c>
      <c r="B21" s="2">
        <f t="shared" si="2"/>
        <v>1.7</v>
      </c>
      <c r="C21" s="2">
        <v>2.5840000000000001</v>
      </c>
      <c r="D21" s="2"/>
      <c r="E21" s="2" t="s">
        <v>21</v>
      </c>
      <c r="F21" s="2"/>
      <c r="G21" s="2">
        <f t="shared" si="0"/>
        <v>2723.2500000000005</v>
      </c>
      <c r="R21" s="2">
        <f t="shared" si="6"/>
        <v>120</v>
      </c>
      <c r="S21" s="2">
        <v>2.6360000000000001</v>
      </c>
      <c r="T21" s="2">
        <f t="shared" si="3"/>
        <v>7.3639999999999999</v>
      </c>
    </row>
    <row r="22" spans="1:20" x14ac:dyDescent="0.25">
      <c r="A22" s="2">
        <f t="shared" si="5"/>
        <v>180</v>
      </c>
      <c r="B22" s="2">
        <f t="shared" si="2"/>
        <v>1.8</v>
      </c>
      <c r="C22" s="2">
        <v>2.4889999999999999</v>
      </c>
      <c r="D22" s="2"/>
      <c r="E22" s="2"/>
      <c r="F22" s="2"/>
      <c r="G22" s="2">
        <f t="shared" si="0"/>
        <v>2723.3450000000003</v>
      </c>
      <c r="J22" s="11" t="s">
        <v>117</v>
      </c>
      <c r="R22" s="2">
        <f t="shared" si="6"/>
        <v>130</v>
      </c>
      <c r="S22" s="2">
        <v>2.6139999999999999</v>
      </c>
      <c r="T22" s="2">
        <f t="shared" si="3"/>
        <v>7.3860000000000001</v>
      </c>
    </row>
    <row r="23" spans="1:20" x14ac:dyDescent="0.25">
      <c r="A23" s="2">
        <f t="shared" si="5"/>
        <v>190</v>
      </c>
      <c r="B23" s="2">
        <f t="shared" si="2"/>
        <v>1.9</v>
      </c>
      <c r="C23" s="2">
        <v>2.4580000000000002</v>
      </c>
      <c r="D23" s="2"/>
      <c r="E23" s="2"/>
      <c r="F23" s="2"/>
      <c r="G23" s="2">
        <f t="shared" si="0"/>
        <v>2723.3760000000002</v>
      </c>
      <c r="J23" s="11">
        <f>C11-C12</f>
        <v>0.20400000000000018</v>
      </c>
      <c r="R23" s="2">
        <f t="shared" si="6"/>
        <v>140</v>
      </c>
      <c r="S23" s="2">
        <v>2.653</v>
      </c>
      <c r="T23" s="2">
        <f t="shared" si="3"/>
        <v>7.3469999999999995</v>
      </c>
    </row>
    <row r="24" spans="1:20" x14ac:dyDescent="0.25">
      <c r="A24" s="2">
        <f t="shared" si="5"/>
        <v>200</v>
      </c>
      <c r="B24" s="2">
        <f t="shared" si="2"/>
        <v>2</v>
      </c>
      <c r="C24" s="2">
        <v>2.3969999999999998</v>
      </c>
      <c r="D24" s="2"/>
      <c r="E24" s="2"/>
      <c r="F24" s="2"/>
      <c r="G24" s="2">
        <f t="shared" si="0"/>
        <v>2723.4370000000004</v>
      </c>
      <c r="R24" s="2">
        <f t="shared" si="6"/>
        <v>150</v>
      </c>
      <c r="S24" s="2">
        <v>2.609</v>
      </c>
      <c r="T24" s="2">
        <f t="shared" si="3"/>
        <v>7.391</v>
      </c>
    </row>
    <row r="25" spans="1:20" x14ac:dyDescent="0.25">
      <c r="A25" s="2">
        <f t="shared" si="5"/>
        <v>210</v>
      </c>
      <c r="B25" s="2">
        <f t="shared" si="2"/>
        <v>2.1</v>
      </c>
      <c r="C25" s="2">
        <v>2.2829999999999999</v>
      </c>
      <c r="D25" s="2"/>
      <c r="E25" s="2"/>
      <c r="F25" s="2"/>
      <c r="G25" s="2">
        <f t="shared" si="0"/>
        <v>2723.5510000000004</v>
      </c>
      <c r="R25" s="2">
        <f t="shared" si="6"/>
        <v>160</v>
      </c>
      <c r="S25" s="2">
        <v>2.6139999999999999</v>
      </c>
      <c r="T25" s="2">
        <f t="shared" si="3"/>
        <v>7.3860000000000001</v>
      </c>
    </row>
    <row r="26" spans="1:20" x14ac:dyDescent="0.25">
      <c r="A26" s="2">
        <f t="shared" si="5"/>
        <v>220</v>
      </c>
      <c r="B26" s="2">
        <f>A26/100</f>
        <v>2.2000000000000002</v>
      </c>
      <c r="C26" s="2">
        <v>2.1840000000000002</v>
      </c>
      <c r="D26" s="2"/>
      <c r="E26" s="2" t="s">
        <v>44</v>
      </c>
      <c r="F26" s="2"/>
      <c r="G26" s="2">
        <f t="shared" si="0"/>
        <v>2723.65</v>
      </c>
      <c r="J26">
        <f>0.4-J23</f>
        <v>0.19599999999999984</v>
      </c>
      <c r="R26" s="2">
        <f t="shared" si="6"/>
        <v>170</v>
      </c>
      <c r="S26" s="2">
        <v>2.5840000000000001</v>
      </c>
      <c r="T26" s="2">
        <f t="shared" si="3"/>
        <v>7.4160000000000004</v>
      </c>
    </row>
    <row r="27" spans="1:20" x14ac:dyDescent="0.25">
      <c r="R27" s="2">
        <f t="shared" si="6"/>
        <v>180</v>
      </c>
      <c r="S27" s="2">
        <v>2.4889999999999999</v>
      </c>
      <c r="T27" s="2">
        <f t="shared" si="3"/>
        <v>7.5110000000000001</v>
      </c>
    </row>
    <row r="28" spans="1:20" x14ac:dyDescent="0.25">
      <c r="R28" s="2">
        <f t="shared" si="6"/>
        <v>190</v>
      </c>
      <c r="S28" s="2">
        <v>2.4580000000000002</v>
      </c>
      <c r="T28" s="2">
        <f t="shared" si="3"/>
        <v>7.5419999999999998</v>
      </c>
    </row>
    <row r="29" spans="1:20" x14ac:dyDescent="0.25">
      <c r="R29" s="2">
        <f t="shared" si="6"/>
        <v>200</v>
      </c>
      <c r="S29" s="2">
        <v>2.3969999999999998</v>
      </c>
      <c r="T29" s="2">
        <f t="shared" si="3"/>
        <v>7.6029999999999998</v>
      </c>
    </row>
    <row r="30" spans="1:20" x14ac:dyDescent="0.25">
      <c r="R30" s="2">
        <f t="shared" si="6"/>
        <v>210</v>
      </c>
      <c r="S30" s="2">
        <v>2.2829999999999999</v>
      </c>
      <c r="T30" s="2">
        <f t="shared" si="3"/>
        <v>7.7170000000000005</v>
      </c>
    </row>
    <row r="31" spans="1:20" x14ac:dyDescent="0.25">
      <c r="R31" s="2">
        <f t="shared" si="6"/>
        <v>220</v>
      </c>
      <c r="S31" s="2">
        <v>2.1840000000000002</v>
      </c>
      <c r="T31" s="2">
        <f t="shared" si="3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2"/>
  <sheetViews>
    <sheetView workbookViewId="0">
      <selection activeCell="G13" sqref="G13"/>
    </sheetView>
  </sheetViews>
  <sheetFormatPr defaultRowHeight="15" x14ac:dyDescent="0.25"/>
  <cols>
    <col min="1" max="1" width="10.42578125" customWidth="1"/>
    <col min="2" max="2" width="12.140625" customWidth="1"/>
    <col min="3" max="3" width="15.5703125" customWidth="1"/>
    <col min="5" max="5" width="23.28515625" customWidth="1"/>
    <col min="6" max="6" width="20" customWidth="1"/>
    <col min="7" max="7" width="1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25">
      <c r="A2" s="2">
        <v>0</v>
      </c>
      <c r="B2" s="2"/>
      <c r="C2" s="2">
        <v>2.2029999999999998</v>
      </c>
      <c r="D2" s="2"/>
      <c r="E2" s="2" t="s">
        <v>115</v>
      </c>
      <c r="F2" s="2">
        <v>2725.8340000000003</v>
      </c>
      <c r="G2" s="2">
        <f>$F$2-C2</f>
        <v>2723.6310000000003</v>
      </c>
    </row>
    <row r="3" spans="1:18" x14ac:dyDescent="0.25">
      <c r="A3" s="2">
        <f>A2+10</f>
        <v>10</v>
      </c>
      <c r="B3" s="2"/>
      <c r="C3" s="2">
        <v>2.2330000000000001</v>
      </c>
      <c r="D3" s="2"/>
      <c r="E3" s="2"/>
      <c r="F3" s="2"/>
      <c r="G3" s="2">
        <f t="shared" ref="G3:G22" si="0">$F$2-C3</f>
        <v>2723.6010000000001</v>
      </c>
    </row>
    <row r="4" spans="1:18" x14ac:dyDescent="0.25">
      <c r="A4" s="2">
        <f t="shared" ref="A4:A5" si="1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si="0"/>
        <v>2723.5000000000005</v>
      </c>
    </row>
    <row r="5" spans="1:18" x14ac:dyDescent="0.25">
      <c r="A5" s="2">
        <f t="shared" si="1"/>
        <v>30</v>
      </c>
      <c r="B5" s="2"/>
      <c r="C5" s="2">
        <v>2.367</v>
      </c>
      <c r="D5" s="2"/>
      <c r="E5" s="2" t="s">
        <v>46</v>
      </c>
      <c r="F5" s="2"/>
      <c r="G5" s="2">
        <f t="shared" si="0"/>
        <v>2723.4670000000001</v>
      </c>
    </row>
    <row r="6" spans="1:18" x14ac:dyDescent="0.25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0"/>
        <v>2723.6230000000005</v>
      </c>
    </row>
    <row r="7" spans="1:18" x14ac:dyDescent="0.25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0"/>
        <v>2723.4250000000002</v>
      </c>
      <c r="Q7" s="5">
        <v>-40</v>
      </c>
      <c r="R7" s="5"/>
    </row>
    <row r="8" spans="1:18" x14ac:dyDescent="0.25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0"/>
        <v>2723.4120000000003</v>
      </c>
      <c r="Q8" s="5">
        <v>-30</v>
      </c>
      <c r="R8" s="5"/>
    </row>
    <row r="9" spans="1:18" x14ac:dyDescent="0.25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0"/>
        <v>2723.4380000000001</v>
      </c>
      <c r="Q9" s="5">
        <v>-20</v>
      </c>
      <c r="R9" s="5"/>
    </row>
    <row r="10" spans="1:18" x14ac:dyDescent="0.25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0"/>
        <v>2723.4210000000003</v>
      </c>
      <c r="Q10" s="5">
        <v>-10</v>
      </c>
      <c r="R10" s="5"/>
    </row>
    <row r="11" spans="1:18" x14ac:dyDescent="0.25">
      <c r="A11" s="2">
        <f t="shared" ref="A11:A22" si="2">A10+10</f>
        <v>80</v>
      </c>
      <c r="B11" s="2"/>
      <c r="C11" s="2">
        <v>2.4510000000000001</v>
      </c>
      <c r="D11" s="2"/>
      <c r="E11" s="2"/>
      <c r="F11" s="2"/>
      <c r="G11" s="2">
        <f t="shared" si="0"/>
        <v>2723.3830000000003</v>
      </c>
      <c r="Q11" s="2">
        <v>0</v>
      </c>
      <c r="R11" s="2">
        <f t="shared" ref="R11" si="3">$F$2-N11</f>
        <v>2725.8340000000003</v>
      </c>
    </row>
    <row r="12" spans="1:18" x14ac:dyDescent="0.25">
      <c r="A12" s="2">
        <f t="shared" si="2"/>
        <v>90</v>
      </c>
      <c r="B12" s="2"/>
      <c r="C12" s="2">
        <v>2.4119999999999999</v>
      </c>
      <c r="D12" s="2"/>
      <c r="E12" s="2"/>
      <c r="F12" s="2"/>
      <c r="G12" s="2">
        <f t="shared" si="0"/>
        <v>2723.4220000000005</v>
      </c>
      <c r="Q12" s="2">
        <f>Q11+10</f>
        <v>10</v>
      </c>
      <c r="R12" s="2">
        <f t="shared" ref="R12" si="4">$F$2-N12</f>
        <v>2725.8340000000003</v>
      </c>
    </row>
    <row r="13" spans="1:18" x14ac:dyDescent="0.25">
      <c r="A13" s="2">
        <f t="shared" si="2"/>
        <v>100</v>
      </c>
      <c r="B13" s="2"/>
      <c r="C13" s="2">
        <v>2.379</v>
      </c>
      <c r="D13" s="2"/>
      <c r="E13" s="2" t="s">
        <v>49</v>
      </c>
      <c r="F13" s="2"/>
      <c r="G13" s="2">
        <f t="shared" si="0"/>
        <v>2723.4550000000004</v>
      </c>
    </row>
    <row r="14" spans="1:18" x14ac:dyDescent="0.25">
      <c r="A14" s="2">
        <f t="shared" si="2"/>
        <v>110</v>
      </c>
      <c r="B14" s="2"/>
      <c r="C14" s="2">
        <v>2.4950000000000001</v>
      </c>
      <c r="D14" s="2"/>
      <c r="E14" s="2"/>
      <c r="F14" s="2"/>
      <c r="G14" s="2">
        <f t="shared" si="0"/>
        <v>2723.3390000000004</v>
      </c>
    </row>
    <row r="15" spans="1:18" x14ac:dyDescent="0.25">
      <c r="A15" s="2">
        <f t="shared" si="2"/>
        <v>120</v>
      </c>
      <c r="B15" s="2"/>
      <c r="C15" s="2">
        <v>2.407</v>
      </c>
      <c r="D15" s="2"/>
      <c r="E15" s="2"/>
      <c r="F15" s="2"/>
      <c r="G15" s="2">
        <f t="shared" si="0"/>
        <v>2723.4270000000001</v>
      </c>
    </row>
    <row r="16" spans="1:18" x14ac:dyDescent="0.25">
      <c r="A16" s="2">
        <f t="shared" si="2"/>
        <v>130</v>
      </c>
      <c r="B16" s="2"/>
      <c r="C16" s="2">
        <v>2.39</v>
      </c>
      <c r="D16" s="2"/>
      <c r="E16" s="2"/>
      <c r="F16" s="2"/>
      <c r="G16" s="2">
        <f t="shared" si="0"/>
        <v>2723.4440000000004</v>
      </c>
    </row>
    <row r="17" spans="1:7" x14ac:dyDescent="0.25">
      <c r="A17" s="2">
        <f t="shared" si="2"/>
        <v>140</v>
      </c>
      <c r="B17" s="2"/>
      <c r="C17" s="2">
        <v>2.3820000000000001</v>
      </c>
      <c r="D17" s="2"/>
      <c r="E17" s="2" t="s">
        <v>21</v>
      </c>
      <c r="F17" s="2"/>
      <c r="G17" s="2">
        <f t="shared" si="0"/>
        <v>2723.4520000000002</v>
      </c>
    </row>
    <row r="18" spans="1:7" x14ac:dyDescent="0.25">
      <c r="A18" s="2">
        <f t="shared" si="2"/>
        <v>150</v>
      </c>
      <c r="B18" s="2"/>
      <c r="C18" s="2">
        <v>1.9239999999999999</v>
      </c>
      <c r="D18" s="2"/>
      <c r="E18" s="2"/>
      <c r="F18" s="2"/>
      <c r="G18" s="2">
        <f t="shared" si="0"/>
        <v>2723.9100000000003</v>
      </c>
    </row>
    <row r="19" spans="1:7" x14ac:dyDescent="0.25">
      <c r="A19" s="2">
        <f t="shared" si="2"/>
        <v>160</v>
      </c>
      <c r="B19" s="2"/>
      <c r="C19" s="2">
        <v>1.645</v>
      </c>
      <c r="D19" s="2"/>
      <c r="E19" s="2"/>
      <c r="F19" s="2"/>
      <c r="G19" s="2">
        <f t="shared" si="0"/>
        <v>2724.1890000000003</v>
      </c>
    </row>
    <row r="20" spans="1:7" x14ac:dyDescent="0.25">
      <c r="A20" s="2">
        <f t="shared" si="2"/>
        <v>170</v>
      </c>
      <c r="B20" s="2"/>
      <c r="C20" s="2">
        <v>1.6379999999999999</v>
      </c>
      <c r="D20" s="2"/>
      <c r="E20" s="2"/>
      <c r="F20" s="2"/>
      <c r="G20" s="2">
        <f t="shared" si="0"/>
        <v>2724.1960000000004</v>
      </c>
    </row>
    <row r="21" spans="1:7" x14ac:dyDescent="0.25">
      <c r="A21" s="2">
        <f t="shared" si="2"/>
        <v>180</v>
      </c>
      <c r="B21" s="2"/>
      <c r="C21" s="2">
        <v>1.663</v>
      </c>
      <c r="D21" s="2"/>
      <c r="E21" s="2"/>
      <c r="F21" s="2"/>
      <c r="G21" s="2">
        <f t="shared" si="0"/>
        <v>2724.1710000000003</v>
      </c>
    </row>
    <row r="22" spans="1:7" x14ac:dyDescent="0.25">
      <c r="A22" s="2">
        <f t="shared" si="2"/>
        <v>190</v>
      </c>
      <c r="B22" s="2"/>
      <c r="C22" s="2">
        <v>1.635</v>
      </c>
      <c r="D22" s="2"/>
      <c r="E22" s="2" t="s">
        <v>50</v>
      </c>
      <c r="F22" s="2"/>
      <c r="G22" s="2">
        <f t="shared" si="0"/>
        <v>2724.1990000000001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Piezo 1</vt:lpstr>
      <vt:lpstr>ISCO1 </vt:lpstr>
      <vt:lpstr>GW1</vt:lpstr>
      <vt:lpstr>GW2</vt:lpstr>
      <vt:lpstr>T probe 25 (old 3)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Piezo 4</vt:lpstr>
      <vt:lpstr>T probe 4</vt:lpstr>
      <vt:lpstr>T probe 5</vt:lpstr>
      <vt:lpstr>GW7</vt:lpstr>
      <vt:lpstr>GW6</vt:lpstr>
      <vt:lpstr>Sonde and T probe 6</vt:lpstr>
      <vt:lpstr>GW9</vt:lpstr>
      <vt:lpstr>GW8</vt:lpstr>
      <vt:lpstr>Piezo5</vt:lpstr>
      <vt:lpstr>Piezo6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2021-08-10T06:32:04Z</dcterms:created>
  <dcterms:modified xsi:type="dcterms:W3CDTF">2025-02-18T23:15:07Z</dcterms:modified>
</cp:coreProperties>
</file>