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Research/Data/La Jara/LISST GSD/"/>
    </mc:Choice>
  </mc:AlternateContent>
  <xr:revisionPtr revIDLastSave="4" documentId="13_ncr:1_{2AD361F5-9DB5-4552-A58B-67D9F26E690C}" xr6:coauthVersionLast="47" xr6:coauthVersionMax="47" xr10:uidLastSave="{90938A94-1760-4CA1-82CB-4FCEFE5203BC}"/>
  <bookViews>
    <workbookView xWindow="22932" yWindow="-180" windowWidth="23256" windowHeight="12576" activeTab="1" xr2:uid="{1DA23FE7-BAAC-465E-A779-A09567432D19}"/>
  </bookViews>
  <sheets>
    <sheet name="Experiment" sheetId="1" r:id="rId1"/>
    <sheet name="Storm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5" i="2" s="1"/>
  <c r="F5" i="2" s="1"/>
  <c r="H2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1" i="2"/>
  <c r="F12" i="2"/>
  <c r="B37" i="2"/>
  <c r="B36" i="2"/>
  <c r="B30" i="2"/>
  <c r="F4" i="2"/>
  <c r="H19" i="2"/>
  <c r="F3" i="2"/>
  <c r="E22" i="2"/>
  <c r="E21" i="2"/>
  <c r="E26" i="2"/>
  <c r="B25" i="2"/>
  <c r="B26" i="2" s="1"/>
  <c r="B34" i="2" l="1"/>
  <c r="B21" i="2"/>
  <c r="E19" i="2"/>
  <c r="B22" i="2" l="1"/>
  <c r="B19" i="2" s="1"/>
  <c r="F2" i="2" s="1"/>
</calcChain>
</file>

<file path=xl/sharedStrings.xml><?xml version="1.0" encoding="utf-8"?>
<sst xmlns="http://schemas.openxmlformats.org/spreadsheetml/2006/main" count="154" uniqueCount="48">
  <si>
    <t>Bottle</t>
  </si>
  <si>
    <t>Time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</si>
  <si>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</si>
  <si>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</si>
  <si>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</si>
  <si>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</si>
  <si>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</si>
  <si>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</si>
  <si>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</si>
  <si>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</si>
  <si>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</si>
  <si>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</si>
  <si>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11</t>
  </si>
  <si>
    <t>Exp 12</t>
  </si>
  <si>
    <t>Exp 13</t>
  </si>
  <si>
    <t>Exp 14</t>
  </si>
  <si>
    <t>Exp 15</t>
  </si>
  <si>
    <t>Exp 16</t>
  </si>
  <si>
    <t>Dilution?</t>
  </si>
  <si>
    <t>no</t>
  </si>
  <si>
    <t>Initial Concentration (mg/L)</t>
  </si>
  <si>
    <t>Final Concentration (mg/L)</t>
  </si>
  <si>
    <t>Transmissivity (%)</t>
  </si>
  <si>
    <t>Volume (mL)</t>
  </si>
  <si>
    <t>ISCO 2</t>
  </si>
  <si>
    <t>ISCO 3</t>
  </si>
  <si>
    <t xml:space="preserve">Too High! </t>
  </si>
  <si>
    <t>yes</t>
  </si>
  <si>
    <t xml:space="preserve">DILUTIONS </t>
  </si>
  <si>
    <t>VC_org</t>
  </si>
  <si>
    <t>Dilution 1</t>
  </si>
  <si>
    <t>VC_dil1</t>
  </si>
  <si>
    <t>SV</t>
  </si>
  <si>
    <t>mL</t>
  </si>
  <si>
    <t>mg/L</t>
  </si>
  <si>
    <t>VC_org1</t>
  </si>
  <si>
    <t>Dilution 2</t>
  </si>
  <si>
    <t>VC_dil2</t>
  </si>
  <si>
    <t>VC_org2</t>
  </si>
  <si>
    <t>Dilution 3</t>
  </si>
  <si>
    <t>VC_dil3</t>
  </si>
  <si>
    <t>VC_org3</t>
  </si>
  <si>
    <t>#1</t>
  </si>
  <si>
    <t>#2</t>
  </si>
  <si>
    <t>#5</t>
  </si>
  <si>
    <t>#6</t>
  </si>
  <si>
    <t>#8</t>
  </si>
  <si>
    <t>Too high!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</si>
</sst>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531E-9D32-458B-BE7A-00DE22982BF5}">
  <dimension ref="A1:G17"/>
  <sheetViews>
    <sheetView workbookViewId="0">
      <selection activeCell="J19" sqref="J19"/>
    </sheetView>
  </sheetViews>
  <sheetFormatPr defaultRowHeight="15" x14ac:dyDescent="0.25"/>
  <cols>
    <col min="3" max="3" width="16.5703125" customWidth="1"/>
    <col min="4" max="4" width="28.7109375" customWidth="1"/>
    <col min="5" max="5" width="11.85546875" customWidth="1"/>
    <col min="6" max="6" width="25.7109375" customWidth="1"/>
    <col min="7" max="7" width="17.5703125" customWidth="1"/>
  </cols>
  <sheetData>
    <row r="1" spans="1:7" x14ac:dyDescent="0.25">
      <c r="A1" s="1" t="s">
        <v>0</v>
      </c>
      <c r="B1" s="1" t="s">
        <v>1</v>
      </c>
      <c r="C1" s="1" t="s">
        <v>23</v>
      </c>
      <c r="D1" s="1" t="s">
        <v>20</v>
      </c>
      <c r="E1" s="4" t="s">
        <v>18</v>
      </c>
      <c r="F1" s="4" t="s">
        <v>21</v>
      </c>
      <c r="G1" s="4" t="s">
        <v>22</v>
      </c>
    </row>
    <row r="2" spans="1:7" x14ac:dyDescent="0.25">
      <c r="A2" s="2" t="s">
        <v>2</v>
      </c>
      <c r="B2" s="3">
        <v>0.72638888888888886</v>
      </c>
      <c r="C2" s="5">
        <v>117.24</v>
      </c>
      <c r="D2" s="2">
        <v>0</v>
      </c>
      <c r="E2" s="2" t="s">
        <v>19</v>
      </c>
      <c r="F2" s="2">
        <v>0</v>
      </c>
      <c r="G2" s="2">
        <v>98</v>
      </c>
    </row>
    <row r="3" spans="1:7" x14ac:dyDescent="0.25">
      <c r="A3" s="2" t="s">
        <v>3</v>
      </c>
      <c r="B3" s="3">
        <f>B2+0.00211111111111</f>
        <v>0.72849999999999882</v>
      </c>
      <c r="C3" s="5">
        <v>117.05</v>
      </c>
      <c r="D3" s="2">
        <v>0</v>
      </c>
      <c r="E3" s="2" t="s">
        <v>19</v>
      </c>
      <c r="F3" s="2">
        <v>0</v>
      </c>
      <c r="G3" s="2">
        <v>97</v>
      </c>
    </row>
    <row r="4" spans="1:7" x14ac:dyDescent="0.25">
      <c r="A4" s="2" t="s">
        <v>4</v>
      </c>
      <c r="B4" s="3">
        <f t="shared" ref="B4:B17" si="0">B3+0.00211111111111</f>
        <v>0.73061111111110877</v>
      </c>
      <c r="C4" s="5">
        <v>117.32</v>
      </c>
      <c r="D4" s="2">
        <v>37.18</v>
      </c>
      <c r="E4" s="2" t="s">
        <v>19</v>
      </c>
      <c r="F4" s="2">
        <v>37.18</v>
      </c>
      <c r="G4" s="2">
        <v>94</v>
      </c>
    </row>
    <row r="5" spans="1:7" x14ac:dyDescent="0.25">
      <c r="A5" s="2" t="s">
        <v>5</v>
      </c>
      <c r="B5" s="3">
        <f t="shared" si="0"/>
        <v>0.73272222222221872</v>
      </c>
      <c r="C5" s="5">
        <v>117.44</v>
      </c>
      <c r="D5" s="2">
        <v>52.18</v>
      </c>
      <c r="E5" s="2" t="s">
        <v>19</v>
      </c>
      <c r="F5" s="2">
        <v>52.18</v>
      </c>
      <c r="G5" s="2">
        <v>91</v>
      </c>
    </row>
    <row r="6" spans="1:7" x14ac:dyDescent="0.25">
      <c r="A6" s="2" t="s">
        <v>6</v>
      </c>
      <c r="B6" s="3">
        <f t="shared" si="0"/>
        <v>0.73483333333332868</v>
      </c>
      <c r="C6" s="5">
        <v>117.42</v>
      </c>
      <c r="D6" s="2">
        <v>80.87</v>
      </c>
      <c r="E6" s="2" t="s">
        <v>19</v>
      </c>
      <c r="F6" s="2">
        <v>80.87</v>
      </c>
      <c r="G6" s="2">
        <v>88</v>
      </c>
    </row>
    <row r="7" spans="1:7" x14ac:dyDescent="0.25">
      <c r="A7" s="2" t="s">
        <v>7</v>
      </c>
      <c r="B7" s="3">
        <f t="shared" si="0"/>
        <v>0.73694444444443863</v>
      </c>
      <c r="C7" s="5">
        <v>117.87</v>
      </c>
      <c r="D7" s="2">
        <v>220.02</v>
      </c>
      <c r="E7" s="2" t="s">
        <v>19</v>
      </c>
      <c r="F7" s="2">
        <v>220.02</v>
      </c>
      <c r="G7" s="2">
        <v>75.7</v>
      </c>
    </row>
    <row r="8" spans="1:7" x14ac:dyDescent="0.25">
      <c r="A8" s="2" t="s">
        <v>8</v>
      </c>
      <c r="B8" s="3">
        <f t="shared" si="0"/>
        <v>0.73905555555554858</v>
      </c>
      <c r="C8" s="5">
        <v>117.29</v>
      </c>
      <c r="D8" s="2">
        <v>41.39</v>
      </c>
      <c r="E8" s="2" t="s">
        <v>19</v>
      </c>
      <c r="F8" s="2">
        <v>41.39</v>
      </c>
      <c r="G8" s="2">
        <v>93</v>
      </c>
    </row>
    <row r="9" spans="1:7" x14ac:dyDescent="0.25">
      <c r="A9" s="2" t="s">
        <v>9</v>
      </c>
      <c r="B9" s="3">
        <f t="shared" si="0"/>
        <v>0.74116666666665854</v>
      </c>
      <c r="C9" s="5">
        <v>117.35</v>
      </c>
      <c r="D9" s="2">
        <v>0</v>
      </c>
      <c r="E9" s="2" t="s">
        <v>19</v>
      </c>
      <c r="F9" s="2">
        <v>0</v>
      </c>
      <c r="G9" s="2">
        <v>97</v>
      </c>
    </row>
    <row r="10" spans="1:7" x14ac:dyDescent="0.25">
      <c r="A10" s="2" t="s">
        <v>10</v>
      </c>
      <c r="B10" s="3">
        <f t="shared" si="0"/>
        <v>0.74327777777776849</v>
      </c>
      <c r="C10" s="5">
        <v>117.23</v>
      </c>
      <c r="D10" s="2">
        <v>0</v>
      </c>
      <c r="E10" s="2" t="s">
        <v>19</v>
      </c>
      <c r="F10" s="2">
        <v>0</v>
      </c>
      <c r="G10" s="2">
        <v>98</v>
      </c>
    </row>
    <row r="11" spans="1:7" x14ac:dyDescent="0.25">
      <c r="A11" s="2" t="s">
        <v>11</v>
      </c>
      <c r="B11" s="3">
        <f t="shared" si="0"/>
        <v>0.74538888888887844</v>
      </c>
      <c r="C11" s="5">
        <v>117.05</v>
      </c>
      <c r="D11" s="2">
        <v>0</v>
      </c>
      <c r="E11" s="2" t="s">
        <v>19</v>
      </c>
      <c r="F11" s="2">
        <v>0</v>
      </c>
      <c r="G11" s="2">
        <v>98</v>
      </c>
    </row>
    <row r="12" spans="1:7" x14ac:dyDescent="0.25">
      <c r="A12" s="2" t="s">
        <v>12</v>
      </c>
      <c r="B12" s="3">
        <f t="shared" si="0"/>
        <v>0.7474999999999884</v>
      </c>
      <c r="C12" s="5">
        <v>117.96</v>
      </c>
      <c r="D12" s="2">
        <v>0</v>
      </c>
      <c r="E12" s="2" t="s">
        <v>19</v>
      </c>
      <c r="F12" s="2">
        <v>0</v>
      </c>
      <c r="G12" s="2">
        <v>98</v>
      </c>
    </row>
    <row r="13" spans="1:7" x14ac:dyDescent="0.25">
      <c r="A13" s="2" t="s">
        <v>13</v>
      </c>
      <c r="B13" s="3">
        <f t="shared" si="0"/>
        <v>0.74961111111109835</v>
      </c>
      <c r="C13" s="5">
        <v>117.54</v>
      </c>
      <c r="D13" s="2">
        <v>0</v>
      </c>
      <c r="E13" s="2" t="s">
        <v>19</v>
      </c>
      <c r="F13" s="2">
        <v>0</v>
      </c>
      <c r="G13" s="2">
        <v>98</v>
      </c>
    </row>
    <row r="14" spans="1:7" x14ac:dyDescent="0.25">
      <c r="A14" s="2" t="s">
        <v>14</v>
      </c>
      <c r="B14" s="3">
        <f t="shared" si="0"/>
        <v>0.7517222222222083</v>
      </c>
      <c r="C14" s="5">
        <v>117.07</v>
      </c>
      <c r="D14" s="2">
        <v>0</v>
      </c>
      <c r="E14" s="2" t="s">
        <v>19</v>
      </c>
      <c r="F14" s="2">
        <v>0</v>
      </c>
      <c r="G14" s="2">
        <v>98</v>
      </c>
    </row>
    <row r="15" spans="1:7" x14ac:dyDescent="0.25">
      <c r="A15" s="2" t="s">
        <v>15</v>
      </c>
      <c r="B15" s="3">
        <f t="shared" si="0"/>
        <v>0.75383333333331826</v>
      </c>
      <c r="C15" s="5">
        <v>117.45</v>
      </c>
      <c r="D15" s="2">
        <v>0</v>
      </c>
      <c r="E15" s="2" t="s">
        <v>19</v>
      </c>
      <c r="F15" s="2">
        <v>0</v>
      </c>
      <c r="G15" s="2">
        <v>98</v>
      </c>
    </row>
    <row r="16" spans="1:7" x14ac:dyDescent="0.25">
      <c r="A16" s="2" t="s">
        <v>16</v>
      </c>
      <c r="B16" s="3">
        <f t="shared" si="0"/>
        <v>0.75594444444442821</v>
      </c>
      <c r="C16" s="5">
        <v>117.68</v>
      </c>
      <c r="D16" s="2">
        <v>0</v>
      </c>
      <c r="E16" s="2" t="s">
        <v>19</v>
      </c>
      <c r="F16" s="2">
        <v>0</v>
      </c>
      <c r="G16" s="2">
        <v>98</v>
      </c>
    </row>
    <row r="17" spans="1:7" x14ac:dyDescent="0.25">
      <c r="A17" s="2" t="s">
        <v>17</v>
      </c>
      <c r="B17" s="3">
        <f t="shared" si="0"/>
        <v>0.75805555555553816</v>
      </c>
      <c r="C17" s="5">
        <v>117.76</v>
      </c>
      <c r="D17" s="2">
        <v>0</v>
      </c>
      <c r="E17" s="2" t="s">
        <v>19</v>
      </c>
      <c r="F17" s="2">
        <v>0</v>
      </c>
      <c r="G17" s="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CCE9-C09E-44FA-8802-1DB5ED3744A3}">
  <dimension ref="A1:I42"/>
  <sheetViews>
    <sheetView tabSelected="1" workbookViewId="0">
      <selection activeCell="K16" sqref="K16"/>
    </sheetView>
  </sheetViews>
  <sheetFormatPr defaultRowHeight="15" x14ac:dyDescent="0.25"/>
  <cols>
    <col min="2" max="2" width="12" bestFit="1" customWidth="1"/>
    <col min="3" max="3" width="17.85546875" customWidth="1"/>
    <col min="4" max="4" width="25.140625" customWidth="1"/>
    <col min="5" max="5" width="13.42578125" customWidth="1"/>
    <col min="6" max="6" width="28.140625" customWidth="1"/>
    <col min="7" max="7" width="19.140625" customWidth="1"/>
    <col min="8" max="8" width="15.140625" customWidth="1"/>
    <col min="9" max="9" width="8.28515625" customWidth="1"/>
  </cols>
  <sheetData>
    <row r="1" spans="1:7" x14ac:dyDescent="0.25">
      <c r="A1" s="1" t="s">
        <v>24</v>
      </c>
      <c r="B1" s="1" t="s">
        <v>1</v>
      </c>
      <c r="C1" s="1" t="s">
        <v>23</v>
      </c>
      <c r="D1" s="1" t="s">
        <v>20</v>
      </c>
      <c r="E1" s="4" t="s">
        <v>18</v>
      </c>
      <c r="F1" s="4" t="s">
        <v>21</v>
      </c>
      <c r="G1" s="4" t="s">
        <v>22</v>
      </c>
    </row>
    <row r="2" spans="1:7" x14ac:dyDescent="0.25">
      <c r="A2" s="2">
        <v>1</v>
      </c>
      <c r="B2" s="3"/>
      <c r="C2" s="5">
        <v>117</v>
      </c>
      <c r="D2" s="2" t="s">
        <v>26</v>
      </c>
      <c r="E2" s="2" t="s">
        <v>27</v>
      </c>
      <c r="F2" s="14">
        <f>B19</f>
        <v>339.78248003154852</v>
      </c>
      <c r="G2" s="2">
        <v>48</v>
      </c>
    </row>
    <row r="3" spans="1:7" x14ac:dyDescent="0.25">
      <c r="A3" s="2">
        <v>2</v>
      </c>
      <c r="B3" s="3"/>
      <c r="C3" s="5">
        <v>200</v>
      </c>
      <c r="D3" s="2" t="s">
        <v>26</v>
      </c>
      <c r="E3" s="2" t="s">
        <v>27</v>
      </c>
      <c r="F3" s="14">
        <f>E19</f>
        <v>457.12</v>
      </c>
      <c r="G3" s="2">
        <v>37</v>
      </c>
    </row>
    <row r="4" spans="1:7" x14ac:dyDescent="0.25">
      <c r="A4" s="2">
        <v>5</v>
      </c>
      <c r="B4" s="3"/>
      <c r="C4" s="5">
        <v>150</v>
      </c>
      <c r="D4" s="2" t="s">
        <v>26</v>
      </c>
      <c r="E4" s="2" t="s">
        <v>27</v>
      </c>
      <c r="F4" s="14">
        <f>H19</f>
        <v>152.79</v>
      </c>
      <c r="G4" s="2">
        <v>59</v>
      </c>
    </row>
    <row r="5" spans="1:7" x14ac:dyDescent="0.25">
      <c r="A5" s="2">
        <v>6</v>
      </c>
      <c r="B5" s="3"/>
      <c r="C5" s="5">
        <v>125</v>
      </c>
      <c r="D5" s="2" t="s">
        <v>26</v>
      </c>
      <c r="E5" s="2" t="s">
        <v>27</v>
      </c>
      <c r="F5" s="14">
        <f>H25</f>
        <v>168.45</v>
      </c>
      <c r="G5" s="2">
        <v>53</v>
      </c>
    </row>
    <row r="6" spans="1:7" x14ac:dyDescent="0.25">
      <c r="A6" s="2">
        <v>10</v>
      </c>
      <c r="B6" s="3"/>
      <c r="C6" s="5">
        <v>117</v>
      </c>
      <c r="D6" s="2">
        <v>43.15</v>
      </c>
      <c r="E6" s="2" t="s">
        <v>19</v>
      </c>
      <c r="F6" s="2">
        <v>43.15</v>
      </c>
      <c r="G6" s="2">
        <v>94</v>
      </c>
    </row>
    <row r="7" spans="1:7" x14ac:dyDescent="0.25">
      <c r="A7" s="2">
        <v>18</v>
      </c>
      <c r="B7" s="3"/>
      <c r="C7" s="5">
        <v>117</v>
      </c>
      <c r="D7" s="2">
        <v>17.7</v>
      </c>
      <c r="E7" s="2" t="s">
        <v>19</v>
      </c>
      <c r="F7" s="2">
        <v>17.7</v>
      </c>
      <c r="G7" s="2">
        <v>96</v>
      </c>
    </row>
    <row r="9" spans="1:7" x14ac:dyDescent="0.25">
      <c r="A9" s="1" t="s">
        <v>25</v>
      </c>
      <c r="B9" s="1" t="s">
        <v>1</v>
      </c>
      <c r="C9" s="1" t="s">
        <v>23</v>
      </c>
      <c r="D9" s="1" t="s">
        <v>20</v>
      </c>
      <c r="E9" s="4" t="s">
        <v>18</v>
      </c>
      <c r="F9" s="4" t="s">
        <v>21</v>
      </c>
      <c r="G9" s="4" t="s">
        <v>22</v>
      </c>
    </row>
    <row r="10" spans="1:7" x14ac:dyDescent="0.25">
      <c r="A10" s="2">
        <v>1</v>
      </c>
      <c r="B10" s="3"/>
      <c r="C10" s="5">
        <v>117</v>
      </c>
      <c r="D10" s="2">
        <v>92.06</v>
      </c>
      <c r="E10" s="2" t="s">
        <v>19</v>
      </c>
      <c r="F10" s="2">
        <v>92.06</v>
      </c>
      <c r="G10" s="2">
        <v>91</v>
      </c>
    </row>
    <row r="11" spans="1:7" x14ac:dyDescent="0.25">
      <c r="A11" s="2">
        <v>3</v>
      </c>
      <c r="B11" s="3"/>
      <c r="C11" s="5">
        <v>117</v>
      </c>
      <c r="D11" s="2">
        <v>95.69</v>
      </c>
      <c r="E11" s="2" t="s">
        <v>19</v>
      </c>
      <c r="F11" s="2">
        <v>95.69</v>
      </c>
      <c r="G11" s="2">
        <v>85</v>
      </c>
    </row>
    <row r="12" spans="1:7" x14ac:dyDescent="0.25">
      <c r="A12" s="2">
        <v>8</v>
      </c>
      <c r="B12" s="3"/>
      <c r="C12" s="5">
        <v>150</v>
      </c>
      <c r="D12" s="2" t="s">
        <v>47</v>
      </c>
      <c r="E12" s="2" t="s">
        <v>27</v>
      </c>
      <c r="F12" s="14">
        <f>B34</f>
        <v>403.51499999999993</v>
      </c>
      <c r="G12" s="2">
        <v>42</v>
      </c>
    </row>
    <row r="13" spans="1:7" x14ac:dyDescent="0.25">
      <c r="A13" s="2">
        <v>11</v>
      </c>
      <c r="B13" s="3"/>
      <c r="C13" s="5">
        <v>117</v>
      </c>
      <c r="D13" s="2">
        <v>124.04</v>
      </c>
      <c r="E13" s="2" t="s">
        <v>19</v>
      </c>
      <c r="F13" s="2">
        <v>124.04</v>
      </c>
      <c r="G13" s="2">
        <v>79</v>
      </c>
    </row>
    <row r="14" spans="1:7" x14ac:dyDescent="0.25">
      <c r="A14" s="2">
        <v>15</v>
      </c>
      <c r="B14" s="3"/>
      <c r="C14" s="5">
        <v>117</v>
      </c>
      <c r="D14" s="2">
        <v>65.3</v>
      </c>
      <c r="E14" s="2" t="s">
        <v>19</v>
      </c>
      <c r="F14" s="2">
        <v>65.3</v>
      </c>
      <c r="G14" s="2">
        <v>90</v>
      </c>
    </row>
    <row r="15" spans="1:7" x14ac:dyDescent="0.25">
      <c r="A15" s="2">
        <v>24</v>
      </c>
      <c r="B15" s="3"/>
      <c r="C15" s="5">
        <v>117</v>
      </c>
      <c r="D15" s="2">
        <v>42.87</v>
      </c>
      <c r="E15" s="2" t="s">
        <v>19</v>
      </c>
      <c r="F15" s="2">
        <v>42.87</v>
      </c>
      <c r="G15" s="2">
        <v>96</v>
      </c>
    </row>
    <row r="17" spans="1:9" x14ac:dyDescent="0.25">
      <c r="A17" s="15" t="s">
        <v>28</v>
      </c>
      <c r="B17" s="15"/>
      <c r="C17" s="15"/>
      <c r="D17" s="15"/>
      <c r="E17" s="15"/>
      <c r="F17" s="15"/>
      <c r="G17" s="15"/>
    </row>
    <row r="18" spans="1:9" x14ac:dyDescent="0.25">
      <c r="A18" s="1" t="s">
        <v>24</v>
      </c>
      <c r="B18" s="15" t="s">
        <v>42</v>
      </c>
      <c r="C18" s="15"/>
      <c r="D18" s="1" t="s">
        <v>24</v>
      </c>
      <c r="E18" s="15" t="s">
        <v>43</v>
      </c>
      <c r="F18" s="15"/>
      <c r="G18" s="1" t="s">
        <v>24</v>
      </c>
      <c r="H18" s="15" t="s">
        <v>44</v>
      </c>
      <c r="I18" s="15"/>
    </row>
    <row r="19" spans="1:9" x14ac:dyDescent="0.25">
      <c r="A19" s="1" t="s">
        <v>29</v>
      </c>
      <c r="B19" s="6">
        <f>B22</f>
        <v>339.78248003154852</v>
      </c>
      <c r="C19" s="1" t="s">
        <v>34</v>
      </c>
      <c r="D19" s="1" t="s">
        <v>29</v>
      </c>
      <c r="E19" s="6">
        <f>E22</f>
        <v>457.12</v>
      </c>
      <c r="F19" s="1" t="s">
        <v>34</v>
      </c>
      <c r="G19" s="1" t="s">
        <v>29</v>
      </c>
      <c r="H19" s="6">
        <f>H22</f>
        <v>152.79</v>
      </c>
      <c r="I19" s="1" t="s">
        <v>34</v>
      </c>
    </row>
    <row r="20" spans="1:9" x14ac:dyDescent="0.25">
      <c r="A20" s="16" t="s">
        <v>30</v>
      </c>
      <c r="B20" s="17"/>
      <c r="C20" s="18"/>
      <c r="D20" s="16" t="s">
        <v>30</v>
      </c>
      <c r="E20" s="17"/>
      <c r="F20" s="18"/>
      <c r="G20" s="16" t="s">
        <v>30</v>
      </c>
      <c r="H20" s="17"/>
      <c r="I20" s="18"/>
    </row>
    <row r="21" spans="1:9" x14ac:dyDescent="0.25">
      <c r="A21" s="7" t="s">
        <v>31</v>
      </c>
      <c r="B21" s="10">
        <f>B26</f>
        <v>194.57629198387821</v>
      </c>
      <c r="C21" s="9" t="s">
        <v>34</v>
      </c>
      <c r="D21" s="7" t="s">
        <v>31</v>
      </c>
      <c r="E21" s="10">
        <f>E26</f>
        <v>228.56</v>
      </c>
      <c r="F21" s="9" t="s">
        <v>34</v>
      </c>
      <c r="G21" s="7" t="s">
        <v>31</v>
      </c>
      <c r="H21" s="8">
        <v>50.93</v>
      </c>
      <c r="I21" s="9" t="s">
        <v>34</v>
      </c>
    </row>
    <row r="22" spans="1:9" x14ac:dyDescent="0.25">
      <c r="A22" s="7" t="s">
        <v>35</v>
      </c>
      <c r="B22" s="10">
        <f>B21/(1-B23/117)</f>
        <v>339.78248003154852</v>
      </c>
      <c r="C22" s="9" t="s">
        <v>34</v>
      </c>
      <c r="D22" s="7" t="s">
        <v>35</v>
      </c>
      <c r="E22" s="10">
        <f>E21/(1-E23/200)</f>
        <v>457.12</v>
      </c>
      <c r="F22" s="9" t="s">
        <v>34</v>
      </c>
      <c r="G22" s="7" t="s">
        <v>35</v>
      </c>
      <c r="H22" s="10">
        <f>H21/(1-H23/150)</f>
        <v>152.79</v>
      </c>
      <c r="I22" s="9" t="s">
        <v>34</v>
      </c>
    </row>
    <row r="23" spans="1:9" x14ac:dyDescent="0.25">
      <c r="A23" s="7" t="s">
        <v>32</v>
      </c>
      <c r="B23" s="8">
        <v>50</v>
      </c>
      <c r="C23" s="9" t="s">
        <v>33</v>
      </c>
      <c r="D23" s="7" t="s">
        <v>32</v>
      </c>
      <c r="E23" s="8">
        <v>100</v>
      </c>
      <c r="F23" s="9" t="s">
        <v>33</v>
      </c>
      <c r="G23" s="11" t="s">
        <v>32</v>
      </c>
      <c r="H23" s="12">
        <v>100</v>
      </c>
      <c r="I23" s="13" t="s">
        <v>33</v>
      </c>
    </row>
    <row r="24" spans="1:9" x14ac:dyDescent="0.25">
      <c r="A24" s="19" t="s">
        <v>36</v>
      </c>
      <c r="B24" s="20"/>
      <c r="C24" s="21"/>
      <c r="D24" s="19" t="s">
        <v>36</v>
      </c>
      <c r="E24" s="20"/>
      <c r="F24" s="21"/>
      <c r="G24" s="1" t="s">
        <v>24</v>
      </c>
      <c r="H24" s="15" t="s">
        <v>45</v>
      </c>
      <c r="I24" s="15"/>
    </row>
    <row r="25" spans="1:9" x14ac:dyDescent="0.25">
      <c r="A25" s="7" t="s">
        <v>37</v>
      </c>
      <c r="B25" s="10">
        <f>B30</f>
        <v>144.68493506493508</v>
      </c>
      <c r="C25" s="9" t="s">
        <v>34</v>
      </c>
      <c r="D25" s="7" t="s">
        <v>37</v>
      </c>
      <c r="E25" s="10">
        <v>114.28</v>
      </c>
      <c r="F25" s="9" t="s">
        <v>34</v>
      </c>
      <c r="G25" s="1" t="s">
        <v>29</v>
      </c>
      <c r="H25" s="6">
        <f>H28</f>
        <v>168.45</v>
      </c>
      <c r="I25" s="1" t="s">
        <v>34</v>
      </c>
    </row>
    <row r="26" spans="1:9" x14ac:dyDescent="0.25">
      <c r="A26" s="7" t="s">
        <v>38</v>
      </c>
      <c r="B26" s="10">
        <f>B25/(1-B27/117)</f>
        <v>194.57629198387821</v>
      </c>
      <c r="C26" s="9" t="s">
        <v>34</v>
      </c>
      <c r="D26" s="7" t="s">
        <v>38</v>
      </c>
      <c r="E26" s="10">
        <f>E25/(1-E27/200)</f>
        <v>228.56</v>
      </c>
      <c r="F26" s="9" t="s">
        <v>34</v>
      </c>
      <c r="G26" s="16" t="s">
        <v>30</v>
      </c>
      <c r="H26" s="17"/>
      <c r="I26" s="18"/>
    </row>
    <row r="27" spans="1:9" x14ac:dyDescent="0.25">
      <c r="A27" s="7" t="s">
        <v>32</v>
      </c>
      <c r="B27" s="8">
        <v>30</v>
      </c>
      <c r="C27" s="9" t="s">
        <v>33</v>
      </c>
      <c r="D27" s="11" t="s">
        <v>32</v>
      </c>
      <c r="E27" s="12">
        <v>100</v>
      </c>
      <c r="F27" s="13" t="s">
        <v>33</v>
      </c>
      <c r="G27" s="7" t="s">
        <v>31</v>
      </c>
      <c r="H27" s="8">
        <v>101.07</v>
      </c>
      <c r="I27" s="9" t="s">
        <v>34</v>
      </c>
    </row>
    <row r="28" spans="1:9" x14ac:dyDescent="0.25">
      <c r="A28" s="19" t="s">
        <v>39</v>
      </c>
      <c r="B28" s="20"/>
      <c r="C28" s="21"/>
      <c r="G28" s="7" t="s">
        <v>35</v>
      </c>
      <c r="H28" s="10">
        <f>H27/(1-H29/125)</f>
        <v>168.45</v>
      </c>
      <c r="I28" s="9" t="s">
        <v>34</v>
      </c>
    </row>
    <row r="29" spans="1:9" x14ac:dyDescent="0.25">
      <c r="A29" s="7" t="s">
        <v>40</v>
      </c>
      <c r="B29" s="8">
        <v>95.22</v>
      </c>
      <c r="C29" s="9" t="s">
        <v>34</v>
      </c>
      <c r="G29" s="11" t="s">
        <v>32</v>
      </c>
      <c r="H29" s="12">
        <v>50</v>
      </c>
      <c r="I29" s="13" t="s">
        <v>33</v>
      </c>
    </row>
    <row r="30" spans="1:9" x14ac:dyDescent="0.25">
      <c r="A30" s="7" t="s">
        <v>41</v>
      </c>
      <c r="B30" s="10">
        <f>B29/(1-B31/117)</f>
        <v>144.68493506493508</v>
      </c>
      <c r="C30" s="9" t="s">
        <v>34</v>
      </c>
    </row>
    <row r="31" spans="1:9" x14ac:dyDescent="0.25">
      <c r="A31" s="11" t="s">
        <v>32</v>
      </c>
      <c r="B31" s="12">
        <v>40</v>
      </c>
      <c r="C31" s="13" t="s">
        <v>33</v>
      </c>
    </row>
    <row r="33" spans="1:3" x14ac:dyDescent="0.25">
      <c r="A33" s="1" t="s">
        <v>25</v>
      </c>
      <c r="B33" s="15" t="s">
        <v>46</v>
      </c>
      <c r="C33" s="15"/>
    </row>
    <row r="34" spans="1:3" x14ac:dyDescent="0.25">
      <c r="A34" s="1" t="s">
        <v>29</v>
      </c>
      <c r="B34" s="6">
        <f>B37</f>
        <v>403.51499999999993</v>
      </c>
      <c r="C34" s="1" t="s">
        <v>34</v>
      </c>
    </row>
    <row r="35" spans="1:3" x14ac:dyDescent="0.25">
      <c r="A35" s="16" t="s">
        <v>30</v>
      </c>
      <c r="B35" s="17"/>
      <c r="C35" s="18"/>
    </row>
    <row r="36" spans="1:3" x14ac:dyDescent="0.25">
      <c r="A36" s="7" t="s">
        <v>31</v>
      </c>
      <c r="B36" s="10">
        <f>B41</f>
        <v>134.505</v>
      </c>
      <c r="C36" s="9" t="s">
        <v>34</v>
      </c>
    </row>
    <row r="37" spans="1:3" x14ac:dyDescent="0.25">
      <c r="A37" s="7" t="s">
        <v>35</v>
      </c>
      <c r="B37" s="10">
        <f>B36/(1-B38/150)</f>
        <v>403.51499999999993</v>
      </c>
      <c r="C37" s="9" t="s">
        <v>34</v>
      </c>
    </row>
    <row r="38" spans="1:3" x14ac:dyDescent="0.25">
      <c r="A38" s="7" t="s">
        <v>32</v>
      </c>
      <c r="B38" s="8">
        <v>100</v>
      </c>
      <c r="C38" s="9" t="s">
        <v>33</v>
      </c>
    </row>
    <row r="39" spans="1:3" x14ac:dyDescent="0.25">
      <c r="A39" s="19" t="s">
        <v>36</v>
      </c>
      <c r="B39" s="20"/>
      <c r="C39" s="21"/>
    </row>
    <row r="40" spans="1:3" x14ac:dyDescent="0.25">
      <c r="A40" s="7" t="s">
        <v>37</v>
      </c>
      <c r="B40" s="10">
        <v>89.67</v>
      </c>
      <c r="C40" s="9" t="s">
        <v>34</v>
      </c>
    </row>
    <row r="41" spans="1:3" x14ac:dyDescent="0.25">
      <c r="A41" s="7" t="s">
        <v>38</v>
      </c>
      <c r="B41" s="10">
        <f>B40/(1-B42/150)</f>
        <v>134.505</v>
      </c>
      <c r="C41" s="9" t="s">
        <v>34</v>
      </c>
    </row>
    <row r="42" spans="1:3" x14ac:dyDescent="0.25">
      <c r="A42" s="11" t="s">
        <v>32</v>
      </c>
      <c r="B42" s="12">
        <v>50</v>
      </c>
      <c r="C42" s="13" t="s">
        <v>33</v>
      </c>
    </row>
  </sheetData>
  <mergeCells count="15">
    <mergeCell ref="B33:C33"/>
    <mergeCell ref="A35:C35"/>
    <mergeCell ref="A39:C39"/>
    <mergeCell ref="H18:I18"/>
    <mergeCell ref="G20:I20"/>
    <mergeCell ref="H24:I24"/>
    <mergeCell ref="G26:I26"/>
    <mergeCell ref="A17:G17"/>
    <mergeCell ref="A20:C20"/>
    <mergeCell ref="A24:C24"/>
    <mergeCell ref="A28:C28"/>
    <mergeCell ref="B18:C18"/>
    <mergeCell ref="E18:F18"/>
    <mergeCell ref="D20:F20"/>
    <mergeCell ref="D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Storm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2022-05-26T18:23:58Z</dcterms:created>
  <dcterms:modified xsi:type="dcterms:W3CDTF">2022-05-30T03:58:50Z</dcterms:modified>
</cp:coreProperties>
</file>