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RFID_tracers\particle_movement\"/>
    </mc:Choice>
  </mc:AlternateContent>
  <xr:revisionPtr revIDLastSave="0" documentId="13_ncr:1_{77A38462-7A8F-4D0E-A8DD-7AC0524470E0}" xr6:coauthVersionLast="47" xr6:coauthVersionMax="47" xr10:uidLastSave="{00000000-0000-0000-0000-000000000000}"/>
  <bookViews>
    <workbookView xWindow="-120" yWindow="-120" windowWidth="29040" windowHeight="15720" xr2:uid="{CD3F219B-9905-4FE8-A869-F03DB467D682}"/>
  </bookViews>
  <sheets>
    <sheet name="results1_moved_particles" sheetId="1" r:id="rId1"/>
    <sheet name="raw_results" sheetId="2" r:id="rId2"/>
    <sheet name="raw_results (2)" sheetId="3" r:id="rId3"/>
  </sheets>
  <definedNames>
    <definedName name="_xlnm._FilterDatabase" localSheetId="1" hidden="1">raw_results!$A$1:$CE$206</definedName>
    <definedName name="_xlnm._FilterDatabase" localSheetId="2" hidden="1">'raw_results (2)'!$A$1:$CE$244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5" i="1" l="1"/>
  <c r="T75" i="1"/>
  <c r="S75" i="1"/>
  <c r="R75" i="1"/>
  <c r="Q75" i="1"/>
  <c r="P75" i="1"/>
  <c r="O75" i="1"/>
  <c r="O49" i="1"/>
  <c r="P49" i="1"/>
  <c r="Q49" i="1"/>
  <c r="U49" i="1"/>
  <c r="T49" i="1"/>
  <c r="N75" i="1"/>
  <c r="N74" i="1"/>
  <c r="O56" i="1"/>
  <c r="P56" i="1"/>
  <c r="Q56" i="1"/>
  <c r="P58" i="1"/>
  <c r="Q58" i="1"/>
  <c r="R58" i="1"/>
  <c r="S58" i="1"/>
  <c r="R60" i="1"/>
  <c r="S60" i="1"/>
  <c r="O61" i="1"/>
  <c r="O63" i="1"/>
  <c r="P63" i="1"/>
  <c r="Q63" i="1"/>
  <c r="N55" i="1"/>
  <c r="N67" i="1" s="1"/>
  <c r="AE39" i="1"/>
  <c r="U56" i="1" s="1"/>
  <c r="AE38" i="1"/>
  <c r="AE37" i="1"/>
  <c r="U61" i="1" s="1"/>
  <c r="AE35" i="1"/>
  <c r="U59" i="1" s="1"/>
  <c r="AE34" i="1"/>
  <c r="U58" i="1" s="1"/>
  <c r="AD35" i="1"/>
  <c r="AD34" i="1"/>
  <c r="AD39" i="1" s="1"/>
  <c r="AC39" i="1"/>
  <c r="S56" i="1" s="1"/>
  <c r="AB39" i="1"/>
  <c r="R56" i="1" s="1"/>
  <c r="AA39" i="1"/>
  <c r="Q61" i="1" s="1"/>
  <c r="Z39" i="1"/>
  <c r="P61" i="1" s="1"/>
  <c r="Y39" i="1"/>
  <c r="O59" i="1" s="1"/>
  <c r="X39" i="1"/>
  <c r="N62" i="1" s="1"/>
  <c r="O30" i="1"/>
  <c r="P30" i="1"/>
  <c r="Q30" i="1"/>
  <c r="R30" i="1"/>
  <c r="P32" i="1"/>
  <c r="Q32" i="1"/>
  <c r="R32" i="1"/>
  <c r="T32" i="1"/>
  <c r="O34" i="1"/>
  <c r="P34" i="1"/>
  <c r="R34" i="1"/>
  <c r="T34" i="1"/>
  <c r="O35" i="1"/>
  <c r="O36" i="1"/>
  <c r="P36" i="1"/>
  <c r="Q36" i="1"/>
  <c r="R36" i="1"/>
  <c r="T36" i="1"/>
  <c r="O37" i="1"/>
  <c r="P37" i="1"/>
  <c r="Q37" i="1"/>
  <c r="N32" i="1"/>
  <c r="N33" i="1"/>
  <c r="N34" i="1"/>
  <c r="N35" i="1"/>
  <c r="N37" i="1"/>
  <c r="N29" i="1"/>
  <c r="N41" i="1" s="1"/>
  <c r="AE23" i="1"/>
  <c r="AE27" i="1" s="1"/>
  <c r="U32" i="1" s="1"/>
  <c r="AD27" i="1"/>
  <c r="T30" i="1" s="1"/>
  <c r="AC27" i="1"/>
  <c r="S30" i="1" s="1"/>
  <c r="AB27" i="1"/>
  <c r="R37" i="1" s="1"/>
  <c r="AA27" i="1"/>
  <c r="Q35" i="1" s="1"/>
  <c r="Z27" i="1"/>
  <c r="P35" i="1" s="1"/>
  <c r="Y27" i="1"/>
  <c r="O33" i="1" s="1"/>
  <c r="X27" i="1"/>
  <c r="N30" i="1" s="1"/>
  <c r="I52" i="1"/>
  <c r="J52" i="1"/>
  <c r="H45" i="1"/>
  <c r="J45" i="1"/>
  <c r="K46" i="1"/>
  <c r="AH18" i="1"/>
  <c r="AL3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T56" i="1" l="1"/>
  <c r="T63" i="1"/>
  <c r="T62" i="1"/>
  <c r="T60" i="1"/>
  <c r="T61" i="1"/>
  <c r="T55" i="1"/>
  <c r="T67" i="1" s="1"/>
  <c r="T68" i="1" s="1"/>
  <c r="T69" i="1" s="1"/>
  <c r="T57" i="1"/>
  <c r="T59" i="1"/>
  <c r="N42" i="1"/>
  <c r="U34" i="1"/>
  <c r="S32" i="1"/>
  <c r="U60" i="1"/>
  <c r="N36" i="1"/>
  <c r="S36" i="1"/>
  <c r="Q34" i="1"/>
  <c r="O32" i="1"/>
  <c r="T29" i="1"/>
  <c r="T41" i="1" s="1"/>
  <c r="T42" i="1" s="1"/>
  <c r="N61" i="1"/>
  <c r="S62" i="1"/>
  <c r="Q60" i="1"/>
  <c r="U57" i="1"/>
  <c r="S55" i="1"/>
  <c r="S67" i="1" s="1"/>
  <c r="S68" i="1" s="1"/>
  <c r="S69" i="1" s="1"/>
  <c r="S70" i="1" s="1"/>
  <c r="S71" i="1" s="1"/>
  <c r="S72" i="1" s="1"/>
  <c r="S73" i="1" s="1"/>
  <c r="S74" i="1" s="1"/>
  <c r="U62" i="1"/>
  <c r="U31" i="1"/>
  <c r="S29" i="1"/>
  <c r="S41" i="1" s="1"/>
  <c r="S42" i="1" s="1"/>
  <c r="S43" i="1" s="1"/>
  <c r="N60" i="1"/>
  <c r="R62" i="1"/>
  <c r="P60" i="1"/>
  <c r="R55" i="1"/>
  <c r="R67" i="1" s="1"/>
  <c r="R68" i="1" s="1"/>
  <c r="R69" i="1" s="1"/>
  <c r="R70" i="1" s="1"/>
  <c r="U29" i="1"/>
  <c r="U41" i="1" s="1"/>
  <c r="T31" i="1"/>
  <c r="R29" i="1"/>
  <c r="R41" i="1" s="1"/>
  <c r="R42" i="1" s="1"/>
  <c r="R43" i="1" s="1"/>
  <c r="R44" i="1" s="1"/>
  <c r="N59" i="1"/>
  <c r="Q62" i="1"/>
  <c r="O60" i="1"/>
  <c r="S57" i="1"/>
  <c r="Q55" i="1"/>
  <c r="Q67" i="1" s="1"/>
  <c r="Q68" i="1" s="1"/>
  <c r="Q69" i="1" s="1"/>
  <c r="Q70" i="1" s="1"/>
  <c r="Q71" i="1" s="1"/>
  <c r="Q72" i="1" s="1"/>
  <c r="Q73" i="1" s="1"/>
  <c r="Q74" i="1" s="1"/>
  <c r="U33" i="1"/>
  <c r="S31" i="1"/>
  <c r="Q29" i="1"/>
  <c r="Q41" i="1" s="1"/>
  <c r="Q42" i="1" s="1"/>
  <c r="Q43" i="1" s="1"/>
  <c r="Q44" i="1" s="1"/>
  <c r="N58" i="1"/>
  <c r="P62" i="1"/>
  <c r="R57" i="1"/>
  <c r="P55" i="1"/>
  <c r="P67" i="1" s="1"/>
  <c r="P68" i="1" s="1"/>
  <c r="AL14" i="1"/>
  <c r="T33" i="1"/>
  <c r="R31" i="1"/>
  <c r="P29" i="1"/>
  <c r="P41" i="1" s="1"/>
  <c r="P42" i="1" s="1"/>
  <c r="P43" i="1" s="1"/>
  <c r="P44" i="1" s="1"/>
  <c r="N57" i="1"/>
  <c r="O62" i="1"/>
  <c r="Q57" i="1"/>
  <c r="O55" i="1"/>
  <c r="O67" i="1" s="1"/>
  <c r="O68" i="1" s="1"/>
  <c r="O69" i="1" s="1"/>
  <c r="U36" i="1"/>
  <c r="AL13" i="1"/>
  <c r="N31" i="1"/>
  <c r="U35" i="1"/>
  <c r="S33" i="1"/>
  <c r="Q31" i="1"/>
  <c r="O29" i="1"/>
  <c r="O41" i="1" s="1"/>
  <c r="O42" i="1" s="1"/>
  <c r="N56" i="1"/>
  <c r="S59" i="1"/>
  <c r="P57" i="1"/>
  <c r="T58" i="1"/>
  <c r="U55" i="1"/>
  <c r="U67" i="1" s="1"/>
  <c r="U68" i="1" s="1"/>
  <c r="U69" i="1" s="1"/>
  <c r="U70" i="1" s="1"/>
  <c r="U71" i="1" s="1"/>
  <c r="U72" i="1" s="1"/>
  <c r="U73" i="1" s="1"/>
  <c r="U74" i="1" s="1"/>
  <c r="AL12" i="1"/>
  <c r="T35" i="1"/>
  <c r="R33" i="1"/>
  <c r="P31" i="1"/>
  <c r="N63" i="1"/>
  <c r="R59" i="1"/>
  <c r="R71" i="1" s="1"/>
  <c r="R72" i="1" s="1"/>
  <c r="R73" i="1" s="1"/>
  <c r="R74" i="1" s="1"/>
  <c r="O57" i="1"/>
  <c r="S34" i="1"/>
  <c r="O58" i="1"/>
  <c r="AL11" i="1"/>
  <c r="U37" i="1"/>
  <c r="S35" i="1"/>
  <c r="Q33" i="1"/>
  <c r="O31" i="1"/>
  <c r="U63" i="1"/>
  <c r="S61" i="1"/>
  <c r="Q59" i="1"/>
  <c r="AL10" i="1"/>
  <c r="T37" i="1"/>
  <c r="R35" i="1"/>
  <c r="P33" i="1"/>
  <c r="U30" i="1"/>
  <c r="R61" i="1"/>
  <c r="P59" i="1"/>
  <c r="S37" i="1"/>
  <c r="S63" i="1"/>
  <c r="R63" i="1"/>
  <c r="O70" i="1"/>
  <c r="N68" i="1"/>
  <c r="N69" i="1" s="1"/>
  <c r="N70" i="1" s="1"/>
  <c r="O71" i="1"/>
  <c r="O72" i="1" s="1"/>
  <c r="O73" i="1" s="1"/>
  <c r="O74" i="1" s="1"/>
  <c r="AL8" i="1"/>
  <c r="AL7" i="1"/>
  <c r="AL6" i="1"/>
  <c r="AL5" i="1"/>
  <c r="AL4" i="1"/>
  <c r="AM4" i="1" s="1"/>
  <c r="AL16" i="1"/>
  <c r="AL9" i="1"/>
  <c r="AK17" i="1"/>
  <c r="P45" i="1" l="1"/>
  <c r="P46" i="1" s="1"/>
  <c r="P47" i="1" s="1"/>
  <c r="P48" i="1" s="1"/>
  <c r="U42" i="1"/>
  <c r="U43" i="1" s="1"/>
  <c r="U44" i="1" s="1"/>
  <c r="O43" i="1"/>
  <c r="O44" i="1" s="1"/>
  <c r="S44" i="1"/>
  <c r="N43" i="1"/>
  <c r="N44" i="1" s="1"/>
  <c r="R45" i="1"/>
  <c r="R46" i="1" s="1"/>
  <c r="R47" i="1" s="1"/>
  <c r="R48" i="1" s="1"/>
  <c r="N71" i="1"/>
  <c r="N72" i="1" s="1"/>
  <c r="N73" i="1" s="1"/>
  <c r="P69" i="1"/>
  <c r="P70" i="1" s="1"/>
  <c r="P71" i="1" s="1"/>
  <c r="P72" i="1" s="1"/>
  <c r="P73" i="1" s="1"/>
  <c r="P74" i="1" s="1"/>
  <c r="Q45" i="1"/>
  <c r="Q46" i="1" s="1"/>
  <c r="Q47" i="1" s="1"/>
  <c r="Q48" i="1" s="1"/>
  <c r="AM5" i="1"/>
  <c r="AM6" i="1" s="1"/>
  <c r="AM7" i="1" s="1"/>
  <c r="AM8" i="1" s="1"/>
  <c r="AM9" i="1" s="1"/>
  <c r="AM10" i="1" s="1"/>
  <c r="T70" i="1"/>
  <c r="T71" i="1" s="1"/>
  <c r="T72" i="1" s="1"/>
  <c r="T73" i="1" s="1"/>
  <c r="T74" i="1" s="1"/>
  <c r="T43" i="1"/>
  <c r="T44" i="1" s="1"/>
  <c r="AL17" i="1"/>
  <c r="AM11" i="1" l="1"/>
  <c r="AM12" i="1" s="1"/>
  <c r="AM13" i="1" s="1"/>
  <c r="AM14" i="1" s="1"/>
  <c r="AM15" i="1" s="1"/>
  <c r="AM16" i="1" s="1"/>
  <c r="AM19" i="1"/>
  <c r="X14" i="1" s="1"/>
  <c r="R49" i="1"/>
  <c r="N45" i="1"/>
  <c r="N46" i="1" s="1"/>
  <c r="N47" i="1" s="1"/>
  <c r="N48" i="1" s="1"/>
  <c r="O45" i="1"/>
  <c r="O46" i="1" s="1"/>
  <c r="O47" i="1" s="1"/>
  <c r="O48" i="1" s="1"/>
  <c r="T45" i="1"/>
  <c r="T46" i="1" s="1"/>
  <c r="T47" i="1" s="1"/>
  <c r="T48" i="1" s="1"/>
  <c r="N77" i="1"/>
  <c r="S45" i="1"/>
  <c r="S46" i="1" s="1"/>
  <c r="S47" i="1" s="1"/>
  <c r="S48" i="1" s="1"/>
  <c r="U45" i="1"/>
  <c r="U46" i="1" s="1"/>
  <c r="U47" i="1" s="1"/>
  <c r="U48" i="1" s="1"/>
  <c r="U6" i="1"/>
  <c r="R7" i="1"/>
  <c r="O5" i="1"/>
  <c r="O3" i="1"/>
  <c r="P3" i="1"/>
  <c r="Q3" i="1"/>
  <c r="R3" i="1"/>
  <c r="S3" i="1"/>
  <c r="T3" i="1"/>
  <c r="U3" i="1"/>
  <c r="O4" i="1"/>
  <c r="P4" i="1"/>
  <c r="Q4" i="1"/>
  <c r="R4" i="1"/>
  <c r="S4" i="1"/>
  <c r="T4" i="1"/>
  <c r="U4" i="1"/>
  <c r="P5" i="1"/>
  <c r="Q5" i="1"/>
  <c r="R5" i="1"/>
  <c r="S5" i="1"/>
  <c r="T5" i="1"/>
  <c r="U5" i="1"/>
  <c r="O6" i="1"/>
  <c r="P6" i="1"/>
  <c r="Q6" i="1"/>
  <c r="R6" i="1"/>
  <c r="S6" i="1"/>
  <c r="T6" i="1"/>
  <c r="O7" i="1"/>
  <c r="P7" i="1"/>
  <c r="Q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N4" i="1"/>
  <c r="N5" i="1"/>
  <c r="N6" i="1"/>
  <c r="N7" i="1"/>
  <c r="N8" i="1"/>
  <c r="N9" i="1"/>
  <c r="N10" i="1"/>
  <c r="N3" i="1"/>
  <c r="F55" i="1"/>
  <c r="F54" i="1"/>
  <c r="G54" i="1"/>
  <c r="G55" i="1"/>
  <c r="G53" i="1"/>
  <c r="K53" i="1" s="1"/>
  <c r="I54" i="1"/>
  <c r="I55" i="1"/>
  <c r="J54" i="1"/>
  <c r="J55" i="1"/>
  <c r="D52" i="1"/>
  <c r="E52" i="1"/>
  <c r="E56" i="1" s="1"/>
  <c r="F52" i="1"/>
  <c r="F56" i="1" s="1"/>
  <c r="H52" i="1"/>
  <c r="H56" i="1" s="1"/>
  <c r="G52" i="1"/>
  <c r="I56" i="1"/>
  <c r="J56" i="1"/>
  <c r="F47" i="1"/>
  <c r="K47" i="1" s="1"/>
  <c r="F48" i="1"/>
  <c r="K48" i="1" s="1"/>
  <c r="G48" i="1"/>
  <c r="G47" i="1"/>
  <c r="J48" i="1"/>
  <c r="D45" i="1"/>
  <c r="E45" i="1"/>
  <c r="E51" i="1" s="1"/>
  <c r="F45" i="1"/>
  <c r="F49" i="1" s="1"/>
  <c r="G45" i="1"/>
  <c r="G49" i="1" s="1"/>
  <c r="H49" i="1"/>
  <c r="I45" i="1"/>
  <c r="I50" i="1" s="1"/>
  <c r="J49" i="1"/>
  <c r="F10" i="3"/>
  <c r="I10" i="3"/>
  <c r="J10" i="3"/>
  <c r="Q10" i="3"/>
  <c r="S10" i="3"/>
  <c r="T10" i="3"/>
  <c r="AA10" i="3"/>
  <c r="AC10" i="3"/>
  <c r="AD10" i="3"/>
  <c r="AK10" i="3"/>
  <c r="AM10" i="3"/>
  <c r="AN10" i="3"/>
  <c r="AU10" i="3"/>
  <c r="AW10" i="3"/>
  <c r="AX10" i="3"/>
  <c r="BE10" i="3"/>
  <c r="BG10" i="3"/>
  <c r="BH10" i="3"/>
  <c r="BO10" i="3"/>
  <c r="BQ10" i="3"/>
  <c r="BR10" i="3"/>
  <c r="BY10" i="3"/>
  <c r="CA10" i="3"/>
  <c r="CB10" i="3"/>
  <c r="F32" i="3"/>
  <c r="I32" i="3"/>
  <c r="J32" i="3"/>
  <c r="Q32" i="3"/>
  <c r="S32" i="3"/>
  <c r="T32" i="3"/>
  <c r="AA32" i="3"/>
  <c r="AC32" i="3"/>
  <c r="AD32" i="3"/>
  <c r="AK32" i="3"/>
  <c r="AM32" i="3"/>
  <c r="AN32" i="3"/>
  <c r="AU32" i="3"/>
  <c r="AW32" i="3"/>
  <c r="AX32" i="3"/>
  <c r="BE32" i="3"/>
  <c r="BG32" i="3"/>
  <c r="BH32" i="3"/>
  <c r="BO32" i="3"/>
  <c r="BQ32" i="3"/>
  <c r="BR32" i="3"/>
  <c r="BY32" i="3"/>
  <c r="CA32" i="3"/>
  <c r="CB32" i="3"/>
  <c r="F66" i="3"/>
  <c r="I66" i="3"/>
  <c r="J66" i="3"/>
  <c r="Q66" i="3"/>
  <c r="S66" i="3"/>
  <c r="T66" i="3"/>
  <c r="AA66" i="3"/>
  <c r="AC66" i="3"/>
  <c r="AD66" i="3"/>
  <c r="AK66" i="3"/>
  <c r="AM66" i="3"/>
  <c r="AN66" i="3"/>
  <c r="AU66" i="3"/>
  <c r="AW66" i="3"/>
  <c r="AX66" i="3"/>
  <c r="BE66" i="3"/>
  <c r="BG66" i="3"/>
  <c r="BH66" i="3"/>
  <c r="BO66" i="3"/>
  <c r="BQ66" i="3"/>
  <c r="BR66" i="3"/>
  <c r="BY66" i="3"/>
  <c r="CA66" i="3"/>
  <c r="CB66" i="3"/>
  <c r="F117" i="3"/>
  <c r="I117" i="3"/>
  <c r="J117" i="3"/>
  <c r="Q117" i="3"/>
  <c r="S117" i="3"/>
  <c r="T117" i="3"/>
  <c r="AA117" i="3"/>
  <c r="AC117" i="3"/>
  <c r="AD117" i="3"/>
  <c r="AK117" i="3"/>
  <c r="AM117" i="3"/>
  <c r="AN117" i="3"/>
  <c r="AU117" i="3"/>
  <c r="AW117" i="3"/>
  <c r="AX117" i="3"/>
  <c r="BE117" i="3"/>
  <c r="BG117" i="3"/>
  <c r="BH117" i="3"/>
  <c r="BO117" i="3"/>
  <c r="BQ117" i="3"/>
  <c r="BR117" i="3"/>
  <c r="BY117" i="3"/>
  <c r="CA117" i="3"/>
  <c r="CB117" i="3"/>
  <c r="F174" i="3"/>
  <c r="I174" i="3"/>
  <c r="J174" i="3"/>
  <c r="Q174" i="3"/>
  <c r="S174" i="3"/>
  <c r="T174" i="3"/>
  <c r="AA174" i="3"/>
  <c r="AC174" i="3"/>
  <c r="AD174" i="3"/>
  <c r="AK174" i="3"/>
  <c r="AM174" i="3"/>
  <c r="AN174" i="3"/>
  <c r="AU174" i="3"/>
  <c r="AW174" i="3"/>
  <c r="AX174" i="3"/>
  <c r="BE174" i="3"/>
  <c r="BG174" i="3"/>
  <c r="BH174" i="3"/>
  <c r="BO174" i="3"/>
  <c r="BQ174" i="3"/>
  <c r="BR174" i="3"/>
  <c r="BY174" i="3"/>
  <c r="CA174" i="3"/>
  <c r="CB174" i="3"/>
  <c r="F203" i="3"/>
  <c r="I203" i="3"/>
  <c r="J203" i="3"/>
  <c r="Q203" i="3"/>
  <c r="S203" i="3"/>
  <c r="T203" i="3"/>
  <c r="AA203" i="3"/>
  <c r="AC203" i="3"/>
  <c r="AD203" i="3"/>
  <c r="AK203" i="3"/>
  <c r="AM203" i="3"/>
  <c r="AN203" i="3"/>
  <c r="AU203" i="3"/>
  <c r="AW203" i="3"/>
  <c r="AX203" i="3"/>
  <c r="BE203" i="3"/>
  <c r="BG203" i="3"/>
  <c r="BH203" i="3"/>
  <c r="BO203" i="3"/>
  <c r="BQ203" i="3"/>
  <c r="BR203" i="3"/>
  <c r="BY203" i="3"/>
  <c r="CA203" i="3"/>
  <c r="CB203" i="3"/>
  <c r="F241" i="3"/>
  <c r="I241" i="3"/>
  <c r="J241" i="3"/>
  <c r="Q241" i="3"/>
  <c r="S241" i="3"/>
  <c r="T241" i="3"/>
  <c r="AA241" i="3"/>
  <c r="AC241" i="3"/>
  <c r="AD241" i="3"/>
  <c r="AK241" i="3"/>
  <c r="AM241" i="3"/>
  <c r="AN241" i="3"/>
  <c r="AU241" i="3"/>
  <c r="AW241" i="3"/>
  <c r="AX241" i="3"/>
  <c r="BE241" i="3"/>
  <c r="BG241" i="3"/>
  <c r="BH241" i="3"/>
  <c r="BO241" i="3"/>
  <c r="BQ241" i="3"/>
  <c r="BR241" i="3"/>
  <c r="BY241" i="3"/>
  <c r="CA241" i="3"/>
  <c r="CB241" i="3"/>
  <c r="J245" i="3"/>
  <c r="Q245" i="3"/>
  <c r="S245" i="3"/>
  <c r="T245" i="3"/>
  <c r="AA245" i="3"/>
  <c r="AC245" i="3"/>
  <c r="AD245" i="3"/>
  <c r="AK245" i="3"/>
  <c r="AM245" i="3"/>
  <c r="AN245" i="3"/>
  <c r="AU245" i="3"/>
  <c r="AW245" i="3"/>
  <c r="AX245" i="3"/>
  <c r="BH245" i="3"/>
  <c r="BR245" i="3"/>
  <c r="CB245" i="3"/>
  <c r="S49" i="1" l="1"/>
  <c r="N49" i="1"/>
  <c r="N76" i="1"/>
  <c r="D57" i="1"/>
  <c r="K52" i="1"/>
  <c r="D50" i="1"/>
  <c r="K45" i="1"/>
  <c r="K50" i="1" s="1"/>
  <c r="S11" i="1"/>
  <c r="S15" i="1"/>
  <c r="S16" i="1" s="1"/>
  <c r="S17" i="1" s="1"/>
  <c r="S18" i="1" s="1"/>
  <c r="R15" i="1"/>
  <c r="R16" i="1" s="1"/>
  <c r="R17" i="1" s="1"/>
  <c r="R18" i="1" s="1"/>
  <c r="R11" i="1"/>
  <c r="Q15" i="1"/>
  <c r="Q16" i="1" s="1"/>
  <c r="Q17" i="1" s="1"/>
  <c r="Q18" i="1" s="1"/>
  <c r="Q11" i="1"/>
  <c r="G58" i="1"/>
  <c r="P11" i="1"/>
  <c r="P15" i="1"/>
  <c r="P16" i="1" s="1"/>
  <c r="P17" i="1" s="1"/>
  <c r="P18" i="1" s="1"/>
  <c r="O11" i="1"/>
  <c r="O15" i="1"/>
  <c r="O16" i="1" s="1"/>
  <c r="O17" i="1" s="1"/>
  <c r="O18" i="1" s="1"/>
  <c r="K54" i="1"/>
  <c r="K57" i="1" s="1"/>
  <c r="N15" i="1"/>
  <c r="N16" i="1" s="1"/>
  <c r="N17" i="1" s="1"/>
  <c r="N18" i="1" s="1"/>
  <c r="N11" i="1"/>
  <c r="U15" i="1"/>
  <c r="U16" i="1" s="1"/>
  <c r="U17" i="1" s="1"/>
  <c r="U18" i="1" s="1"/>
  <c r="U11" i="1"/>
  <c r="T15" i="1"/>
  <c r="T11" i="1"/>
  <c r="G57" i="1"/>
  <c r="K55" i="1"/>
  <c r="K58" i="1" s="1"/>
  <c r="I58" i="1"/>
  <c r="G56" i="1"/>
  <c r="H58" i="1"/>
  <c r="F58" i="1"/>
  <c r="E58" i="1"/>
  <c r="D58" i="1"/>
  <c r="J57" i="1"/>
  <c r="I57" i="1"/>
  <c r="D56" i="1"/>
  <c r="H57" i="1"/>
  <c r="F57" i="1"/>
  <c r="E57" i="1"/>
  <c r="K56" i="1"/>
  <c r="G50" i="1"/>
  <c r="J58" i="1"/>
  <c r="G51" i="1"/>
  <c r="F51" i="1"/>
  <c r="F50" i="1"/>
  <c r="I49" i="1"/>
  <c r="J51" i="1"/>
  <c r="D51" i="1"/>
  <c r="E49" i="1"/>
  <c r="J50" i="1"/>
  <c r="D49" i="1"/>
  <c r="I51" i="1"/>
  <c r="H50" i="1"/>
  <c r="H51" i="1"/>
  <c r="E50" i="1"/>
  <c r="K49" i="1"/>
  <c r="K51" i="1"/>
  <c r="Q19" i="1" l="1"/>
  <c r="Q20" i="1" s="1"/>
  <c r="Q21" i="1" s="1"/>
  <c r="Q22" i="1" s="1"/>
  <c r="Q23" i="1"/>
  <c r="U19" i="1"/>
  <c r="U20" i="1" s="1"/>
  <c r="U21" i="1" s="1"/>
  <c r="U22" i="1" s="1"/>
  <c r="R19" i="1"/>
  <c r="R20" i="1" s="1"/>
  <c r="R21" i="1" s="1"/>
  <c r="R22" i="1" s="1"/>
  <c r="S19" i="1"/>
  <c r="S20" i="1" s="1"/>
  <c r="S21" i="1" s="1"/>
  <c r="S22" i="1" s="1"/>
  <c r="S23" i="1"/>
  <c r="N19" i="1"/>
  <c r="N20" i="1" s="1"/>
  <c r="N21" i="1" s="1"/>
  <c r="N22" i="1" s="1"/>
  <c r="N23" i="1"/>
  <c r="O19" i="1"/>
  <c r="O20" i="1" s="1"/>
  <c r="O21" i="1" s="1"/>
  <c r="O22" i="1" s="1"/>
  <c r="O23" i="1"/>
  <c r="P19" i="1"/>
  <c r="P20" i="1" s="1"/>
  <c r="P21" i="1" s="1"/>
  <c r="P22" i="1" s="1"/>
  <c r="P23" i="1"/>
  <c r="N50" i="1"/>
  <c r="N51" i="1"/>
  <c r="T16" i="1"/>
  <c r="T17" i="1" s="1"/>
  <c r="T18" i="1" s="1"/>
  <c r="E38" i="1"/>
  <c r="E42" i="1" s="1"/>
  <c r="F38" i="1"/>
  <c r="F42" i="1" s="1"/>
  <c r="G38" i="1"/>
  <c r="G42" i="1" s="1"/>
  <c r="H38" i="1"/>
  <c r="H42" i="1" s="1"/>
  <c r="I38" i="1"/>
  <c r="I44" i="1" s="1"/>
  <c r="J38" i="1"/>
  <c r="J44" i="1" s="1"/>
  <c r="K38" i="1"/>
  <c r="K40" i="1"/>
  <c r="K41" i="1"/>
  <c r="K39" i="1"/>
  <c r="K34" i="1"/>
  <c r="K33" i="1"/>
  <c r="K32" i="1"/>
  <c r="K26" i="1"/>
  <c r="K27" i="1"/>
  <c r="K25" i="1"/>
  <c r="K19" i="1"/>
  <c r="K20" i="1"/>
  <c r="K18" i="1"/>
  <c r="K31" i="1"/>
  <c r="C31" i="1"/>
  <c r="D31" i="1"/>
  <c r="D37" i="1" s="1"/>
  <c r="E31" i="1"/>
  <c r="E37" i="1" s="1"/>
  <c r="F31" i="1"/>
  <c r="F36" i="1" s="1"/>
  <c r="G31" i="1"/>
  <c r="G36" i="1" s="1"/>
  <c r="H31" i="1"/>
  <c r="H36" i="1" s="1"/>
  <c r="I31" i="1"/>
  <c r="I36" i="1" s="1"/>
  <c r="J31" i="1"/>
  <c r="J36" i="1" s="1"/>
  <c r="K24" i="1"/>
  <c r="D24" i="1"/>
  <c r="D30" i="1" s="1"/>
  <c r="E24" i="1"/>
  <c r="E28" i="1" s="1"/>
  <c r="F24" i="1"/>
  <c r="F28" i="1" s="1"/>
  <c r="G24" i="1"/>
  <c r="G29" i="1" s="1"/>
  <c r="H24" i="1"/>
  <c r="H28" i="1" s="1"/>
  <c r="I24" i="1"/>
  <c r="I30" i="1" s="1"/>
  <c r="J24" i="1"/>
  <c r="K17" i="1"/>
  <c r="D17" i="1"/>
  <c r="D22" i="1" s="1"/>
  <c r="E17" i="1"/>
  <c r="E23" i="1" s="1"/>
  <c r="F17" i="1"/>
  <c r="F23" i="1" s="1"/>
  <c r="G17" i="1"/>
  <c r="G23" i="1" s="1"/>
  <c r="H17" i="1"/>
  <c r="H23" i="1" s="1"/>
  <c r="I17" i="1"/>
  <c r="I23" i="1" s="1"/>
  <c r="J17" i="1"/>
  <c r="J23" i="1" s="1"/>
  <c r="K13" i="1"/>
  <c r="K12" i="1"/>
  <c r="K11" i="1"/>
  <c r="K10" i="1"/>
  <c r="D10" i="1"/>
  <c r="D15" i="1" s="1"/>
  <c r="E10" i="1"/>
  <c r="E16" i="1" s="1"/>
  <c r="F10" i="1"/>
  <c r="F15" i="1" s="1"/>
  <c r="G10" i="1"/>
  <c r="G15" i="1" s="1"/>
  <c r="H10" i="1"/>
  <c r="H14" i="1" s="1"/>
  <c r="I10" i="1"/>
  <c r="I15" i="1" s="1"/>
  <c r="J10" i="1"/>
  <c r="J14" i="1" s="1"/>
  <c r="K3" i="1"/>
  <c r="H3" i="1"/>
  <c r="H7" i="1" s="1"/>
  <c r="K6" i="1"/>
  <c r="K5" i="1"/>
  <c r="K4" i="1"/>
  <c r="D3" i="1"/>
  <c r="D9" i="1" s="1"/>
  <c r="E3" i="1"/>
  <c r="E9" i="1" s="1"/>
  <c r="F3" i="1"/>
  <c r="F8" i="1" s="1"/>
  <c r="G3" i="1"/>
  <c r="G7" i="1" s="1"/>
  <c r="I3" i="1"/>
  <c r="I7" i="1" s="1"/>
  <c r="J3" i="1"/>
  <c r="J7" i="1" s="1"/>
  <c r="K8" i="1" l="1"/>
  <c r="R23" i="1"/>
  <c r="N24" i="1" s="1"/>
  <c r="X15" i="1" s="1"/>
  <c r="J29" i="1"/>
  <c r="J28" i="1"/>
  <c r="U23" i="1"/>
  <c r="K28" i="1"/>
  <c r="T19" i="1"/>
  <c r="T20" i="1" s="1"/>
  <c r="T21" i="1" s="1"/>
  <c r="T22" i="1" s="1"/>
  <c r="T23" i="1"/>
  <c r="I42" i="1"/>
  <c r="I43" i="1"/>
  <c r="K43" i="1"/>
  <c r="J42" i="1"/>
  <c r="E29" i="1"/>
  <c r="H43" i="1"/>
  <c r="G44" i="1"/>
  <c r="F44" i="1"/>
  <c r="K42" i="1"/>
  <c r="K44" i="1"/>
  <c r="J43" i="1"/>
  <c r="H44" i="1"/>
  <c r="J35" i="1"/>
  <c r="G43" i="1"/>
  <c r="E44" i="1"/>
  <c r="F43" i="1"/>
  <c r="D36" i="1"/>
  <c r="E43" i="1"/>
  <c r="K37" i="1"/>
  <c r="K35" i="1"/>
  <c r="K29" i="1"/>
  <c r="K23" i="1"/>
  <c r="D35" i="1"/>
  <c r="E36" i="1"/>
  <c r="I35" i="1"/>
  <c r="K36" i="1"/>
  <c r="J37" i="1"/>
  <c r="H35" i="1"/>
  <c r="I37" i="1"/>
  <c r="G35" i="1"/>
  <c r="H37" i="1"/>
  <c r="D29" i="1"/>
  <c r="F35" i="1"/>
  <c r="G37" i="1"/>
  <c r="E30" i="1"/>
  <c r="E35" i="1"/>
  <c r="F37" i="1"/>
  <c r="D28" i="1"/>
  <c r="H30" i="1"/>
  <c r="H29" i="1"/>
  <c r="I29" i="1"/>
  <c r="F30" i="1"/>
  <c r="J30" i="1"/>
  <c r="G28" i="1"/>
  <c r="F29" i="1"/>
  <c r="I28" i="1"/>
  <c r="G30" i="1"/>
  <c r="K30" i="1"/>
  <c r="K21" i="1"/>
  <c r="E21" i="1"/>
  <c r="D21" i="1"/>
  <c r="D23" i="1"/>
  <c r="K22" i="1"/>
  <c r="G14" i="1"/>
  <c r="J21" i="1"/>
  <c r="J22" i="1"/>
  <c r="D8" i="1"/>
  <c r="I16" i="1"/>
  <c r="I21" i="1"/>
  <c r="I22" i="1"/>
  <c r="H21" i="1"/>
  <c r="H22" i="1"/>
  <c r="K7" i="1"/>
  <c r="G21" i="1"/>
  <c r="G22" i="1"/>
  <c r="F21" i="1"/>
  <c r="F22" i="1"/>
  <c r="E22" i="1"/>
  <c r="E15" i="1"/>
  <c r="K14" i="1"/>
  <c r="F14" i="1"/>
  <c r="K15" i="1"/>
  <c r="K9" i="1"/>
  <c r="F16" i="1"/>
  <c r="J16" i="1"/>
  <c r="K16" i="1"/>
  <c r="J15" i="1"/>
  <c r="D7" i="1"/>
  <c r="D16" i="1"/>
  <c r="G16" i="1"/>
  <c r="D14" i="1"/>
  <c r="E7" i="1"/>
  <c r="E14" i="1"/>
  <c r="H15" i="1"/>
  <c r="H16" i="1"/>
  <c r="F7" i="1"/>
  <c r="E8" i="1"/>
  <c r="J9" i="1"/>
  <c r="J8" i="1"/>
  <c r="I9" i="1"/>
  <c r="I8" i="1"/>
  <c r="H9" i="1"/>
  <c r="H8" i="1"/>
  <c r="G9" i="1"/>
  <c r="G8" i="1"/>
  <c r="F9" i="1"/>
  <c r="K2" i="1"/>
  <c r="N25" i="1" l="1"/>
</calcChain>
</file>

<file path=xl/sharedStrings.xml><?xml version="1.0" encoding="utf-8"?>
<sst xmlns="http://schemas.openxmlformats.org/spreadsheetml/2006/main" count="7046" uniqueCount="75">
  <si>
    <t>Size in mm</t>
  </si>
  <si>
    <t>Total</t>
  </si>
  <si>
    <t>Total of rocks</t>
  </si>
  <si>
    <t>M 1</t>
  </si>
  <si>
    <t>Rocks moved, min</t>
  </si>
  <si>
    <t>Rocks moved</t>
  </si>
  <si>
    <t>Rocks moved, max</t>
  </si>
  <si>
    <t>% moved, max</t>
  </si>
  <si>
    <t>% moved</t>
  </si>
  <si>
    <t>% moved, min</t>
  </si>
  <si>
    <t>M 2</t>
  </si>
  <si>
    <t>M 3</t>
  </si>
  <si>
    <t>M 4</t>
  </si>
  <si>
    <t>M 5</t>
  </si>
  <si>
    <t>M 6</t>
  </si>
  <si>
    <t>M 7</t>
  </si>
  <si>
    <t>M 8</t>
  </si>
  <si>
    <t>Total Surveyed Rocks</t>
  </si>
  <si>
    <t>ID</t>
  </si>
  <si>
    <t>Date1</t>
  </si>
  <si>
    <t>Date2</t>
  </si>
  <si>
    <t>DistanceD</t>
  </si>
  <si>
    <t>intersect?</t>
  </si>
  <si>
    <t>MaxD</t>
  </si>
  <si>
    <t>MinD</t>
  </si>
  <si>
    <t>intersection_Area</t>
  </si>
  <si>
    <t>Ratio_MinA</t>
  </si>
  <si>
    <t>Ratio_MaxA</t>
  </si>
  <si>
    <t>03_28_2022</t>
  </si>
  <si>
    <t>07_06_2022</t>
  </si>
  <si>
    <t>08_06_2022</t>
  </si>
  <si>
    <t>08_09_2022</t>
  </si>
  <si>
    <t>08_24_22</t>
  </si>
  <si>
    <t>03_24_2023</t>
  </si>
  <si>
    <t>06_17_2023</t>
  </si>
  <si>
    <t>07_31_2023</t>
  </si>
  <si>
    <t>09_20_2023</t>
  </si>
  <si>
    <t>Di</t>
  </si>
  <si>
    <t>avG</t>
  </si>
  <si>
    <t>AVg</t>
  </si>
  <si>
    <t>avg</t>
  </si>
  <si>
    <t>AVG</t>
  </si>
  <si>
    <t>AVERAGE</t>
  </si>
  <si>
    <t>Average</t>
  </si>
  <si>
    <t>Size (mm)</t>
  </si>
  <si>
    <t xml:space="preserve">Distribution of Surveyed Particles </t>
  </si>
  <si>
    <t>La Jara - Full</t>
  </si>
  <si>
    <t>Gravelometer Size</t>
  </si>
  <si>
    <t>count</t>
  </si>
  <si>
    <t>cumulative finer</t>
  </si>
  <si>
    <t>% finer</t>
  </si>
  <si>
    <t>sand</t>
  </si>
  <si>
    <t>TOTAL</t>
  </si>
  <si>
    <t xml:space="preserve">PDF </t>
  </si>
  <si>
    <t>PDF no 180</t>
  </si>
  <si>
    <t>TOTAL no 180</t>
  </si>
  <si>
    <t>Distribution of Surveyed Particles (PDF)</t>
  </si>
  <si>
    <t xml:space="preserve">Cumulative Distribution of Surveyed Particles (CDF) </t>
  </si>
  <si>
    <t>CDF no 180</t>
  </si>
  <si>
    <t>D50</t>
  </si>
  <si>
    <t>D50 no 180</t>
  </si>
  <si>
    <t xml:space="preserve">Avg D50 </t>
  </si>
  <si>
    <t xml:space="preserve">Std </t>
  </si>
  <si>
    <t>bed</t>
  </si>
  <si>
    <t>avg disp</t>
  </si>
  <si>
    <t>Distribution of Minimum Movement</t>
  </si>
  <si>
    <t>Distribution of Minimum Movement (PDF)</t>
  </si>
  <si>
    <t xml:space="preserve">Cumulative Distribution of Minimum Movement (CDF) </t>
  </si>
  <si>
    <t>Distribution of Avg Movement</t>
  </si>
  <si>
    <t>Distribution of Average Movement (PDF)</t>
  </si>
  <si>
    <t xml:space="preserve">Cumulative Distribution of Average Movement (CDF) </t>
  </si>
  <si>
    <t>Minimum Movement</t>
  </si>
  <si>
    <t>Average Movement</t>
  </si>
  <si>
    <t>Full Survey</t>
  </si>
  <si>
    <t xml:space="preserve">Min D50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</si>
</sst>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34" borderId="0" xfId="0" applyFill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11" fontId="0" fillId="37" borderId="11" xfId="0" applyNumberFormat="1" applyFill="1" applyBorder="1" applyAlignment="1">
      <alignment horizontal="center"/>
    </xf>
    <xf numFmtId="0" fontId="0" fillId="38" borderId="0" xfId="0" applyFill="1" applyAlignment="1">
      <alignment horizontal="center"/>
    </xf>
    <xf numFmtId="11" fontId="0" fillId="38" borderId="0" xfId="0" applyNumberFormat="1" applyFill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9" borderId="0" xfId="0" applyFill="1" applyAlignment="1">
      <alignment horizontal="center"/>
    </xf>
    <xf numFmtId="11" fontId="0" fillId="39" borderId="0" xfId="0" applyNumberFormat="1" applyFill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0" xfId="0" applyFill="1" applyAlignment="1">
      <alignment horizontal="center"/>
    </xf>
    <xf numFmtId="11" fontId="0" fillId="40" borderId="0" xfId="0" applyNumberFormat="1" applyFill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0" xfId="0" applyFill="1" applyBorder="1" applyAlignment="1">
      <alignment horizontal="center"/>
    </xf>
    <xf numFmtId="11" fontId="0" fillId="41" borderId="0" xfId="0" applyNumberFormat="1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42" borderId="0" xfId="0" applyFill="1" applyAlignment="1">
      <alignment horizontal="center"/>
    </xf>
    <xf numFmtId="0" fontId="0" fillId="42" borderId="11" xfId="0" applyFill="1" applyBorder="1" applyAlignment="1">
      <alignment horizontal="center"/>
    </xf>
    <xf numFmtId="0" fontId="16" fillId="43" borderId="0" xfId="0" applyFont="1" applyFill="1" applyAlignment="1">
      <alignment horizontal="center"/>
    </xf>
    <xf numFmtId="0" fontId="0" fillId="43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164" fontId="0" fillId="34" borderId="0" xfId="0" applyNumberFormat="1" applyFill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2" fontId="0" fillId="34" borderId="0" xfId="0" applyNumberFormat="1" applyFill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9" borderId="17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7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15" xfId="0" applyFont="1" applyFill="1" applyBorder="1" applyAlignment="1">
      <alignment horizontal="center"/>
    </xf>
    <xf numFmtId="0" fontId="16" fillId="41" borderId="0" xfId="0" applyFont="1" applyFill="1" applyAlignment="1">
      <alignment horizontal="center"/>
    </xf>
    <xf numFmtId="0" fontId="16" fillId="41" borderId="15" xfId="0" applyFont="1" applyFill="1" applyBorder="1" applyAlignment="1">
      <alignment horizontal="center"/>
    </xf>
    <xf numFmtId="0" fontId="16" fillId="44" borderId="0" xfId="0" applyFont="1" applyFill="1"/>
    <xf numFmtId="0" fontId="16" fillId="44" borderId="0" xfId="0" applyFont="1" applyFill="1" applyAlignment="1">
      <alignment horizontal="center"/>
    </xf>
    <xf numFmtId="0" fontId="16" fillId="44" borderId="15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9" borderId="15" xfId="0" applyFont="1" applyFill="1" applyBorder="1" applyAlignment="1">
      <alignment horizontal="center"/>
    </xf>
    <xf numFmtId="0" fontId="16" fillId="38" borderId="0" xfId="0" applyFont="1" applyFill="1" applyAlignment="1">
      <alignment horizontal="center"/>
    </xf>
    <xf numFmtId="0" fontId="16" fillId="38" borderId="15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7" borderId="15" xfId="0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44" borderId="12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/>
    </xf>
    <xf numFmtId="0" fontId="16" fillId="39" borderId="12" xfId="0" applyFont="1" applyFill="1" applyBorder="1" applyAlignment="1">
      <alignment horizontal="center"/>
    </xf>
    <xf numFmtId="0" fontId="16" fillId="41" borderId="12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44" borderId="11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6" fillId="39" borderId="11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  <xf numFmtId="0" fontId="0" fillId="43" borderId="0" xfId="0" applyFill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43" borderId="11" xfId="0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9" fillId="0" borderId="18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8" fillId="46" borderId="18" xfId="0" applyFont="1" applyFill="1" applyBorder="1" applyAlignment="1">
      <alignment horizontal="center"/>
    </xf>
    <xf numFmtId="0" fontId="18" fillId="47" borderId="18" xfId="0" applyFont="1" applyFill="1" applyBorder="1" applyAlignment="1">
      <alignment horizontal="center"/>
    </xf>
    <xf numFmtId="2" fontId="18" fillId="47" borderId="18" xfId="0" applyNumberFormat="1" applyFont="1" applyFill="1" applyBorder="1" applyAlignment="1">
      <alignment horizontal="center"/>
    </xf>
    <xf numFmtId="2" fontId="0" fillId="46" borderId="18" xfId="0" applyNumberFormat="1" applyFill="1" applyBorder="1" applyAlignment="1">
      <alignment horizontal="center"/>
    </xf>
    <xf numFmtId="165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16" fillId="48" borderId="11" xfId="0" applyFont="1" applyFill="1" applyBorder="1" applyAlignment="1">
      <alignment horizontal="center"/>
    </xf>
    <xf numFmtId="0" fontId="16" fillId="48" borderId="0" xfId="0" applyFont="1" applyFill="1" applyAlignment="1">
      <alignment horizontal="center"/>
    </xf>
    <xf numFmtId="0" fontId="16" fillId="49" borderId="11" xfId="0" applyFont="1" applyFill="1" applyBorder="1" applyAlignment="1">
      <alignment horizontal="center"/>
    </xf>
    <xf numFmtId="0" fontId="16" fillId="50" borderId="11" xfId="0" applyFont="1" applyFill="1" applyBorder="1" applyAlignment="1">
      <alignment horizontal="center"/>
    </xf>
    <xf numFmtId="0" fontId="16" fillId="50" borderId="0" xfId="0" applyFont="1" applyFill="1" applyAlignment="1">
      <alignment horizontal="center"/>
    </xf>
    <xf numFmtId="0" fontId="16" fillId="51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45" borderId="15" xfId="0" applyFont="1" applyFill="1" applyBorder="1" applyAlignment="1">
      <alignment horizontal="center"/>
    </xf>
    <xf numFmtId="0" fontId="13" fillId="4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FF9933"/>
      <color rgb="FF99FF66"/>
      <color rgb="FFFFFF66"/>
      <color rgb="FF99CC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PDF</a:t>
            </a:r>
            <a:r>
              <a:rPr lang="es-AR" baseline="0"/>
              <a:t> of each survey vs bed PDF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results1_moved_particles!$N$2</c:f>
              <c:strCache>
                <c:ptCount val="1"/>
                <c:pt idx="0">
                  <c:v>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results1_moved_particles!$N$3:$N$10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9.2307692307692317</c:v>
                </c:pt>
                <c:pt idx="3">
                  <c:v>21.53846153846154</c:v>
                </c:pt>
                <c:pt idx="4">
                  <c:v>26.153846153846157</c:v>
                </c:pt>
                <c:pt idx="5">
                  <c:v>23.076923076923077</c:v>
                </c:pt>
                <c:pt idx="6">
                  <c:v>10.76923076923077</c:v>
                </c:pt>
                <c:pt idx="7">
                  <c:v>6.1538461538461542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E-474F-98EC-2C9B66B302F3}"/>
            </c:ext>
          </c:extLst>
        </c:ser>
        <c:ser>
          <c:idx val="1"/>
          <c:order val="1"/>
          <c:tx>
            <c:strRef>
              <c:f>results1_moved_particles!$O$2</c:f>
              <c:strCache>
                <c:ptCount val="1"/>
                <c:pt idx="0">
                  <c:v>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results1_moved_particles!$O$3:$O$10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21.666666666666668</c:v>
                </c:pt>
                <c:pt idx="4">
                  <c:v>26.666666666666668</c:v>
                </c:pt>
                <c:pt idx="5">
                  <c:v>23.333333333333332</c:v>
                </c:pt>
                <c:pt idx="6">
                  <c:v>6.666666666666667</c:v>
                </c:pt>
                <c:pt idx="7">
                  <c:v>6.666666666666667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DE-474F-98EC-2C9B66B302F3}"/>
            </c:ext>
          </c:extLst>
        </c:ser>
        <c:ser>
          <c:idx val="2"/>
          <c:order val="2"/>
          <c:tx>
            <c:strRef>
              <c:f>results1_moved_particles!$P$2</c:f>
              <c:strCache>
                <c:ptCount val="1"/>
                <c:pt idx="0">
                  <c:v>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results1_moved_particles!$P$3:$P$10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8.4745762711864394</c:v>
                </c:pt>
                <c:pt idx="3">
                  <c:v>22.033898305084744</c:v>
                </c:pt>
                <c:pt idx="4">
                  <c:v>27.118644067796609</c:v>
                </c:pt>
                <c:pt idx="5">
                  <c:v>23.728813559322035</c:v>
                </c:pt>
                <c:pt idx="6">
                  <c:v>6.7796610169491522</c:v>
                </c:pt>
                <c:pt idx="7">
                  <c:v>6.7796610169491522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DE-474F-98EC-2C9B66B302F3}"/>
            </c:ext>
          </c:extLst>
        </c:ser>
        <c:ser>
          <c:idx val="3"/>
          <c:order val="3"/>
          <c:tx>
            <c:strRef>
              <c:f>results1_moved_particles!$Q$2</c:f>
              <c:strCache>
                <c:ptCount val="1"/>
                <c:pt idx="0">
                  <c:v>M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results1_moved_particles!$Q$3:$Q$10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9.375</c:v>
                </c:pt>
                <c:pt idx="3">
                  <c:v>25</c:v>
                </c:pt>
                <c:pt idx="4">
                  <c:v>25</c:v>
                </c:pt>
                <c:pt idx="5">
                  <c:v>21.875</c:v>
                </c:pt>
                <c:pt idx="6">
                  <c:v>7.8125</c:v>
                </c:pt>
                <c:pt idx="7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DE-474F-98EC-2C9B66B302F3}"/>
            </c:ext>
          </c:extLst>
        </c:ser>
        <c:ser>
          <c:idx val="4"/>
          <c:order val="4"/>
          <c:tx>
            <c:strRef>
              <c:f>results1_moved_particles!$R$2</c:f>
              <c:strCache>
                <c:ptCount val="1"/>
                <c:pt idx="0">
                  <c:v>M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results1_moved_particles!$R$3:$R$10</c:f>
              <c:numCache>
                <c:formatCode>0.0</c:formatCode>
                <c:ptCount val="8"/>
                <c:pt idx="0">
                  <c:v>2.1276595744680851</c:v>
                </c:pt>
                <c:pt idx="1">
                  <c:v>2.1276595744680851</c:v>
                </c:pt>
                <c:pt idx="2">
                  <c:v>8.5106382978723403</c:v>
                </c:pt>
                <c:pt idx="3">
                  <c:v>17.021276595744681</c:v>
                </c:pt>
                <c:pt idx="4">
                  <c:v>31.914893617021278</c:v>
                </c:pt>
                <c:pt idx="5">
                  <c:v>25.531914893617021</c:v>
                </c:pt>
                <c:pt idx="6">
                  <c:v>6.3829787234042552</c:v>
                </c:pt>
                <c:pt idx="7">
                  <c:v>6.3829787234042552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DE-474F-98EC-2C9B66B302F3}"/>
            </c:ext>
          </c:extLst>
        </c:ser>
        <c:ser>
          <c:idx val="5"/>
          <c:order val="5"/>
          <c:tx>
            <c:strRef>
              <c:f>results1_moved_particles!$S$2</c:f>
              <c:strCache>
                <c:ptCount val="1"/>
                <c:pt idx="0">
                  <c:v>M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results1_moved_particles!$S$3:$S$10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21.568627450980394</c:v>
                </c:pt>
                <c:pt idx="4">
                  <c:v>27.450980392156865</c:v>
                </c:pt>
                <c:pt idx="5">
                  <c:v>33.333333333333329</c:v>
                </c:pt>
                <c:pt idx="6">
                  <c:v>7.8431372549019605</c:v>
                </c:pt>
                <c:pt idx="7">
                  <c:v>7.8431372549019605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DE-474F-98EC-2C9B66B302F3}"/>
            </c:ext>
          </c:extLst>
        </c:ser>
        <c:ser>
          <c:idx val="6"/>
          <c:order val="6"/>
          <c:tx>
            <c:strRef>
              <c:f>results1_moved_particles!$T$2</c:f>
              <c:strCache>
                <c:ptCount val="1"/>
                <c:pt idx="0">
                  <c:v>M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results1_moved_particles!$T$3:$T$10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4.1237113402061851</c:v>
                </c:pt>
                <c:pt idx="3">
                  <c:v>24.742268041237114</c:v>
                </c:pt>
                <c:pt idx="4">
                  <c:v>25.773195876288657</c:v>
                </c:pt>
                <c:pt idx="5">
                  <c:v>22.680412371134022</c:v>
                </c:pt>
                <c:pt idx="6">
                  <c:v>13.402061855670103</c:v>
                </c:pt>
                <c:pt idx="7">
                  <c:v>7.216494845360824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DE-474F-98EC-2C9B66B302F3}"/>
            </c:ext>
          </c:extLst>
        </c:ser>
        <c:ser>
          <c:idx val="7"/>
          <c:order val="7"/>
          <c:tx>
            <c:strRef>
              <c:f>results1_moved_particles!$U$2</c:f>
              <c:strCache>
                <c:ptCount val="1"/>
                <c:pt idx="0">
                  <c:v>M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results1_moved_particles!$U$3:$U$10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25.555555555555554</c:v>
                </c:pt>
                <c:pt idx="4">
                  <c:v>21.111111111111111</c:v>
                </c:pt>
                <c:pt idx="5">
                  <c:v>22.222222222222221</c:v>
                </c:pt>
                <c:pt idx="6">
                  <c:v>15.555555555555555</c:v>
                </c:pt>
                <c:pt idx="7">
                  <c:v>8.8888888888888893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DE-474F-98EC-2C9B66B302F3}"/>
            </c:ext>
          </c:extLst>
        </c:ser>
        <c:ser>
          <c:idx val="8"/>
          <c:order val="8"/>
          <c:tx>
            <c:v>BED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DE-474F-98EC-2C9B66B3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8-4F39-A99D-1953A7AEDEAE}"/>
            </c:ext>
          </c:extLst>
        </c:ser>
        <c:ser>
          <c:idx val="0"/>
          <c:order val="1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results1_moved_particles!$U$3:$U$10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25.555555555555554</c:v>
                </c:pt>
                <c:pt idx="4">
                  <c:v>21.111111111111111</c:v>
                </c:pt>
                <c:pt idx="5">
                  <c:v>22.222222222222221</c:v>
                </c:pt>
                <c:pt idx="6">
                  <c:v>15.555555555555555</c:v>
                </c:pt>
                <c:pt idx="7">
                  <c:v>8.8888888888888893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8-4F39-A99D-1953A7AEDEAE}"/>
            </c:ext>
          </c:extLst>
        </c:ser>
        <c:ser>
          <c:idx val="1"/>
          <c:order val="2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results1_moved_particles!$M$55:$M$62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results1_moved_particles!$U$55:$U$62</c:f>
              <c:numCache>
                <c:formatCode>0.0</c:formatCode>
                <c:ptCount val="8"/>
                <c:pt idx="0">
                  <c:v>0</c:v>
                </c:pt>
                <c:pt idx="1">
                  <c:v>4.918032786885246</c:v>
                </c:pt>
                <c:pt idx="2">
                  <c:v>4.918032786885246</c:v>
                </c:pt>
                <c:pt idx="3">
                  <c:v>31.147540983606557</c:v>
                </c:pt>
                <c:pt idx="4">
                  <c:v>22.950819672131146</c:v>
                </c:pt>
                <c:pt idx="5">
                  <c:v>19.672131147540984</c:v>
                </c:pt>
                <c:pt idx="6">
                  <c:v>9.8360655737704921</c:v>
                </c:pt>
                <c:pt idx="7">
                  <c:v>6.557377049180328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8-4F39-A99D-1953A7AEDEAE}"/>
            </c:ext>
          </c:extLst>
        </c:ser>
        <c:ser>
          <c:idx val="2"/>
          <c:order val="3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results1_moved_particles!$M$29:$M$36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results1_moved_particles!$U$29:$U$36</c:f>
              <c:numCache>
                <c:formatCode>0.0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28.000000000000004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8-4F39-A99D-1953A7AE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M1 -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results1_moved_particles!$N$15:$N$22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12.307692307692308</c:v>
                </c:pt>
                <c:pt idx="3">
                  <c:v>33.846153846153847</c:v>
                </c:pt>
                <c:pt idx="4">
                  <c:v>60</c:v>
                </c:pt>
                <c:pt idx="5">
                  <c:v>83.07692307692308</c:v>
                </c:pt>
                <c:pt idx="6">
                  <c:v>93.846153846153854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05-4390-96E2-F9FAF23B8F52}"/>
            </c:ext>
          </c:extLst>
        </c:ser>
        <c:ser>
          <c:idx val="1"/>
          <c:order val="1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results1_moved_particles!$M$67:$M$74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results1_moved_particles!$N$67:$N$74</c:f>
              <c:numCache>
                <c:formatCode>0.0</c:formatCode>
                <c:ptCount val="8"/>
                <c:pt idx="0">
                  <c:v>0</c:v>
                </c:pt>
                <c:pt idx="1">
                  <c:v>3.8461538461538463</c:v>
                </c:pt>
                <c:pt idx="2">
                  <c:v>15.384615384615385</c:v>
                </c:pt>
                <c:pt idx="3">
                  <c:v>40.384615384615387</c:v>
                </c:pt>
                <c:pt idx="4">
                  <c:v>67.307692307692307</c:v>
                </c:pt>
                <c:pt idx="5">
                  <c:v>86.538461538461547</c:v>
                </c:pt>
                <c:pt idx="6">
                  <c:v>96.15384615384616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05-4390-96E2-F9FAF23B8F52}"/>
            </c:ext>
          </c:extLst>
        </c:ser>
        <c:ser>
          <c:idx val="2"/>
          <c:order val="2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results1_moved_particles!$M$41:$M$48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results1_moved_particles!$N$41:$N$48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5.8823529411764701</c:v>
                </c:pt>
                <c:pt idx="3">
                  <c:v>29.411764705882351</c:v>
                </c:pt>
                <c:pt idx="4">
                  <c:v>64.705882352941174</c:v>
                </c:pt>
                <c:pt idx="5">
                  <c:v>88.235294117647058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305-4390-96E2-F9FAF23B8F52}"/>
            </c:ext>
          </c:extLst>
        </c:ser>
        <c:ser>
          <c:idx val="9"/>
          <c:order val="3"/>
          <c:tx>
            <c:strRef>
              <c:f>results1_moved_particles!$M$76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17-411C-B168-7FC081904821}"/>
              </c:ext>
            </c:extLst>
          </c:dPt>
          <c:xVal>
            <c:numRef>
              <c:f>results1_moved_particles!$N$75</c:f>
              <c:numCache>
                <c:formatCode>0.0</c:formatCode>
                <c:ptCount val="1"/>
                <c:pt idx="0">
                  <c:v>36.642857142857139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305-4390-96E2-F9FAF23B8F52}"/>
            </c:ext>
          </c:extLst>
        </c:ser>
        <c:ser>
          <c:idx val="10"/>
          <c:order val="4"/>
          <c:tx>
            <c:strRef>
              <c:f>results1_moved_particles!$M$50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results1_moved_particles!$N$49</c:f>
              <c:numCache>
                <c:formatCode>0.0</c:formatCode>
                <c:ptCount val="1"/>
                <c:pt idx="0">
                  <c:v>39.583333333333336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2305-4390-96E2-F9FAF23B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M2 -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results1_moved_particles!$O$15:$O$22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36.666666666666671</c:v>
                </c:pt>
                <c:pt idx="4">
                  <c:v>63.333333333333343</c:v>
                </c:pt>
                <c:pt idx="5">
                  <c:v>86.666666666666671</c:v>
                </c:pt>
                <c:pt idx="6">
                  <c:v>93.333333333333343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F-4E94-AD82-A4B358F5F60E}"/>
            </c:ext>
          </c:extLst>
        </c:ser>
        <c:ser>
          <c:idx val="1"/>
          <c:order val="1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results1_moved_particles!$M$67:$M$74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results1_moved_particles!$O$67:$O$74</c:f>
              <c:numCache>
                <c:formatCode>0.0</c:formatCode>
                <c:ptCount val="8"/>
                <c:pt idx="0">
                  <c:v>0</c:v>
                </c:pt>
                <c:pt idx="1">
                  <c:v>5.6603773584905666</c:v>
                </c:pt>
                <c:pt idx="2">
                  <c:v>16.981132075471699</c:v>
                </c:pt>
                <c:pt idx="3">
                  <c:v>41.509433962264154</c:v>
                </c:pt>
                <c:pt idx="4">
                  <c:v>69.811320754716988</c:v>
                </c:pt>
                <c:pt idx="5">
                  <c:v>88.679245283018872</c:v>
                </c:pt>
                <c:pt idx="6">
                  <c:v>96.226415094339629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F-4E94-AD82-A4B358F5F60E}"/>
            </c:ext>
          </c:extLst>
        </c:ser>
        <c:ser>
          <c:idx val="2"/>
          <c:order val="2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results1_moved_particles!$M$41:$M$48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results1_moved_particles!$O$41:$O$48</c:f>
              <c:numCache>
                <c:formatCode>0.0</c:formatCode>
                <c:ptCount val="8"/>
                <c:pt idx="0">
                  <c:v>0</c:v>
                </c:pt>
                <c:pt idx="1">
                  <c:v>6.666666666666667</c:v>
                </c:pt>
                <c:pt idx="2">
                  <c:v>33.333333333333336</c:v>
                </c:pt>
                <c:pt idx="3">
                  <c:v>53.333333333333336</c:v>
                </c:pt>
                <c:pt idx="4">
                  <c:v>66.666666666666671</c:v>
                </c:pt>
                <c:pt idx="5">
                  <c:v>93.333333333333343</c:v>
                </c:pt>
                <c:pt idx="6">
                  <c:v>93.333333333333343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F-4E94-AD82-A4B358F5F60E}"/>
            </c:ext>
          </c:extLst>
        </c:ser>
        <c:ser>
          <c:idx val="9"/>
          <c:order val="3"/>
          <c:tx>
            <c:strRef>
              <c:f>results1_moved_particles!$M$76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E5F-4E94-AD82-A4B358F5F60E}"/>
              </c:ext>
            </c:extLst>
          </c:dPt>
          <c:xVal>
            <c:numRef>
              <c:f>results1_moved_particles!$O$75</c:f>
              <c:numCache>
                <c:formatCode>0.0</c:formatCode>
                <c:ptCount val="1"/>
                <c:pt idx="0">
                  <c:v>35.9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E5F-4E94-AD82-A4B358F5F60E}"/>
            </c:ext>
          </c:extLst>
        </c:ser>
        <c:ser>
          <c:idx val="10"/>
          <c:order val="4"/>
          <c:tx>
            <c:strRef>
              <c:f>results1_moved_particles!$M$50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results1_moved_particles!$O$49</c:f>
              <c:numCache>
                <c:formatCode>0.0</c:formatCode>
                <c:ptCount val="1"/>
                <c:pt idx="0">
                  <c:v>30.433333333333334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5F-4E94-AD82-A4B358F5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M3 -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results1_moved_particles!$P$15:$P$22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13.559322033898304</c:v>
                </c:pt>
                <c:pt idx="3">
                  <c:v>35.593220338983045</c:v>
                </c:pt>
                <c:pt idx="4">
                  <c:v>62.711864406779654</c:v>
                </c:pt>
                <c:pt idx="5">
                  <c:v>86.440677966101688</c:v>
                </c:pt>
                <c:pt idx="6">
                  <c:v>93.220338983050837</c:v>
                </c:pt>
                <c:pt idx="7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C-4846-90B5-E80E2185001A}"/>
            </c:ext>
          </c:extLst>
        </c:ser>
        <c:ser>
          <c:idx val="1"/>
          <c:order val="1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results1_moved_particles!$M$67:$M$74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results1_moved_particles!$P$67:$P$74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20.588235294117649</c:v>
                </c:pt>
                <c:pt idx="3">
                  <c:v>52.941176470588232</c:v>
                </c:pt>
                <c:pt idx="4">
                  <c:v>70.588235294117652</c:v>
                </c:pt>
                <c:pt idx="5">
                  <c:v>91.176470588235304</c:v>
                </c:pt>
                <c:pt idx="6">
                  <c:v>94.117647058823536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C-4846-90B5-E80E2185001A}"/>
            </c:ext>
          </c:extLst>
        </c:ser>
        <c:ser>
          <c:idx val="2"/>
          <c:order val="2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results1_moved_particles!$M$41:$M$48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results1_moved_particles!$P$41:$P$48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90</c:v>
                </c:pt>
                <c:pt idx="6">
                  <c:v>90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BC-4846-90B5-E80E2185001A}"/>
            </c:ext>
          </c:extLst>
        </c:ser>
        <c:ser>
          <c:idx val="9"/>
          <c:order val="3"/>
          <c:tx>
            <c:strRef>
              <c:f>results1_moved_particles!$M$76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DBC-4846-90B5-E80E2185001A}"/>
              </c:ext>
            </c:extLst>
          </c:dPt>
          <c:xVal>
            <c:numRef>
              <c:f>results1_moved_particles!$P$75</c:f>
              <c:numCache>
                <c:formatCode>0.0</c:formatCode>
                <c:ptCount val="1"/>
                <c:pt idx="0">
                  <c:v>31.145454545454548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DBC-4846-90B5-E80E2185001A}"/>
            </c:ext>
          </c:extLst>
        </c:ser>
        <c:ser>
          <c:idx val="10"/>
          <c:order val="4"/>
          <c:tx>
            <c:strRef>
              <c:f>results1_moved_particles!$M$50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results1_moved_particles!$P$49</c:f>
              <c:numCache>
                <c:formatCode>0.0</c:formatCode>
                <c:ptCount val="1"/>
                <c:pt idx="0">
                  <c:v>32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BC-4846-90B5-E80E218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M4 -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results1_moved_particles!$Q$15:$Q$22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14.0625</c:v>
                </c:pt>
                <c:pt idx="3">
                  <c:v>39.0625</c:v>
                </c:pt>
                <c:pt idx="4">
                  <c:v>64.0625</c:v>
                </c:pt>
                <c:pt idx="5">
                  <c:v>85.9375</c:v>
                </c:pt>
                <c:pt idx="6">
                  <c:v>93.75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D-464B-A9D7-7B39A4CA44AB}"/>
            </c:ext>
          </c:extLst>
        </c:ser>
        <c:ser>
          <c:idx val="1"/>
          <c:order val="1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results1_moved_particles!$M$67:$M$74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results1_moved_particles!$Q$67:$Q$74</c:f>
              <c:numCache>
                <c:formatCode>0.0</c:formatCode>
                <c:ptCount val="8"/>
                <c:pt idx="0">
                  <c:v>0</c:v>
                </c:pt>
                <c:pt idx="1">
                  <c:v>8.1081081081081088</c:v>
                </c:pt>
                <c:pt idx="2">
                  <c:v>18.918918918918919</c:v>
                </c:pt>
                <c:pt idx="3">
                  <c:v>48.648648648648646</c:v>
                </c:pt>
                <c:pt idx="4">
                  <c:v>75.675675675675677</c:v>
                </c:pt>
                <c:pt idx="5">
                  <c:v>97.297297297297291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D-464B-A9D7-7B39A4CA44AB}"/>
            </c:ext>
          </c:extLst>
        </c:ser>
        <c:ser>
          <c:idx val="2"/>
          <c:order val="2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results1_moved_particles!$M$41:$M$48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results1_moved_particles!$Q$41:$Q$48</c:f>
              <c:numCache>
                <c:formatCode>0.0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60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D-464B-A9D7-7B39A4CA44AB}"/>
            </c:ext>
          </c:extLst>
        </c:ser>
        <c:ser>
          <c:idx val="9"/>
          <c:order val="3"/>
          <c:tx>
            <c:strRef>
              <c:f>results1_moved_particles!$M$76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D4D-464B-A9D7-7B39A4CA44AB}"/>
              </c:ext>
            </c:extLst>
          </c:dPt>
          <c:xVal>
            <c:numRef>
              <c:f>results1_moved_particles!$Q$75</c:f>
              <c:numCache>
                <c:formatCode>0.0</c:formatCode>
                <c:ptCount val="1"/>
                <c:pt idx="0">
                  <c:v>32.65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D4D-464B-A9D7-7B39A4CA44AB}"/>
            </c:ext>
          </c:extLst>
        </c:ser>
        <c:ser>
          <c:idx val="10"/>
          <c:order val="4"/>
          <c:tx>
            <c:strRef>
              <c:f>results1_moved_particles!$M$50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results1_moved_particles!$Q$49</c:f>
              <c:numCache>
                <c:formatCode>0.0</c:formatCode>
                <c:ptCount val="1"/>
                <c:pt idx="0">
                  <c:v>29.65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D4D-464B-A9D7-7B39A4CA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M5 -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results1_moved_particles!$R$15:$R$22</c:f>
              <c:numCache>
                <c:formatCode>0.0</c:formatCode>
                <c:ptCount val="8"/>
                <c:pt idx="0">
                  <c:v>2.1276595744680851</c:v>
                </c:pt>
                <c:pt idx="1">
                  <c:v>4.2553191489361701</c:v>
                </c:pt>
                <c:pt idx="2">
                  <c:v>12.76595744680851</c:v>
                </c:pt>
                <c:pt idx="3">
                  <c:v>29.787234042553191</c:v>
                </c:pt>
                <c:pt idx="4">
                  <c:v>61.702127659574472</c:v>
                </c:pt>
                <c:pt idx="5">
                  <c:v>87.2340425531915</c:v>
                </c:pt>
                <c:pt idx="6">
                  <c:v>93.61702127659575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43-4A4D-B9EB-AD5396B3A3CE}"/>
            </c:ext>
          </c:extLst>
        </c:ser>
        <c:ser>
          <c:idx val="1"/>
          <c:order val="1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results1_moved_particles!$M$67:$M$74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results1_moved_particles!$R$67:$R$74</c:f>
              <c:numCache>
                <c:formatCode>0.0</c:formatCode>
                <c:ptCount val="8"/>
                <c:pt idx="0">
                  <c:v>0</c:v>
                </c:pt>
                <c:pt idx="1">
                  <c:v>3.125</c:v>
                </c:pt>
                <c:pt idx="2">
                  <c:v>15.625</c:v>
                </c:pt>
                <c:pt idx="3">
                  <c:v>34.375</c:v>
                </c:pt>
                <c:pt idx="4">
                  <c:v>68.75</c:v>
                </c:pt>
                <c:pt idx="5">
                  <c:v>90.625</c:v>
                </c:pt>
                <c:pt idx="6">
                  <c:v>93.75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43-4A4D-B9EB-AD5396B3A3CE}"/>
            </c:ext>
          </c:extLst>
        </c:ser>
        <c:ser>
          <c:idx val="2"/>
          <c:order val="2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results1_moved_particles!$M$41:$M$48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results1_moved_particles!$R$41:$R$48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11.111111111111111</c:v>
                </c:pt>
                <c:pt idx="3">
                  <c:v>27.777777777777775</c:v>
                </c:pt>
                <c:pt idx="4">
                  <c:v>61.1111111111111</c:v>
                </c:pt>
                <c:pt idx="5">
                  <c:v>88.888888888888886</c:v>
                </c:pt>
                <c:pt idx="6">
                  <c:v>94.444444444444443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43-4A4D-B9EB-AD5396B3A3CE}"/>
            </c:ext>
          </c:extLst>
        </c:ser>
        <c:ser>
          <c:idx val="9"/>
          <c:order val="3"/>
          <c:tx>
            <c:strRef>
              <c:f>results1_moved_particles!$M$76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43-4A4D-B9EB-AD5396B3A3CE}"/>
              </c:ext>
            </c:extLst>
          </c:dPt>
          <c:xVal>
            <c:numRef>
              <c:f>results1_moved_particles!$R$75</c:f>
              <c:numCache>
                <c:formatCode>0.0</c:formatCode>
                <c:ptCount val="1"/>
                <c:pt idx="0">
                  <c:v>37.909090909090907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E43-4A4D-B9EB-AD5396B3A3CE}"/>
            </c:ext>
          </c:extLst>
        </c:ser>
        <c:ser>
          <c:idx val="10"/>
          <c:order val="4"/>
          <c:tx>
            <c:strRef>
              <c:f>results1_moved_particles!$M$50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results1_moved_particles!$R$49</c:f>
              <c:numCache>
                <c:formatCode>0.0</c:formatCode>
                <c:ptCount val="1"/>
                <c:pt idx="0">
                  <c:v>40.666666666666671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E43-4A4D-B9EB-AD5396B3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results1_moved_particles!$S$15:$S$22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23.529411764705884</c:v>
                </c:pt>
                <c:pt idx="4">
                  <c:v>50.980392156862749</c:v>
                </c:pt>
                <c:pt idx="5">
                  <c:v>84.313725490196077</c:v>
                </c:pt>
                <c:pt idx="6">
                  <c:v>92.156862745098039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A1-4645-BDCB-21E211CD3A73}"/>
            </c:ext>
          </c:extLst>
        </c:ser>
        <c:ser>
          <c:idx val="1"/>
          <c:order val="1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results1_moved_particles!$M$67:$M$74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results1_moved_particles!$S$67:$S$74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2.083333333333333</c:v>
                </c:pt>
                <c:pt idx="3">
                  <c:v>24.999999999999996</c:v>
                </c:pt>
                <c:pt idx="4">
                  <c:v>54.166666666666664</c:v>
                </c:pt>
                <c:pt idx="5">
                  <c:v>85.416666666666657</c:v>
                </c:pt>
                <c:pt idx="6">
                  <c:v>91.666666666666657</c:v>
                </c:pt>
                <c:pt idx="7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1-4645-BDCB-21E211CD3A73}"/>
            </c:ext>
          </c:extLst>
        </c:ser>
        <c:ser>
          <c:idx val="2"/>
          <c:order val="2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results1_moved_particles!$M$41:$M$48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results1_moved_particles!$S$41:$S$48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3.0303030303030303</c:v>
                </c:pt>
                <c:pt idx="3">
                  <c:v>30.303030303030301</c:v>
                </c:pt>
                <c:pt idx="4">
                  <c:v>51.515151515151516</c:v>
                </c:pt>
                <c:pt idx="5">
                  <c:v>90.909090909090907</c:v>
                </c:pt>
                <c:pt idx="6">
                  <c:v>96.969696969696969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1-4645-BDCB-21E211CD3A73}"/>
            </c:ext>
          </c:extLst>
        </c:ser>
        <c:ser>
          <c:idx val="9"/>
          <c:order val="3"/>
          <c:tx>
            <c:strRef>
              <c:f>results1_moved_particles!$M$76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5A1-4645-BDCB-21E211CD3A73}"/>
              </c:ext>
            </c:extLst>
          </c:dPt>
          <c:xVal>
            <c:numRef>
              <c:f>results1_moved_particles!$S$75</c:f>
              <c:numCache>
                <c:formatCode>0.0</c:formatCode>
                <c:ptCount val="1"/>
                <c:pt idx="0">
                  <c:v>43.142857142857146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A1-4645-BDCB-21E211CD3A73}"/>
            </c:ext>
          </c:extLst>
        </c:ser>
        <c:ser>
          <c:idx val="10"/>
          <c:order val="4"/>
          <c:tx>
            <c:strRef>
              <c:f>results1_moved_particles!$M$50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results1_moved_particles!$S$49</c:f>
              <c:numCache>
                <c:formatCode>0.0</c:formatCode>
                <c:ptCount val="1"/>
                <c:pt idx="0">
                  <c:v>44.071428571428569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A1-4645-BDCB-21E211CD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results1_moved_particles!$T$15:$T$22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6.1855670103092777</c:v>
                </c:pt>
                <c:pt idx="3">
                  <c:v>30.927835051546392</c:v>
                </c:pt>
                <c:pt idx="4">
                  <c:v>56.701030927835049</c:v>
                </c:pt>
                <c:pt idx="5">
                  <c:v>79.381443298969074</c:v>
                </c:pt>
                <c:pt idx="6">
                  <c:v>92.783505154639172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B-47DB-BB8A-93DE57FCCA7D}"/>
            </c:ext>
          </c:extLst>
        </c:ser>
        <c:ser>
          <c:idx val="1"/>
          <c:order val="1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results1_moved_particles!$M$67:$M$74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results1_moved_particles!$T$67:$T$74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10</c:v>
                </c:pt>
                <c:pt idx="3">
                  <c:v>40</c:v>
                </c:pt>
                <c:pt idx="4">
                  <c:v>70</c:v>
                </c:pt>
                <c:pt idx="5">
                  <c:v>91.666666666666671</c:v>
                </c:pt>
                <c:pt idx="6">
                  <c:v>96.666666666666671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B-47DB-BB8A-93DE57FCCA7D}"/>
            </c:ext>
          </c:extLst>
        </c:ser>
        <c:ser>
          <c:idx val="2"/>
          <c:order val="2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results1_moved_particles!$M$41:$M$48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results1_moved_particles!$T$41:$T$48</c:f>
              <c:numCache>
                <c:formatCode>0.0</c:formatCode>
                <c:ptCount val="8"/>
                <c:pt idx="0">
                  <c:v>0</c:v>
                </c:pt>
                <c:pt idx="1">
                  <c:v>9.0909090909090917</c:v>
                </c:pt>
                <c:pt idx="2">
                  <c:v>27.272727272727273</c:v>
                </c:pt>
                <c:pt idx="3">
                  <c:v>63.63636363636364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5B-47DB-BB8A-93DE57FCCA7D}"/>
            </c:ext>
          </c:extLst>
        </c:ser>
        <c:ser>
          <c:idx val="9"/>
          <c:order val="3"/>
          <c:tx>
            <c:strRef>
              <c:f>results1_moved_particles!$M$76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5B-47DB-BB8A-93DE57FCCA7D}"/>
              </c:ext>
            </c:extLst>
          </c:dPt>
          <c:xVal>
            <c:numRef>
              <c:f>results1_moved_particles!$T$75</c:f>
              <c:numCache>
                <c:formatCode>0.0</c:formatCode>
                <c:ptCount val="1"/>
                <c:pt idx="0">
                  <c:v>36.333333333333336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65B-47DB-BB8A-93DE57FCCA7D}"/>
            </c:ext>
          </c:extLst>
        </c:ser>
        <c:ser>
          <c:idx val="10"/>
          <c:order val="4"/>
          <c:tx>
            <c:strRef>
              <c:f>results1_moved_particles!$M$50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results1_moved_particles!$T$49</c:f>
              <c:numCache>
                <c:formatCode>0.0</c:formatCode>
                <c:ptCount val="1"/>
                <c:pt idx="0">
                  <c:v>28.475000000000001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5B-47DB-BB8A-93DE57FC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M7 -</a:t>
            </a:r>
            <a:r>
              <a:rPr lang="es-AR" baseline="0"/>
              <a:t> CDF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results1_moved_particles!$U$15:$U$22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32.222222222222221</c:v>
                </c:pt>
                <c:pt idx="4">
                  <c:v>53.333333333333329</c:v>
                </c:pt>
                <c:pt idx="5">
                  <c:v>75.555555555555543</c:v>
                </c:pt>
                <c:pt idx="6">
                  <c:v>91.1111111111111</c:v>
                </c:pt>
                <c:pt idx="7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1-455D-9D63-39D2AF314EE8}"/>
            </c:ext>
          </c:extLst>
        </c:ser>
        <c:ser>
          <c:idx val="1"/>
          <c:order val="1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results1_moved_particles!$M$67:$M$74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results1_moved_particles!$U$67:$U$74</c:f>
              <c:numCache>
                <c:formatCode>0.0</c:formatCode>
                <c:ptCount val="8"/>
                <c:pt idx="0">
                  <c:v>0</c:v>
                </c:pt>
                <c:pt idx="1">
                  <c:v>4.918032786885246</c:v>
                </c:pt>
                <c:pt idx="2">
                  <c:v>9.8360655737704921</c:v>
                </c:pt>
                <c:pt idx="3">
                  <c:v>40.983606557377051</c:v>
                </c:pt>
                <c:pt idx="4">
                  <c:v>63.934426229508198</c:v>
                </c:pt>
                <c:pt idx="5">
                  <c:v>83.606557377049185</c:v>
                </c:pt>
                <c:pt idx="6">
                  <c:v>93.442622950819683</c:v>
                </c:pt>
                <c:pt idx="7">
                  <c:v>100.00000000000001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1-455D-9D63-39D2AF314EE8}"/>
            </c:ext>
          </c:extLst>
        </c:ser>
        <c:ser>
          <c:idx val="2"/>
          <c:order val="2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results1_moved_particles!$M$41:$M$48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results1_moved_particles!$U$41:$U$48</c:f>
              <c:numCache>
                <c:formatCode>0.0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44</c:v>
                </c:pt>
                <c:pt idx="4">
                  <c:v>72</c:v>
                </c:pt>
                <c:pt idx="5">
                  <c:v>84</c:v>
                </c:pt>
                <c:pt idx="6">
                  <c:v>92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D1-455D-9D63-39D2AF314EE8}"/>
            </c:ext>
          </c:extLst>
        </c:ser>
        <c:ser>
          <c:idx val="9"/>
          <c:order val="3"/>
          <c:tx>
            <c:strRef>
              <c:f>results1_moved_particles!$M$76</c:f>
              <c:strCache>
                <c:ptCount val="1"/>
                <c:pt idx="0">
                  <c:v>Avg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7D1-455D-9D63-39D2AF314EE8}"/>
              </c:ext>
            </c:extLst>
          </c:dPt>
          <c:xVal>
            <c:numRef>
              <c:f>results1_moved_particles!$U$75</c:f>
              <c:numCache>
                <c:formatCode>0.0</c:formatCode>
                <c:ptCount val="1"/>
                <c:pt idx="0">
                  <c:v>37.107142857142854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7D1-455D-9D63-39D2AF314EE8}"/>
            </c:ext>
          </c:extLst>
        </c:ser>
        <c:ser>
          <c:idx val="10"/>
          <c:order val="4"/>
          <c:tx>
            <c:strRef>
              <c:f>results1_moved_particles!$M$50</c:f>
              <c:strCache>
                <c:ptCount val="1"/>
                <c:pt idx="0">
                  <c:v>Min D50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results1_moved_particles!$U$49</c:f>
              <c:numCache>
                <c:formatCode>0.0</c:formatCode>
                <c:ptCount val="1"/>
                <c:pt idx="0">
                  <c:v>34.785714285714285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7D1-455D-9D63-39D2AF31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CDF</a:t>
            </a:r>
            <a:r>
              <a:rPr lang="es-AR" baseline="0"/>
              <a:t> of each survey vs bed PDF 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results1_moved_particles!$N$14</c:f>
              <c:strCache>
                <c:ptCount val="1"/>
                <c:pt idx="0">
                  <c:v>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results1_moved_particles!$N$15:$N$22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12.307692307692308</c:v>
                </c:pt>
                <c:pt idx="3">
                  <c:v>33.846153846153847</c:v>
                </c:pt>
                <c:pt idx="4">
                  <c:v>60</c:v>
                </c:pt>
                <c:pt idx="5">
                  <c:v>83.07692307692308</c:v>
                </c:pt>
                <c:pt idx="6">
                  <c:v>93.846153846153854</c:v>
                </c:pt>
                <c:pt idx="7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5-428E-ACE2-17967E3579EC}"/>
            </c:ext>
          </c:extLst>
        </c:ser>
        <c:ser>
          <c:idx val="1"/>
          <c:order val="1"/>
          <c:tx>
            <c:strRef>
              <c:f>results1_moved_particles!$O$14</c:f>
              <c:strCache>
                <c:ptCount val="1"/>
                <c:pt idx="0">
                  <c:v>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results1_moved_particles!$O$15:$O$22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36.666666666666671</c:v>
                </c:pt>
                <c:pt idx="4">
                  <c:v>63.333333333333343</c:v>
                </c:pt>
                <c:pt idx="5">
                  <c:v>86.666666666666671</c:v>
                </c:pt>
                <c:pt idx="6">
                  <c:v>93.333333333333343</c:v>
                </c:pt>
                <c:pt idx="7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5-428E-ACE2-17967E3579EC}"/>
            </c:ext>
          </c:extLst>
        </c:ser>
        <c:ser>
          <c:idx val="2"/>
          <c:order val="2"/>
          <c:tx>
            <c:strRef>
              <c:f>results1_moved_particles!$P$14</c:f>
              <c:strCache>
                <c:ptCount val="1"/>
                <c:pt idx="0">
                  <c:v>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results1_moved_particles!$P$15:$P$22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13.559322033898304</c:v>
                </c:pt>
                <c:pt idx="3">
                  <c:v>35.593220338983045</c:v>
                </c:pt>
                <c:pt idx="4">
                  <c:v>62.711864406779654</c:v>
                </c:pt>
                <c:pt idx="5">
                  <c:v>86.440677966101688</c:v>
                </c:pt>
                <c:pt idx="6">
                  <c:v>93.220338983050837</c:v>
                </c:pt>
                <c:pt idx="7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95-428E-ACE2-17967E3579EC}"/>
            </c:ext>
          </c:extLst>
        </c:ser>
        <c:ser>
          <c:idx val="3"/>
          <c:order val="3"/>
          <c:tx>
            <c:strRef>
              <c:f>results1_moved_particles!$Q$14</c:f>
              <c:strCache>
                <c:ptCount val="1"/>
                <c:pt idx="0">
                  <c:v>M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results1_moved_particles!$Q$15:$Q$22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14.0625</c:v>
                </c:pt>
                <c:pt idx="3">
                  <c:v>39.0625</c:v>
                </c:pt>
                <c:pt idx="4">
                  <c:v>64.0625</c:v>
                </c:pt>
                <c:pt idx="5">
                  <c:v>85.9375</c:v>
                </c:pt>
                <c:pt idx="6">
                  <c:v>93.75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95-428E-ACE2-17967E3579EC}"/>
            </c:ext>
          </c:extLst>
        </c:ser>
        <c:ser>
          <c:idx val="4"/>
          <c:order val="4"/>
          <c:tx>
            <c:strRef>
              <c:f>results1_moved_particles!$R$14</c:f>
              <c:strCache>
                <c:ptCount val="1"/>
                <c:pt idx="0">
                  <c:v>M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results1_moved_particles!$R$15:$R$22</c:f>
              <c:numCache>
                <c:formatCode>0.0</c:formatCode>
                <c:ptCount val="8"/>
                <c:pt idx="0">
                  <c:v>2.1276595744680851</c:v>
                </c:pt>
                <c:pt idx="1">
                  <c:v>4.2553191489361701</c:v>
                </c:pt>
                <c:pt idx="2">
                  <c:v>12.76595744680851</c:v>
                </c:pt>
                <c:pt idx="3">
                  <c:v>29.787234042553191</c:v>
                </c:pt>
                <c:pt idx="4">
                  <c:v>61.702127659574472</c:v>
                </c:pt>
                <c:pt idx="5">
                  <c:v>87.2340425531915</c:v>
                </c:pt>
                <c:pt idx="6">
                  <c:v>93.61702127659575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95-428E-ACE2-17967E3579EC}"/>
            </c:ext>
          </c:extLst>
        </c:ser>
        <c:ser>
          <c:idx val="5"/>
          <c:order val="5"/>
          <c:tx>
            <c:strRef>
              <c:f>results1_moved_particles!$S$14</c:f>
              <c:strCache>
                <c:ptCount val="1"/>
                <c:pt idx="0">
                  <c:v>M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results1_moved_particles!$S$15:$S$22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23.529411764705884</c:v>
                </c:pt>
                <c:pt idx="4">
                  <c:v>50.980392156862749</c:v>
                </c:pt>
                <c:pt idx="5">
                  <c:v>84.313725490196077</c:v>
                </c:pt>
                <c:pt idx="6">
                  <c:v>92.156862745098039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95-428E-ACE2-17967E3579EC}"/>
            </c:ext>
          </c:extLst>
        </c:ser>
        <c:ser>
          <c:idx val="6"/>
          <c:order val="6"/>
          <c:tx>
            <c:strRef>
              <c:f>results1_moved_particles!$T$14</c:f>
              <c:strCache>
                <c:ptCount val="1"/>
                <c:pt idx="0">
                  <c:v>M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results1_moved_particles!$T$15:$T$22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6.1855670103092777</c:v>
                </c:pt>
                <c:pt idx="3">
                  <c:v>30.927835051546392</c:v>
                </c:pt>
                <c:pt idx="4">
                  <c:v>56.701030927835049</c:v>
                </c:pt>
                <c:pt idx="5">
                  <c:v>79.381443298969074</c:v>
                </c:pt>
                <c:pt idx="6">
                  <c:v>92.783505154639172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95-428E-ACE2-17967E3579EC}"/>
            </c:ext>
          </c:extLst>
        </c:ser>
        <c:ser>
          <c:idx val="7"/>
          <c:order val="7"/>
          <c:tx>
            <c:strRef>
              <c:f>results1_moved_particles!$U$14</c:f>
              <c:strCache>
                <c:ptCount val="1"/>
                <c:pt idx="0">
                  <c:v>M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results1_moved_particles!$M$15:$M$22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results1_moved_particles!$U$15:$U$22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32.222222222222221</c:v>
                </c:pt>
                <c:pt idx="4">
                  <c:v>53.333333333333329</c:v>
                </c:pt>
                <c:pt idx="5">
                  <c:v>75.555555555555543</c:v>
                </c:pt>
                <c:pt idx="6">
                  <c:v>91.1111111111111</c:v>
                </c:pt>
                <c:pt idx="7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95-428E-ACE2-17967E3579EC}"/>
            </c:ext>
          </c:extLst>
        </c:ser>
        <c:ser>
          <c:idx val="8"/>
          <c:order val="8"/>
          <c:tx>
            <c:v>BED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results1_moved_particles!$AM$4:$AM$14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7.5757575757575752</c:v>
                </c:pt>
                <c:pt idx="5">
                  <c:v>20.202020202020201</c:v>
                </c:pt>
                <c:pt idx="6">
                  <c:v>33.838383838383834</c:v>
                </c:pt>
                <c:pt idx="7">
                  <c:v>55.555555555555557</c:v>
                </c:pt>
                <c:pt idx="8">
                  <c:v>77.27272727272728</c:v>
                </c:pt>
                <c:pt idx="9">
                  <c:v>94.949494949494962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E95-428E-ACE2-17967E35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scatterChart>
        <c:scatterStyle val="lineMarker"/>
        <c:varyColors val="0"/>
        <c:ser>
          <c:idx val="9"/>
          <c:order val="9"/>
          <c:tx>
            <c:v>Bed D50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66CC"/>
              </a:solidFill>
              <a:ln w="9525">
                <a:solidFill>
                  <a:srgbClr val="FF66CC"/>
                </a:solidFill>
              </a:ln>
              <a:effectLst/>
            </c:spPr>
          </c:marker>
          <c:xVal>
            <c:numRef>
              <c:f>results1_moved_particles!$X$14</c:f>
              <c:numCache>
                <c:formatCode>0.00</c:formatCode>
                <c:ptCount val="1"/>
                <c:pt idx="0">
                  <c:v>41.674418604651166</c:v>
                </c:pt>
              </c:numCache>
            </c:numRef>
          </c:xVal>
          <c:yVal>
            <c:numRef>
              <c:f>results1_moved_particles!$Y$14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95-428E-ACE2-17967E3579EC}"/>
            </c:ext>
          </c:extLst>
        </c:ser>
        <c:ser>
          <c:idx val="10"/>
          <c:order val="10"/>
          <c:tx>
            <c:v>M avg D50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results1_moved_particles!$X$15</c:f>
              <c:numCache>
                <c:formatCode>0.0</c:formatCode>
                <c:ptCount val="1"/>
                <c:pt idx="0">
                  <c:v>40.557447225600768</c:v>
                </c:pt>
              </c:numCache>
            </c:numRef>
          </c:xVal>
          <c:yVal>
            <c:numRef>
              <c:f>results1_moved_particles!$Y$15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95-428E-ACE2-17967E35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0F-45BC-B0BC-95B7E94302A7}"/>
            </c:ext>
          </c:extLst>
        </c:ser>
        <c:ser>
          <c:idx val="0"/>
          <c:order val="1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results1_moved_particles!$N$3:$N$10</c:f>
              <c:numCache>
                <c:formatCode>0.0</c:formatCode>
                <c:ptCount val="8"/>
                <c:pt idx="0">
                  <c:v>0</c:v>
                </c:pt>
                <c:pt idx="1">
                  <c:v>3.0769230769230771</c:v>
                </c:pt>
                <c:pt idx="2">
                  <c:v>9.2307692307692317</c:v>
                </c:pt>
                <c:pt idx="3">
                  <c:v>21.53846153846154</c:v>
                </c:pt>
                <c:pt idx="4">
                  <c:v>26.153846153846157</c:v>
                </c:pt>
                <c:pt idx="5">
                  <c:v>23.076923076923077</c:v>
                </c:pt>
                <c:pt idx="6">
                  <c:v>10.76923076923077</c:v>
                </c:pt>
                <c:pt idx="7">
                  <c:v>6.1538461538461542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0F-45BC-B0BC-95B7E94302A7}"/>
            </c:ext>
          </c:extLst>
        </c:ser>
        <c:ser>
          <c:idx val="1"/>
          <c:order val="2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results1_moved_particles!$M$55:$M$62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results1_moved_particles!$N$55:$N$62</c:f>
              <c:numCache>
                <c:formatCode>0.0</c:formatCode>
                <c:ptCount val="8"/>
                <c:pt idx="0">
                  <c:v>0</c:v>
                </c:pt>
                <c:pt idx="1">
                  <c:v>3.8461538461538463</c:v>
                </c:pt>
                <c:pt idx="2">
                  <c:v>11.538461538461538</c:v>
                </c:pt>
                <c:pt idx="3">
                  <c:v>25</c:v>
                </c:pt>
                <c:pt idx="4">
                  <c:v>26.923076923076923</c:v>
                </c:pt>
                <c:pt idx="5">
                  <c:v>19.230769230769234</c:v>
                </c:pt>
                <c:pt idx="6">
                  <c:v>9.6153846153846168</c:v>
                </c:pt>
                <c:pt idx="7">
                  <c:v>3.8461538461538463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0F-45BC-B0BC-95B7E94302A7}"/>
            </c:ext>
          </c:extLst>
        </c:ser>
        <c:ser>
          <c:idx val="2"/>
          <c:order val="3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results1_moved_particles!$M$29:$M$36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results1_moved_particles!$N$29:$N$36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0</c:v>
                </c:pt>
                <c:pt idx="3">
                  <c:v>23.52941176470588</c:v>
                </c:pt>
                <c:pt idx="4">
                  <c:v>35.294117647058826</c:v>
                </c:pt>
                <c:pt idx="5">
                  <c:v>23.52941176470588</c:v>
                </c:pt>
                <c:pt idx="6">
                  <c:v>11.76470588235294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0F-45BC-B0BC-95B7E943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4-4E5B-B7A5-29D5307B71FD}"/>
            </c:ext>
          </c:extLst>
        </c:ser>
        <c:ser>
          <c:idx val="0"/>
          <c:order val="1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results1_moved_particles!$O$3:$O$10</c:f>
              <c:numCache>
                <c:formatCode>0.0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21.666666666666668</c:v>
                </c:pt>
                <c:pt idx="4">
                  <c:v>26.666666666666668</c:v>
                </c:pt>
                <c:pt idx="5">
                  <c:v>23.333333333333332</c:v>
                </c:pt>
                <c:pt idx="6">
                  <c:v>6.666666666666667</c:v>
                </c:pt>
                <c:pt idx="7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4-4E5B-B7A5-29D5307B71FD}"/>
            </c:ext>
          </c:extLst>
        </c:ser>
        <c:ser>
          <c:idx val="1"/>
          <c:order val="2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results1_moved_particles!$M$55:$M$62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results1_moved_particles!$O$55:$O$62</c:f>
              <c:numCache>
                <c:formatCode>0.0</c:formatCode>
                <c:ptCount val="8"/>
                <c:pt idx="0">
                  <c:v>0</c:v>
                </c:pt>
                <c:pt idx="1">
                  <c:v>5.6603773584905666</c:v>
                </c:pt>
                <c:pt idx="2">
                  <c:v>11.320754716981133</c:v>
                </c:pt>
                <c:pt idx="3">
                  <c:v>24.528301886792452</c:v>
                </c:pt>
                <c:pt idx="4">
                  <c:v>28.30188679245283</c:v>
                </c:pt>
                <c:pt idx="5">
                  <c:v>18.867924528301888</c:v>
                </c:pt>
                <c:pt idx="6">
                  <c:v>7.5471698113207548</c:v>
                </c:pt>
                <c:pt idx="7">
                  <c:v>3.7735849056603774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4-4E5B-B7A5-29D5307B71FD}"/>
            </c:ext>
          </c:extLst>
        </c:ser>
        <c:ser>
          <c:idx val="2"/>
          <c:order val="3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results1_moved_particles!$M$29:$M$36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results1_moved_particles!$O$29:$O$36</c:f>
              <c:numCache>
                <c:formatCode>0.0</c:formatCode>
                <c:ptCount val="8"/>
                <c:pt idx="0">
                  <c:v>0</c:v>
                </c:pt>
                <c:pt idx="1">
                  <c:v>6.666666666666667</c:v>
                </c:pt>
                <c:pt idx="2">
                  <c:v>26.666666666666668</c:v>
                </c:pt>
                <c:pt idx="3">
                  <c:v>20</c:v>
                </c:pt>
                <c:pt idx="4">
                  <c:v>13.333333333333334</c:v>
                </c:pt>
                <c:pt idx="5">
                  <c:v>26.666666666666668</c:v>
                </c:pt>
                <c:pt idx="6">
                  <c:v>0</c:v>
                </c:pt>
                <c:pt idx="7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4-4E5B-B7A5-29D5307B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4-4215-8678-146F7540E0B1}"/>
            </c:ext>
          </c:extLst>
        </c:ser>
        <c:ser>
          <c:idx val="0"/>
          <c:order val="1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results1_moved_particles!$P$3:$P$10</c:f>
              <c:numCache>
                <c:formatCode>0.0</c:formatCode>
                <c:ptCount val="8"/>
                <c:pt idx="0">
                  <c:v>0</c:v>
                </c:pt>
                <c:pt idx="1">
                  <c:v>5.0847457627118651</c:v>
                </c:pt>
                <c:pt idx="2">
                  <c:v>8.4745762711864394</c:v>
                </c:pt>
                <c:pt idx="3">
                  <c:v>22.033898305084744</c:v>
                </c:pt>
                <c:pt idx="4">
                  <c:v>27.118644067796609</c:v>
                </c:pt>
                <c:pt idx="5">
                  <c:v>23.728813559322035</c:v>
                </c:pt>
                <c:pt idx="6">
                  <c:v>6.7796610169491522</c:v>
                </c:pt>
                <c:pt idx="7">
                  <c:v>6.7796610169491522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4-4215-8678-146F7540E0B1}"/>
            </c:ext>
          </c:extLst>
        </c:ser>
        <c:ser>
          <c:idx val="1"/>
          <c:order val="2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results1_moved_particles!$M$55:$M$62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results1_moved_particles!$P$55:$P$62</c:f>
              <c:numCache>
                <c:formatCode>0.0</c:formatCode>
                <c:ptCount val="8"/>
                <c:pt idx="0">
                  <c:v>0</c:v>
                </c:pt>
                <c:pt idx="1">
                  <c:v>5.8823529411764701</c:v>
                </c:pt>
                <c:pt idx="2">
                  <c:v>14.705882352941178</c:v>
                </c:pt>
                <c:pt idx="3">
                  <c:v>32.352941176470587</c:v>
                </c:pt>
                <c:pt idx="4">
                  <c:v>17.647058823529413</c:v>
                </c:pt>
                <c:pt idx="5">
                  <c:v>20.588235294117645</c:v>
                </c:pt>
                <c:pt idx="6">
                  <c:v>2.9411764705882351</c:v>
                </c:pt>
                <c:pt idx="7">
                  <c:v>5.8823529411764701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4-4215-8678-146F7540E0B1}"/>
            </c:ext>
          </c:extLst>
        </c:ser>
        <c:ser>
          <c:idx val="2"/>
          <c:order val="3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results1_moved_particles!$M$29:$M$36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results1_moved_particles!$P$29:$P$36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  <c:pt idx="5">
                  <c:v>30</c:v>
                </c:pt>
                <c:pt idx="6">
                  <c:v>0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4-4215-8678-146F7540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CBA-836B-8DC0DE2AC7EE}"/>
            </c:ext>
          </c:extLst>
        </c:ser>
        <c:ser>
          <c:idx val="0"/>
          <c:order val="1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results1_moved_particles!$Q$3:$Q$10</c:f>
              <c:numCache>
                <c:formatCode>0.0</c:formatCode>
                <c:ptCount val="8"/>
                <c:pt idx="0">
                  <c:v>0</c:v>
                </c:pt>
                <c:pt idx="1">
                  <c:v>4.6875</c:v>
                </c:pt>
                <c:pt idx="2">
                  <c:v>9.375</c:v>
                </c:pt>
                <c:pt idx="3">
                  <c:v>25</c:v>
                </c:pt>
                <c:pt idx="4">
                  <c:v>25</c:v>
                </c:pt>
                <c:pt idx="5">
                  <c:v>21.875</c:v>
                </c:pt>
                <c:pt idx="6">
                  <c:v>7.8125</c:v>
                </c:pt>
                <c:pt idx="7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C-4CBA-836B-8DC0DE2AC7EE}"/>
            </c:ext>
          </c:extLst>
        </c:ser>
        <c:ser>
          <c:idx val="1"/>
          <c:order val="2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results1_moved_particles!$M$55:$M$62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results1_moved_particles!$Q$55:$Q$62</c:f>
              <c:numCache>
                <c:formatCode>0.0</c:formatCode>
                <c:ptCount val="8"/>
                <c:pt idx="0">
                  <c:v>0</c:v>
                </c:pt>
                <c:pt idx="1">
                  <c:v>8.1081081081081088</c:v>
                </c:pt>
                <c:pt idx="2">
                  <c:v>10.810810810810811</c:v>
                </c:pt>
                <c:pt idx="3">
                  <c:v>29.72972972972973</c:v>
                </c:pt>
                <c:pt idx="4">
                  <c:v>27.027027027027028</c:v>
                </c:pt>
                <c:pt idx="5">
                  <c:v>21.621621621621621</c:v>
                </c:pt>
                <c:pt idx="6">
                  <c:v>2.7027027027027026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C-4CBA-836B-8DC0DE2AC7EE}"/>
            </c:ext>
          </c:extLst>
        </c:ser>
        <c:ser>
          <c:idx val="2"/>
          <c:order val="3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results1_moved_particles!$M$29:$M$36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results1_moved_particles!$Q$29:$Q$36</c:f>
              <c:numCache>
                <c:formatCode>0.0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30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C-4CBA-836B-8DC0DE2A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1-4D95-BA0C-73D2B1FB22FB}"/>
            </c:ext>
          </c:extLst>
        </c:ser>
        <c:ser>
          <c:idx val="0"/>
          <c:order val="1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results1_moved_particles!$R$3:$R$10</c:f>
              <c:numCache>
                <c:formatCode>0.0</c:formatCode>
                <c:ptCount val="8"/>
                <c:pt idx="0">
                  <c:v>2.1276595744680851</c:v>
                </c:pt>
                <c:pt idx="1">
                  <c:v>2.1276595744680851</c:v>
                </c:pt>
                <c:pt idx="2">
                  <c:v>8.5106382978723403</c:v>
                </c:pt>
                <c:pt idx="3">
                  <c:v>17.021276595744681</c:v>
                </c:pt>
                <c:pt idx="4">
                  <c:v>31.914893617021278</c:v>
                </c:pt>
                <c:pt idx="5">
                  <c:v>25.531914893617021</c:v>
                </c:pt>
                <c:pt idx="6">
                  <c:v>6.3829787234042552</c:v>
                </c:pt>
                <c:pt idx="7">
                  <c:v>6.3829787234042552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1-4D95-BA0C-73D2B1FB22FB}"/>
            </c:ext>
          </c:extLst>
        </c:ser>
        <c:ser>
          <c:idx val="1"/>
          <c:order val="2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results1_moved_particles!$M$55:$M$62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results1_moved_particles!$R$55:$R$62</c:f>
              <c:numCache>
                <c:formatCode>0.0</c:formatCode>
                <c:ptCount val="8"/>
                <c:pt idx="0">
                  <c:v>0</c:v>
                </c:pt>
                <c:pt idx="1">
                  <c:v>3.125</c:v>
                </c:pt>
                <c:pt idx="2">
                  <c:v>12.5</c:v>
                </c:pt>
                <c:pt idx="3">
                  <c:v>18.75</c:v>
                </c:pt>
                <c:pt idx="4">
                  <c:v>34.375</c:v>
                </c:pt>
                <c:pt idx="5">
                  <c:v>21.875</c:v>
                </c:pt>
                <c:pt idx="6">
                  <c:v>3.125</c:v>
                </c:pt>
                <c:pt idx="7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1-4D95-BA0C-73D2B1FB22FB}"/>
            </c:ext>
          </c:extLst>
        </c:ser>
        <c:ser>
          <c:idx val="2"/>
          <c:order val="3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results1_moved_particles!$M$29:$M$36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results1_moved_particles!$R$29:$R$36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11.111111111111111</c:v>
                </c:pt>
                <c:pt idx="3">
                  <c:v>16.666666666666664</c:v>
                </c:pt>
                <c:pt idx="4">
                  <c:v>33.333333333333329</c:v>
                </c:pt>
                <c:pt idx="5">
                  <c:v>27.777777777777779</c:v>
                </c:pt>
                <c:pt idx="6">
                  <c:v>5.5555555555555554</c:v>
                </c:pt>
                <c:pt idx="7">
                  <c:v>5.5555555555555554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1-4D95-BA0C-73D2B1FB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1-428F-836E-D285CC12A75D}"/>
            </c:ext>
          </c:extLst>
        </c:ser>
        <c:ser>
          <c:idx val="0"/>
          <c:order val="1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results1_moved_particles!$S$3:$S$10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1.9607843137254901</c:v>
                </c:pt>
                <c:pt idx="3">
                  <c:v>21.568627450980394</c:v>
                </c:pt>
                <c:pt idx="4">
                  <c:v>27.450980392156865</c:v>
                </c:pt>
                <c:pt idx="5">
                  <c:v>33.333333333333329</c:v>
                </c:pt>
                <c:pt idx="6">
                  <c:v>7.8431372549019605</c:v>
                </c:pt>
                <c:pt idx="7">
                  <c:v>7.8431372549019605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1-428F-836E-D285CC12A75D}"/>
            </c:ext>
          </c:extLst>
        </c:ser>
        <c:ser>
          <c:idx val="1"/>
          <c:order val="2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results1_moved_particles!$M$55:$M$62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results1_moved_particles!$S$55:$S$62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2.083333333333333</c:v>
                </c:pt>
                <c:pt idx="3">
                  <c:v>22.916666666666664</c:v>
                </c:pt>
                <c:pt idx="4">
                  <c:v>29.166666666666668</c:v>
                </c:pt>
                <c:pt idx="5">
                  <c:v>31.25</c:v>
                </c:pt>
                <c:pt idx="6">
                  <c:v>6.25</c:v>
                </c:pt>
                <c:pt idx="7">
                  <c:v>8.3333333333333321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1-428F-836E-D285CC12A75D}"/>
            </c:ext>
          </c:extLst>
        </c:ser>
        <c:ser>
          <c:idx val="2"/>
          <c:order val="3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results1_moved_particles!$M$29:$M$36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results1_moved_particles!$S$29:$S$36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3.0303030303030303</c:v>
                </c:pt>
                <c:pt idx="3">
                  <c:v>27.27272727272727</c:v>
                </c:pt>
                <c:pt idx="4">
                  <c:v>21.212121212121211</c:v>
                </c:pt>
                <c:pt idx="5">
                  <c:v>39.393939393939391</c:v>
                </c:pt>
                <c:pt idx="6">
                  <c:v>6.0606060606060606</c:v>
                </c:pt>
                <c:pt idx="7">
                  <c:v>3.0303030303030303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1-428F-836E-D285CC12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Bed 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results1_moved_particles!$AG$4:$AG$14</c:f>
              <c:numCache>
                <c:formatCode>General</c:formatCode>
                <c:ptCount val="11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</c:numCache>
            </c:numRef>
          </c:xVal>
          <c:yVal>
            <c:numRef>
              <c:f>results1_moved_particles!$AL$4:$AL$14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2.5252525252525251</c:v>
                </c:pt>
                <c:pt idx="4">
                  <c:v>5.0505050505050502</c:v>
                </c:pt>
                <c:pt idx="5">
                  <c:v>12.626262626262626</c:v>
                </c:pt>
                <c:pt idx="6">
                  <c:v>13.636363636363635</c:v>
                </c:pt>
                <c:pt idx="7">
                  <c:v>21.71717171717172</c:v>
                </c:pt>
                <c:pt idx="8">
                  <c:v>21.71717171717172</c:v>
                </c:pt>
                <c:pt idx="9">
                  <c:v>17.676767676767678</c:v>
                </c:pt>
                <c:pt idx="10">
                  <c:v>5.0505050505050502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0-49F8-B914-798E9EC03FBB}"/>
            </c:ext>
          </c:extLst>
        </c:ser>
        <c:ser>
          <c:idx val="0"/>
          <c:order val="1"/>
          <c:tx>
            <c:strRef>
              <c:f>results1_moved_particles!$W$44</c:f>
              <c:strCache>
                <c:ptCount val="1"/>
                <c:pt idx="0">
                  <c:v>Full Survey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results1_moved_particles!$M$3:$M$10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results1_moved_particles!$T$3:$T$10</c:f>
              <c:numCache>
                <c:formatCode>0.0</c:formatCode>
                <c:ptCount val="8"/>
                <c:pt idx="0">
                  <c:v>0</c:v>
                </c:pt>
                <c:pt idx="1">
                  <c:v>2.0618556701030926</c:v>
                </c:pt>
                <c:pt idx="2">
                  <c:v>4.1237113402061851</c:v>
                </c:pt>
                <c:pt idx="3">
                  <c:v>24.742268041237114</c:v>
                </c:pt>
                <c:pt idx="4">
                  <c:v>25.773195876288657</c:v>
                </c:pt>
                <c:pt idx="5">
                  <c:v>22.680412371134022</c:v>
                </c:pt>
                <c:pt idx="6">
                  <c:v>13.402061855670103</c:v>
                </c:pt>
                <c:pt idx="7">
                  <c:v>7.216494845360824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0-49F8-B914-798E9EC03FBB}"/>
            </c:ext>
          </c:extLst>
        </c:ser>
        <c:ser>
          <c:idx val="1"/>
          <c:order val="2"/>
          <c:tx>
            <c:strRef>
              <c:f>results1_moved_particles!$W$43</c:f>
              <c:strCache>
                <c:ptCount val="1"/>
                <c:pt idx="0">
                  <c:v>Average Movement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results1_moved_particles!$M$55:$M$62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results1_moved_particles!$T$55:$T$62</c:f>
              <c:numCache>
                <c:formatCode>0.0</c:formatCode>
                <c:ptCount val="8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30</c:v>
                </c:pt>
                <c:pt idx="4">
                  <c:v>30</c:v>
                </c:pt>
                <c:pt idx="5">
                  <c:v>21.666666666666668</c:v>
                </c:pt>
                <c:pt idx="6">
                  <c:v>5</c:v>
                </c:pt>
                <c:pt idx="7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0-49F8-B914-798E9EC03FBB}"/>
            </c:ext>
          </c:extLst>
        </c:ser>
        <c:ser>
          <c:idx val="2"/>
          <c:order val="3"/>
          <c:tx>
            <c:strRef>
              <c:f>results1_moved_particles!$W$42</c:f>
              <c:strCache>
                <c:ptCount val="1"/>
                <c:pt idx="0">
                  <c:v>Minimum Movement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results1_moved_particles!$M$29:$M$36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22.6</c:v>
                </c:pt>
                <c:pt idx="3">
                  <c:v>32</c:v>
                </c:pt>
                <c:pt idx="4">
                  <c:v>45</c:v>
                </c:pt>
                <c:pt idx="5">
                  <c:v>64</c:v>
                </c:pt>
                <c:pt idx="6">
                  <c:v>90</c:v>
                </c:pt>
                <c:pt idx="7">
                  <c:v>128</c:v>
                </c:pt>
              </c:numCache>
            </c:numRef>
          </c:xVal>
          <c:yVal>
            <c:numRef>
              <c:f>results1_moved_particles!$T$29:$T$36</c:f>
              <c:numCache>
                <c:formatCode>0.0</c:formatCode>
                <c:ptCount val="8"/>
                <c:pt idx="0">
                  <c:v>0</c:v>
                </c:pt>
                <c:pt idx="1">
                  <c:v>9.0909090909090917</c:v>
                </c:pt>
                <c:pt idx="2">
                  <c:v>18.181818181818183</c:v>
                </c:pt>
                <c:pt idx="3">
                  <c:v>36.363636363636367</c:v>
                </c:pt>
                <c:pt idx="4">
                  <c:v>27.27272727272727</c:v>
                </c:pt>
                <c:pt idx="5">
                  <c:v>9.0909090909090917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10-49F8-B914-798E9EC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81295"/>
        <c:axId val="677281775"/>
      </c:scatterChart>
      <c:valAx>
        <c:axId val="67728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775"/>
        <c:crosses val="autoZero"/>
        <c:crossBetween val="midCat"/>
      </c:valAx>
      <c:valAx>
        <c:axId val="6772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28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446810</xdr:colOff>
      <xdr:row>0</xdr:row>
      <xdr:rowOff>0</xdr:rowOff>
    </xdr:from>
    <xdr:to>
      <xdr:col>31</xdr:col>
      <xdr:colOff>180109</xdr:colOff>
      <xdr:row>15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45A40-D1ED-2306-7196-ADECD9C87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449035</xdr:colOff>
      <xdr:row>15</xdr:row>
      <xdr:rowOff>163287</xdr:rowOff>
    </xdr:from>
    <xdr:to>
      <xdr:col>31</xdr:col>
      <xdr:colOff>165395</xdr:colOff>
      <xdr:row>39</xdr:row>
      <xdr:rowOff>133891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64C2A-7741-4517-931D-1F3DDE73C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426623</xdr:colOff>
      <xdr:row>40</xdr:row>
      <xdr:rowOff>24813</xdr:rowOff>
    </xdr:from>
    <xdr:to>
      <xdr:col>28</xdr:col>
      <xdr:colOff>123264</xdr:colOff>
      <xdr:row>55</xdr:row>
      <xdr:rowOff>133669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917AC-640D-4C93-9832-81BD9ED02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168089</xdr:colOff>
      <xdr:row>40</xdr:row>
      <xdr:rowOff>0</xdr:rowOff>
    </xdr:from>
    <xdr:to>
      <xdr:col>33</xdr:col>
      <xdr:colOff>268142</xdr:colOff>
      <xdr:row>55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09E58C-EB6F-44E9-BEC9-CD0EF041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302559</xdr:colOff>
      <xdr:row>40</xdr:row>
      <xdr:rowOff>0</xdr:rowOff>
    </xdr:from>
    <xdr:to>
      <xdr:col>38</xdr:col>
      <xdr:colOff>200906</xdr:colOff>
      <xdr:row>55</xdr:row>
      <xdr:rowOff>108856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5A1A6A-452C-4098-9DA1-005C74FB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238125</xdr:colOff>
      <xdr:row>40</xdr:row>
      <xdr:rowOff>23812</xdr:rowOff>
    </xdr:from>
    <xdr:to>
      <xdr:col>44</xdr:col>
      <xdr:colOff>506266</xdr:colOff>
      <xdr:row>55</xdr:row>
      <xdr:rowOff>132668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F899F-2D93-4944-835A-648DF462A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435428</xdr:colOff>
      <xdr:row>55</xdr:row>
      <xdr:rowOff>176893</xdr:rowOff>
    </xdr:from>
    <xdr:to>
      <xdr:col>28</xdr:col>
      <xdr:colOff>132069</xdr:colOff>
      <xdr:row>71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F47F9E-E24D-49D0-9AF5-5B428158D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163286</xdr:colOff>
      <xdr:row>55</xdr:row>
      <xdr:rowOff>163286</xdr:rowOff>
    </xdr:from>
    <xdr:to>
      <xdr:col>33</xdr:col>
      <xdr:colOff>268140</xdr:colOff>
      <xdr:row>71</xdr:row>
      <xdr:rowOff>81642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D8A6DA-8E92-4389-A601-295D0A465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312963</xdr:colOff>
      <xdr:row>55</xdr:row>
      <xdr:rowOff>176894</xdr:rowOff>
    </xdr:from>
    <xdr:to>
      <xdr:col>38</xdr:col>
      <xdr:colOff>240925</xdr:colOff>
      <xdr:row>71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8745E6-D460-43FD-A9C6-4F03FA51C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285749</xdr:colOff>
      <xdr:row>56</xdr:row>
      <xdr:rowOff>13607</xdr:rowOff>
    </xdr:from>
    <xdr:to>
      <xdr:col>44</xdr:col>
      <xdr:colOff>553890</xdr:colOff>
      <xdr:row>71</xdr:row>
      <xdr:rowOff>122463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013061-5EDD-42D3-A488-66AB5A930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476251</xdr:colOff>
      <xdr:row>71</xdr:row>
      <xdr:rowOff>149678</xdr:rowOff>
    </xdr:from>
    <xdr:to>
      <xdr:col>29</xdr:col>
      <xdr:colOff>67235</xdr:colOff>
      <xdr:row>95</xdr:row>
      <xdr:rowOff>120282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1C5EC0-6F14-4DE0-A048-D65211B01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133350</xdr:colOff>
      <xdr:row>71</xdr:row>
      <xdr:rowOff>171450</xdr:rowOff>
    </xdr:from>
    <xdr:to>
      <xdr:col>34</xdr:col>
      <xdr:colOff>743509</xdr:colOff>
      <xdr:row>95</xdr:row>
      <xdr:rowOff>142054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ADE06-09F7-47B2-85D1-75FDB27F4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830035</xdr:colOff>
      <xdr:row>71</xdr:row>
      <xdr:rowOff>176892</xdr:rowOff>
    </xdr:from>
    <xdr:to>
      <xdr:col>40</xdr:col>
      <xdr:colOff>460479</xdr:colOff>
      <xdr:row>95</xdr:row>
      <xdr:rowOff>147496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E1BB1F-CB56-44B1-B8EF-30309037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598714</xdr:colOff>
      <xdr:row>71</xdr:row>
      <xdr:rowOff>176893</xdr:rowOff>
    </xdr:from>
    <xdr:to>
      <xdr:col>48</xdr:col>
      <xdr:colOff>338016</xdr:colOff>
      <xdr:row>95</xdr:row>
      <xdr:rowOff>147497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80A2A8-891F-4559-BE89-03E35014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408214</xdr:colOff>
      <xdr:row>96</xdr:row>
      <xdr:rowOff>54429</xdr:rowOff>
    </xdr:from>
    <xdr:to>
      <xdr:col>28</xdr:col>
      <xdr:colOff>610159</xdr:colOff>
      <xdr:row>120</xdr:row>
      <xdr:rowOff>25033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B4A2E1-6B5C-46C7-8FE9-A00EAA435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136072</xdr:colOff>
      <xdr:row>96</xdr:row>
      <xdr:rowOff>95250</xdr:rowOff>
    </xdr:from>
    <xdr:to>
      <xdr:col>34</xdr:col>
      <xdr:colOff>746231</xdr:colOff>
      <xdr:row>120</xdr:row>
      <xdr:rowOff>65854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93C3A02-CAF3-4AF9-AB28-BF2811AD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952499</xdr:colOff>
      <xdr:row>96</xdr:row>
      <xdr:rowOff>136072</xdr:rowOff>
    </xdr:from>
    <xdr:to>
      <xdr:col>40</xdr:col>
      <xdr:colOff>582943</xdr:colOff>
      <xdr:row>120</xdr:row>
      <xdr:rowOff>106676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60D5DEC-5552-4739-96F2-55149F526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598714</xdr:colOff>
      <xdr:row>96</xdr:row>
      <xdr:rowOff>122464</xdr:rowOff>
    </xdr:from>
    <xdr:to>
      <xdr:col>48</xdr:col>
      <xdr:colOff>338016</xdr:colOff>
      <xdr:row>120</xdr:row>
      <xdr:rowOff>93068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DE8900-8362-4567-A859-896C2A82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"/>
  <sheetViews>
    <sheetView tabSelected="1" topLeftCell="A31" zoomScale="40" zoomScaleNormal="40" workbookViewId="0">
      <selection activeCell="AQ130" sqref="AQ130"/>
    </sheetView>
  </sheetViews>
  <sheetFormatPr defaultRowHeight="15" x14ac:dyDescent="0.25"/>
  <cols>
    <col min="2" max="2" width="21.42578125" customWidth="1"/>
    <col min="3" max="10" width="9.5703125" bestFit="1" customWidth="1"/>
    <col min="11" max="11" width="9.7109375" bestFit="1" customWidth="1"/>
    <col min="13" max="13" width="14.140625" customWidth="1"/>
    <col min="23" max="23" width="11.42578125" customWidth="1"/>
    <col min="33" max="33" width="23.5703125" customWidth="1"/>
    <col min="35" max="35" width="20.28515625" customWidth="1"/>
    <col min="36" max="36" width="11.140625" customWidth="1"/>
    <col min="38" max="38" width="13.28515625" customWidth="1"/>
    <col min="39" max="39" width="12" customWidth="1"/>
  </cols>
  <sheetData>
    <row r="1" spans="1:39" x14ac:dyDescent="0.25">
      <c r="B1" s="3" t="s">
        <v>0</v>
      </c>
      <c r="C1" s="3">
        <v>11</v>
      </c>
      <c r="D1" s="3">
        <v>16</v>
      </c>
      <c r="E1" s="3">
        <v>22.6</v>
      </c>
      <c r="F1" s="3">
        <v>32</v>
      </c>
      <c r="G1" s="3">
        <v>45</v>
      </c>
      <c r="H1" s="3">
        <v>64</v>
      </c>
      <c r="I1" s="3">
        <v>90</v>
      </c>
      <c r="J1" s="3">
        <v>128</v>
      </c>
      <c r="K1" s="3" t="s">
        <v>1</v>
      </c>
      <c r="M1" s="142" t="s">
        <v>56</v>
      </c>
      <c r="N1" s="142"/>
      <c r="O1" s="142"/>
      <c r="P1" s="142"/>
      <c r="Q1" s="142"/>
      <c r="R1" s="142"/>
      <c r="S1" s="142"/>
      <c r="T1" s="142"/>
      <c r="U1" s="142"/>
      <c r="W1" s="142" t="s">
        <v>45</v>
      </c>
      <c r="X1" s="142"/>
      <c r="Y1" s="142"/>
      <c r="Z1" s="142"/>
      <c r="AA1" s="142"/>
      <c r="AB1" s="142"/>
      <c r="AC1" s="142"/>
      <c r="AD1" s="142"/>
      <c r="AE1" s="142"/>
      <c r="AG1" s="143" t="s">
        <v>46</v>
      </c>
      <c r="AH1" s="144"/>
      <c r="AI1" s="144"/>
      <c r="AJ1" s="144"/>
      <c r="AK1" s="144"/>
    </row>
    <row r="2" spans="1:39" x14ac:dyDescent="0.25">
      <c r="B2" s="1" t="s">
        <v>2</v>
      </c>
      <c r="C2" s="33">
        <v>3</v>
      </c>
      <c r="D2" s="10">
        <v>35</v>
      </c>
      <c r="E2" s="27">
        <v>28</v>
      </c>
      <c r="F2" s="24">
        <v>46</v>
      </c>
      <c r="G2" s="19">
        <v>43</v>
      </c>
      <c r="H2" s="15">
        <v>32</v>
      </c>
      <c r="I2" s="11">
        <v>13</v>
      </c>
      <c r="J2" s="7">
        <v>5</v>
      </c>
      <c r="K2" s="1">
        <f>SUM(C2:J2)</f>
        <v>205</v>
      </c>
      <c r="M2" s="120" t="s">
        <v>44</v>
      </c>
      <c r="N2" s="121" t="s">
        <v>3</v>
      </c>
      <c r="O2" s="121" t="s">
        <v>10</v>
      </c>
      <c r="P2" s="121" t="s">
        <v>11</v>
      </c>
      <c r="Q2" s="121" t="s">
        <v>12</v>
      </c>
      <c r="R2" s="121" t="s">
        <v>13</v>
      </c>
      <c r="S2" s="121" t="s">
        <v>14</v>
      </c>
      <c r="T2" s="121" t="s">
        <v>15</v>
      </c>
      <c r="U2" s="121" t="s">
        <v>16</v>
      </c>
      <c r="W2" s="120" t="s">
        <v>44</v>
      </c>
      <c r="X2" s="121" t="s">
        <v>3</v>
      </c>
      <c r="Y2" s="121" t="s">
        <v>10</v>
      </c>
      <c r="Z2" s="121" t="s">
        <v>11</v>
      </c>
      <c r="AA2" s="121" t="s">
        <v>12</v>
      </c>
      <c r="AB2" s="121" t="s">
        <v>13</v>
      </c>
      <c r="AC2" s="121" t="s">
        <v>14</v>
      </c>
      <c r="AD2" s="121" t="s">
        <v>15</v>
      </c>
      <c r="AE2" s="121" t="s">
        <v>16</v>
      </c>
      <c r="AG2" s="124" t="s">
        <v>47</v>
      </c>
      <c r="AH2" s="124" t="s">
        <v>48</v>
      </c>
      <c r="AI2" s="125" t="s">
        <v>49</v>
      </c>
      <c r="AJ2" s="125" t="s">
        <v>50</v>
      </c>
      <c r="AK2" s="127" t="s">
        <v>53</v>
      </c>
      <c r="AL2" s="127" t="s">
        <v>54</v>
      </c>
      <c r="AM2" s="127" t="s">
        <v>58</v>
      </c>
    </row>
    <row r="3" spans="1:39" x14ac:dyDescent="0.25">
      <c r="A3" s="35" t="s">
        <v>3</v>
      </c>
      <c r="B3" s="36" t="s">
        <v>17</v>
      </c>
      <c r="C3" s="36">
        <v>0</v>
      </c>
      <c r="D3" s="36">
        <f>COUNTIF(raw_results!F169:F203,"&gt;0")</f>
        <v>2</v>
      </c>
      <c r="E3" s="36">
        <f>COUNTIF(raw_results!F141:F168,"&gt;0")</f>
        <v>6</v>
      </c>
      <c r="F3" s="36">
        <f>COUNTIF(raw_results!F95:F140,"&gt;0")</f>
        <v>14</v>
      </c>
      <c r="G3" s="36">
        <f>COUNTIF(raw_results!F52:F94,"&gt;0")</f>
        <v>17</v>
      </c>
      <c r="H3" s="36">
        <f>COUNTIF(raw_results!F20:F51,"&gt;0")</f>
        <v>15</v>
      </c>
      <c r="I3" s="36">
        <f>COUNTIF(raw_results!F7:F19,"&gt;0")</f>
        <v>7</v>
      </c>
      <c r="J3" s="36">
        <f>COUNTIF(raw_results!F2:F6,"&gt;0")</f>
        <v>4</v>
      </c>
      <c r="K3" s="36">
        <f>COUNTIF(raw_results!F2:F206,"&gt;0")</f>
        <v>65</v>
      </c>
      <c r="L3" s="37"/>
      <c r="M3" s="3">
        <v>11</v>
      </c>
      <c r="N3" s="123">
        <f t="shared" ref="N3:U10" si="0">(X3/X$11)*100</f>
        <v>0</v>
      </c>
      <c r="O3" s="123">
        <f t="shared" si="0"/>
        <v>0</v>
      </c>
      <c r="P3" s="123">
        <f t="shared" si="0"/>
        <v>0</v>
      </c>
      <c r="Q3" s="123">
        <f t="shared" si="0"/>
        <v>0</v>
      </c>
      <c r="R3" s="123">
        <f t="shared" si="0"/>
        <v>2.1276595744680851</v>
      </c>
      <c r="S3" s="123">
        <f t="shared" si="0"/>
        <v>0</v>
      </c>
      <c r="T3" s="123">
        <f t="shared" si="0"/>
        <v>0</v>
      </c>
      <c r="U3" s="123">
        <f t="shared" si="0"/>
        <v>0</v>
      </c>
      <c r="W3" s="3">
        <v>11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G3" s="129" t="s">
        <v>51</v>
      </c>
      <c r="AH3" s="129">
        <v>10</v>
      </c>
      <c r="AI3" s="130">
        <v>0</v>
      </c>
      <c r="AJ3" s="131">
        <v>0</v>
      </c>
      <c r="AK3" s="132">
        <f>(AH3/$AH$17)*100</f>
        <v>4.7393364928909953</v>
      </c>
      <c r="AL3" s="132">
        <f>(AH3/$AH$18)*100</f>
        <v>5.0505050505050502</v>
      </c>
      <c r="AM3" s="132">
        <v>0</v>
      </c>
    </row>
    <row r="4" spans="1:39" x14ac:dyDescent="0.25">
      <c r="B4" s="1" t="s">
        <v>4</v>
      </c>
      <c r="C4" s="33">
        <v>0</v>
      </c>
      <c r="D4" s="10">
        <v>1</v>
      </c>
      <c r="E4" s="27">
        <v>0</v>
      </c>
      <c r="F4" s="24">
        <v>4</v>
      </c>
      <c r="G4" s="19">
        <v>6</v>
      </c>
      <c r="H4" s="15">
        <v>4</v>
      </c>
      <c r="I4" s="11">
        <v>2</v>
      </c>
      <c r="J4" s="7">
        <v>0</v>
      </c>
      <c r="K4" s="1">
        <f>SUM(C4:J4)</f>
        <v>17</v>
      </c>
      <c r="M4" s="3">
        <v>16</v>
      </c>
      <c r="N4" s="123">
        <f t="shared" si="0"/>
        <v>3.0769230769230771</v>
      </c>
      <c r="O4" s="123">
        <f t="shared" si="0"/>
        <v>5</v>
      </c>
      <c r="P4" s="123">
        <f t="shared" si="0"/>
        <v>5.0847457627118651</v>
      </c>
      <c r="Q4" s="123">
        <f t="shared" si="0"/>
        <v>4.6875</v>
      </c>
      <c r="R4" s="123">
        <f t="shared" si="0"/>
        <v>2.1276595744680851</v>
      </c>
      <c r="S4" s="123">
        <f t="shared" si="0"/>
        <v>0</v>
      </c>
      <c r="T4" s="123">
        <f t="shared" si="0"/>
        <v>2.0618556701030926</v>
      </c>
      <c r="U4" s="123">
        <f t="shared" si="0"/>
        <v>3.3333333333333335</v>
      </c>
      <c r="W4" s="3">
        <v>16</v>
      </c>
      <c r="X4" s="1">
        <v>2</v>
      </c>
      <c r="Y4" s="1">
        <v>3</v>
      </c>
      <c r="Z4" s="1">
        <v>3</v>
      </c>
      <c r="AA4" s="1">
        <v>3</v>
      </c>
      <c r="AB4" s="1">
        <v>1</v>
      </c>
      <c r="AC4" s="1">
        <v>0</v>
      </c>
      <c r="AD4" s="1">
        <v>2</v>
      </c>
      <c r="AE4" s="1">
        <v>3</v>
      </c>
      <c r="AG4" s="125">
        <v>4</v>
      </c>
      <c r="AH4" s="125">
        <v>0</v>
      </c>
      <c r="AI4" s="125">
        <v>0</v>
      </c>
      <c r="AJ4" s="126">
        <v>0</v>
      </c>
      <c r="AK4" s="128">
        <f t="shared" ref="AK4:AK16" si="1">(AH4/$AH$17)*100</f>
        <v>0</v>
      </c>
      <c r="AL4" s="128">
        <f t="shared" ref="AL4:AL14" si="2">(AH4/$AH$18)*100</f>
        <v>0</v>
      </c>
      <c r="AM4" s="128">
        <f>AL4</f>
        <v>0</v>
      </c>
    </row>
    <row r="5" spans="1:39" x14ac:dyDescent="0.25">
      <c r="B5" s="1" t="s">
        <v>5</v>
      </c>
      <c r="C5" s="33">
        <v>0</v>
      </c>
      <c r="D5" s="10">
        <v>2</v>
      </c>
      <c r="E5" s="27">
        <v>6</v>
      </c>
      <c r="F5" s="24">
        <v>13</v>
      </c>
      <c r="G5" s="19">
        <v>14</v>
      </c>
      <c r="H5" s="15">
        <v>10</v>
      </c>
      <c r="I5" s="11">
        <v>5</v>
      </c>
      <c r="J5" s="7">
        <v>2</v>
      </c>
      <c r="K5" s="1">
        <f>SUM(C5:J5)</f>
        <v>52</v>
      </c>
      <c r="M5" s="3">
        <v>22.6</v>
      </c>
      <c r="N5" s="123">
        <f t="shared" si="0"/>
        <v>9.2307692307692317</v>
      </c>
      <c r="O5" s="123">
        <f t="shared" si="0"/>
        <v>10</v>
      </c>
      <c r="P5" s="123">
        <f t="shared" si="0"/>
        <v>8.4745762711864394</v>
      </c>
      <c r="Q5" s="123">
        <f t="shared" si="0"/>
        <v>9.375</v>
      </c>
      <c r="R5" s="123">
        <f t="shared" si="0"/>
        <v>8.5106382978723403</v>
      </c>
      <c r="S5" s="123">
        <f t="shared" si="0"/>
        <v>1.9607843137254901</v>
      </c>
      <c r="T5" s="123">
        <f t="shared" si="0"/>
        <v>4.1237113402061851</v>
      </c>
      <c r="U5" s="123">
        <f t="shared" si="0"/>
        <v>3.3333333333333335</v>
      </c>
      <c r="W5" s="3">
        <v>22.6</v>
      </c>
      <c r="X5" s="1">
        <v>6</v>
      </c>
      <c r="Y5" s="1">
        <v>6</v>
      </c>
      <c r="Z5" s="1">
        <v>5</v>
      </c>
      <c r="AA5" s="1">
        <v>6</v>
      </c>
      <c r="AB5" s="1">
        <v>4</v>
      </c>
      <c r="AC5" s="1">
        <v>1</v>
      </c>
      <c r="AD5" s="1">
        <v>4</v>
      </c>
      <c r="AE5" s="1">
        <v>3</v>
      </c>
      <c r="AG5" s="125">
        <v>5.6</v>
      </c>
      <c r="AH5" s="125">
        <v>0</v>
      </c>
      <c r="AI5" s="125">
        <v>0</v>
      </c>
      <c r="AJ5" s="126">
        <v>0</v>
      </c>
      <c r="AK5" s="128">
        <f t="shared" si="1"/>
        <v>0</v>
      </c>
      <c r="AL5" s="128">
        <f t="shared" si="2"/>
        <v>0</v>
      </c>
      <c r="AM5" s="128">
        <f>AL5+AM4</f>
        <v>0</v>
      </c>
    </row>
    <row r="6" spans="1:39" x14ac:dyDescent="0.25">
      <c r="B6" s="1" t="s">
        <v>6</v>
      </c>
      <c r="C6" s="33">
        <v>0</v>
      </c>
      <c r="D6" s="10">
        <v>2</v>
      </c>
      <c r="E6" s="27">
        <v>6</v>
      </c>
      <c r="F6" s="24">
        <v>14</v>
      </c>
      <c r="G6" s="19">
        <v>17</v>
      </c>
      <c r="H6" s="15">
        <v>14</v>
      </c>
      <c r="I6" s="11">
        <v>6</v>
      </c>
      <c r="J6" s="7">
        <v>4</v>
      </c>
      <c r="K6" s="1">
        <f>SUM(C6:J6)</f>
        <v>63</v>
      </c>
      <c r="M6" s="3">
        <v>32</v>
      </c>
      <c r="N6" s="123">
        <f t="shared" si="0"/>
        <v>21.53846153846154</v>
      </c>
      <c r="O6" s="123">
        <f t="shared" si="0"/>
        <v>21.666666666666668</v>
      </c>
      <c r="P6" s="123">
        <f t="shared" si="0"/>
        <v>22.033898305084744</v>
      </c>
      <c r="Q6" s="123">
        <f t="shared" si="0"/>
        <v>25</v>
      </c>
      <c r="R6" s="123">
        <f t="shared" si="0"/>
        <v>17.021276595744681</v>
      </c>
      <c r="S6" s="123">
        <f t="shared" si="0"/>
        <v>21.568627450980394</v>
      </c>
      <c r="T6" s="123">
        <f t="shared" si="0"/>
        <v>24.742268041237114</v>
      </c>
      <c r="U6" s="123">
        <f t="shared" si="0"/>
        <v>25.555555555555554</v>
      </c>
      <c r="W6" s="3">
        <v>32</v>
      </c>
      <c r="X6" s="1">
        <v>14</v>
      </c>
      <c r="Y6" s="1">
        <v>13</v>
      </c>
      <c r="Z6" s="1">
        <v>13</v>
      </c>
      <c r="AA6" s="1">
        <v>16</v>
      </c>
      <c r="AB6" s="1">
        <v>8</v>
      </c>
      <c r="AC6" s="1">
        <v>11</v>
      </c>
      <c r="AD6" s="1">
        <v>24</v>
      </c>
      <c r="AE6" s="1">
        <v>23</v>
      </c>
      <c r="AG6" s="125">
        <v>8</v>
      </c>
      <c r="AH6" s="125">
        <v>0</v>
      </c>
      <c r="AI6" s="125">
        <v>0</v>
      </c>
      <c r="AJ6" s="126">
        <v>0</v>
      </c>
      <c r="AK6" s="128">
        <f t="shared" si="1"/>
        <v>0</v>
      </c>
      <c r="AL6" s="128">
        <f t="shared" si="2"/>
        <v>0</v>
      </c>
      <c r="AM6" s="128">
        <f t="shared" ref="AM6:AM7" si="3">AL6+AM5</f>
        <v>0</v>
      </c>
    </row>
    <row r="7" spans="1:39" x14ac:dyDescent="0.25">
      <c r="B7" s="5" t="s">
        <v>9</v>
      </c>
      <c r="C7" s="41">
        <v>0</v>
      </c>
      <c r="D7" s="41">
        <f>D4/D3</f>
        <v>0.5</v>
      </c>
      <c r="E7" s="41">
        <f>E4/E3</f>
        <v>0</v>
      </c>
      <c r="F7" s="41">
        <f t="shared" ref="F7:J7" si="4">F4/F3</f>
        <v>0.2857142857142857</v>
      </c>
      <c r="G7" s="41">
        <f t="shared" si="4"/>
        <v>0.35294117647058826</v>
      </c>
      <c r="H7" s="41">
        <f t="shared" si="4"/>
        <v>0.26666666666666666</v>
      </c>
      <c r="I7" s="41">
        <f t="shared" si="4"/>
        <v>0.2857142857142857</v>
      </c>
      <c r="J7" s="41">
        <f t="shared" si="4"/>
        <v>0</v>
      </c>
      <c r="K7" s="39">
        <f>K4/K3</f>
        <v>0.26153846153846155</v>
      </c>
      <c r="L7" s="4"/>
      <c r="M7" s="3">
        <v>45</v>
      </c>
      <c r="N7" s="123">
        <f t="shared" si="0"/>
        <v>26.153846153846157</v>
      </c>
      <c r="O7" s="123">
        <f t="shared" si="0"/>
        <v>26.666666666666668</v>
      </c>
      <c r="P7" s="123">
        <f t="shared" si="0"/>
        <v>27.118644067796609</v>
      </c>
      <c r="Q7" s="123">
        <f t="shared" si="0"/>
        <v>25</v>
      </c>
      <c r="R7" s="123">
        <f t="shared" si="0"/>
        <v>31.914893617021278</v>
      </c>
      <c r="S7" s="123">
        <f t="shared" si="0"/>
        <v>27.450980392156865</v>
      </c>
      <c r="T7" s="123">
        <f t="shared" si="0"/>
        <v>25.773195876288657</v>
      </c>
      <c r="U7" s="123">
        <f t="shared" si="0"/>
        <v>21.111111111111111</v>
      </c>
      <c r="W7" s="3">
        <v>45</v>
      </c>
      <c r="X7" s="1">
        <v>17</v>
      </c>
      <c r="Y7" s="1">
        <v>16</v>
      </c>
      <c r="Z7" s="1">
        <v>16</v>
      </c>
      <c r="AA7" s="1">
        <v>16</v>
      </c>
      <c r="AB7" s="1">
        <v>15</v>
      </c>
      <c r="AC7" s="1">
        <v>14</v>
      </c>
      <c r="AD7" s="1">
        <v>25</v>
      </c>
      <c r="AE7" s="1">
        <v>19</v>
      </c>
      <c r="AG7" s="125">
        <v>11</v>
      </c>
      <c r="AH7" s="125">
        <v>5</v>
      </c>
      <c r="AI7" s="125">
        <v>0</v>
      </c>
      <c r="AJ7" s="126">
        <v>0</v>
      </c>
      <c r="AK7" s="128">
        <f t="shared" si="1"/>
        <v>2.3696682464454977</v>
      </c>
      <c r="AL7" s="128">
        <f t="shared" si="2"/>
        <v>2.5252525252525251</v>
      </c>
      <c r="AM7" s="128">
        <f t="shared" si="3"/>
        <v>2.5252525252525251</v>
      </c>
    </row>
    <row r="8" spans="1:39" x14ac:dyDescent="0.25">
      <c r="B8" s="5" t="s">
        <v>8</v>
      </c>
      <c r="C8" s="41">
        <v>0</v>
      </c>
      <c r="D8" s="41">
        <f>D5/D3</f>
        <v>1</v>
      </c>
      <c r="E8" s="41">
        <f t="shared" ref="E8:J8" si="5">E5/E3</f>
        <v>1</v>
      </c>
      <c r="F8" s="41">
        <f t="shared" si="5"/>
        <v>0.9285714285714286</v>
      </c>
      <c r="G8" s="41">
        <f t="shared" si="5"/>
        <v>0.82352941176470584</v>
      </c>
      <c r="H8" s="41">
        <f t="shared" si="5"/>
        <v>0.66666666666666663</v>
      </c>
      <c r="I8" s="41">
        <f t="shared" si="5"/>
        <v>0.7142857142857143</v>
      </c>
      <c r="J8" s="41">
        <f t="shared" si="5"/>
        <v>0.5</v>
      </c>
      <c r="K8" s="39">
        <f>K5/K3</f>
        <v>0.8</v>
      </c>
      <c r="M8" s="3">
        <v>64</v>
      </c>
      <c r="N8" s="123">
        <f t="shared" si="0"/>
        <v>23.076923076923077</v>
      </c>
      <c r="O8" s="123">
        <f t="shared" si="0"/>
        <v>23.333333333333332</v>
      </c>
      <c r="P8" s="123">
        <f t="shared" si="0"/>
        <v>23.728813559322035</v>
      </c>
      <c r="Q8" s="123">
        <f t="shared" si="0"/>
        <v>21.875</v>
      </c>
      <c r="R8" s="123">
        <f t="shared" si="0"/>
        <v>25.531914893617021</v>
      </c>
      <c r="S8" s="123">
        <f t="shared" si="0"/>
        <v>33.333333333333329</v>
      </c>
      <c r="T8" s="123">
        <f t="shared" si="0"/>
        <v>22.680412371134022</v>
      </c>
      <c r="U8" s="123">
        <f t="shared" si="0"/>
        <v>22.222222222222221</v>
      </c>
      <c r="W8" s="3">
        <v>64</v>
      </c>
      <c r="X8" s="1">
        <v>15</v>
      </c>
      <c r="Y8" s="1">
        <v>14</v>
      </c>
      <c r="Z8" s="1">
        <v>14</v>
      </c>
      <c r="AA8" s="1">
        <v>14</v>
      </c>
      <c r="AB8" s="1">
        <v>12</v>
      </c>
      <c r="AC8" s="1">
        <v>17</v>
      </c>
      <c r="AD8" s="1">
        <v>22</v>
      </c>
      <c r="AE8" s="1">
        <v>20</v>
      </c>
      <c r="AG8" s="125">
        <v>16</v>
      </c>
      <c r="AH8" s="125">
        <v>10</v>
      </c>
      <c r="AI8" s="125">
        <v>5</v>
      </c>
      <c r="AJ8" s="126">
        <v>2.3696682464454977</v>
      </c>
      <c r="AK8" s="128">
        <f t="shared" si="1"/>
        <v>4.7393364928909953</v>
      </c>
      <c r="AL8" s="128">
        <f t="shared" si="2"/>
        <v>5.0505050505050502</v>
      </c>
      <c r="AM8" s="128">
        <f>AL8+AM7</f>
        <v>7.5757575757575752</v>
      </c>
    </row>
    <row r="9" spans="1:39" x14ac:dyDescent="0.25">
      <c r="B9" s="6" t="s">
        <v>7</v>
      </c>
      <c r="C9" s="42">
        <v>0</v>
      </c>
      <c r="D9" s="42">
        <f>D6/D3</f>
        <v>1</v>
      </c>
      <c r="E9" s="42">
        <f t="shared" ref="E9:J9" si="6">E6/E3</f>
        <v>1</v>
      </c>
      <c r="F9" s="42">
        <f t="shared" si="6"/>
        <v>1</v>
      </c>
      <c r="G9" s="42">
        <f t="shared" si="6"/>
        <v>1</v>
      </c>
      <c r="H9" s="42">
        <f t="shared" si="6"/>
        <v>0.93333333333333335</v>
      </c>
      <c r="I9" s="42">
        <f t="shared" si="6"/>
        <v>0.8571428571428571</v>
      </c>
      <c r="J9" s="42">
        <f t="shared" si="6"/>
        <v>1</v>
      </c>
      <c r="K9" s="40">
        <f>K6/K3</f>
        <v>0.96923076923076923</v>
      </c>
      <c r="M9" s="3">
        <v>90</v>
      </c>
      <c r="N9" s="123">
        <f t="shared" si="0"/>
        <v>10.76923076923077</v>
      </c>
      <c r="O9" s="123">
        <f t="shared" si="0"/>
        <v>6.666666666666667</v>
      </c>
      <c r="P9" s="123">
        <f t="shared" si="0"/>
        <v>6.7796610169491522</v>
      </c>
      <c r="Q9" s="123">
        <f t="shared" si="0"/>
        <v>7.8125</v>
      </c>
      <c r="R9" s="123">
        <f t="shared" si="0"/>
        <v>6.3829787234042552</v>
      </c>
      <c r="S9" s="123">
        <f t="shared" si="0"/>
        <v>7.8431372549019605</v>
      </c>
      <c r="T9" s="123">
        <f t="shared" si="0"/>
        <v>13.402061855670103</v>
      </c>
      <c r="U9" s="123">
        <f t="shared" si="0"/>
        <v>15.555555555555555</v>
      </c>
      <c r="W9" s="3">
        <v>90</v>
      </c>
      <c r="X9" s="1">
        <v>7</v>
      </c>
      <c r="Y9" s="1">
        <v>4</v>
      </c>
      <c r="Z9" s="1">
        <v>4</v>
      </c>
      <c r="AA9" s="1">
        <v>5</v>
      </c>
      <c r="AB9" s="1">
        <v>3</v>
      </c>
      <c r="AC9" s="1">
        <v>4</v>
      </c>
      <c r="AD9" s="1">
        <v>13</v>
      </c>
      <c r="AE9" s="1">
        <v>14</v>
      </c>
      <c r="AG9" s="125">
        <v>22.6</v>
      </c>
      <c r="AH9" s="125">
        <v>25</v>
      </c>
      <c r="AI9" s="125">
        <v>15</v>
      </c>
      <c r="AJ9" s="126">
        <v>7.109004739336493</v>
      </c>
      <c r="AK9" s="128">
        <f t="shared" si="1"/>
        <v>11.848341232227488</v>
      </c>
      <c r="AL9" s="128">
        <f t="shared" si="2"/>
        <v>12.626262626262626</v>
      </c>
      <c r="AM9" s="128">
        <f>AL9+AM8</f>
        <v>20.202020202020201</v>
      </c>
    </row>
    <row r="10" spans="1:39" x14ac:dyDescent="0.25">
      <c r="A10" s="35" t="s">
        <v>10</v>
      </c>
      <c r="B10" s="36" t="s">
        <v>17</v>
      </c>
      <c r="C10" s="36">
        <v>0</v>
      </c>
      <c r="D10" s="36">
        <f>COUNTIF(raw_results!Q169:Q203,"&gt;0")</f>
        <v>3</v>
      </c>
      <c r="E10" s="36">
        <f>COUNTIF(raw_results!Q141:Q168,"&gt;0")</f>
        <v>6</v>
      </c>
      <c r="F10" s="36">
        <f>COUNTIF(raw_results!Q95:Q140,"&gt;0")</f>
        <v>13</v>
      </c>
      <c r="G10" s="36">
        <f>COUNTIF(raw_results!Q52:Q94,"&gt;0")</f>
        <v>16</v>
      </c>
      <c r="H10" s="36">
        <f>COUNTIF(raw_results!Q20:Q51,"&gt;0")</f>
        <v>14</v>
      </c>
      <c r="I10" s="36">
        <f>COUNTIF(raw_results!Q7:Q19,"&gt;0")</f>
        <v>4</v>
      </c>
      <c r="J10" s="36">
        <f>COUNTIF(raw_results!Q2:Q6,"&gt;0")</f>
        <v>4</v>
      </c>
      <c r="K10" s="36">
        <f>COUNTIF(raw_results!Q2:Q206,"&gt;0")</f>
        <v>60</v>
      </c>
      <c r="M10" s="3">
        <v>128</v>
      </c>
      <c r="N10" s="123">
        <f t="shared" si="0"/>
        <v>6.1538461538461542</v>
      </c>
      <c r="O10" s="123">
        <f t="shared" si="0"/>
        <v>6.666666666666667</v>
      </c>
      <c r="P10" s="123">
        <f t="shared" si="0"/>
        <v>6.7796610169491522</v>
      </c>
      <c r="Q10" s="123">
        <f t="shared" si="0"/>
        <v>6.25</v>
      </c>
      <c r="R10" s="123">
        <f t="shared" si="0"/>
        <v>6.3829787234042552</v>
      </c>
      <c r="S10" s="123">
        <f t="shared" si="0"/>
        <v>7.8431372549019605</v>
      </c>
      <c r="T10" s="123">
        <f t="shared" si="0"/>
        <v>7.216494845360824</v>
      </c>
      <c r="U10" s="123">
        <f t="shared" si="0"/>
        <v>8.8888888888888893</v>
      </c>
      <c r="W10" s="3">
        <v>128</v>
      </c>
      <c r="X10" s="1">
        <v>4</v>
      </c>
      <c r="Y10" s="1">
        <v>4</v>
      </c>
      <c r="Z10" s="1">
        <v>4</v>
      </c>
      <c r="AA10" s="1">
        <v>4</v>
      </c>
      <c r="AB10" s="1">
        <v>3</v>
      </c>
      <c r="AC10" s="1">
        <v>4</v>
      </c>
      <c r="AD10" s="1">
        <v>7</v>
      </c>
      <c r="AE10" s="1">
        <v>8</v>
      </c>
      <c r="AG10" s="125">
        <v>32</v>
      </c>
      <c r="AH10" s="125">
        <v>27</v>
      </c>
      <c r="AI10" s="125">
        <v>40</v>
      </c>
      <c r="AJ10" s="126">
        <v>18.957345971563981</v>
      </c>
      <c r="AK10" s="128">
        <f t="shared" si="1"/>
        <v>12.796208530805686</v>
      </c>
      <c r="AL10" s="128">
        <f t="shared" si="2"/>
        <v>13.636363636363635</v>
      </c>
      <c r="AM10" s="128">
        <f t="shared" ref="AM10:AM16" si="7">AL10+AM9</f>
        <v>33.838383838383834</v>
      </c>
    </row>
    <row r="11" spans="1:39" x14ac:dyDescent="0.25">
      <c r="A11" s="2"/>
      <c r="B11" s="1" t="s">
        <v>4</v>
      </c>
      <c r="C11" s="33">
        <v>0</v>
      </c>
      <c r="D11" s="10">
        <v>1</v>
      </c>
      <c r="E11" s="27">
        <v>4</v>
      </c>
      <c r="F11" s="24">
        <v>3</v>
      </c>
      <c r="G11" s="19">
        <v>2</v>
      </c>
      <c r="H11" s="15">
        <v>4</v>
      </c>
      <c r="I11" s="11">
        <v>0</v>
      </c>
      <c r="J11" s="7">
        <v>1</v>
      </c>
      <c r="K11" s="1">
        <f>SUM(C11:J11)</f>
        <v>15</v>
      </c>
      <c r="M11" s="3" t="s">
        <v>1</v>
      </c>
      <c r="N11" s="123">
        <f>SUM(N3:N10)</f>
        <v>100.00000000000001</v>
      </c>
      <c r="O11" s="123">
        <f t="shared" ref="O11:U11" si="8">SUM(O3:O10)</f>
        <v>100.00000000000001</v>
      </c>
      <c r="P11" s="123">
        <f t="shared" si="8"/>
        <v>99.999999999999986</v>
      </c>
      <c r="Q11" s="123">
        <f t="shared" si="8"/>
        <v>100</v>
      </c>
      <c r="R11" s="123">
        <f t="shared" si="8"/>
        <v>100</v>
      </c>
      <c r="S11" s="123">
        <f t="shared" si="8"/>
        <v>100</v>
      </c>
      <c r="T11" s="123">
        <f t="shared" si="8"/>
        <v>100</v>
      </c>
      <c r="U11" s="123">
        <f t="shared" si="8"/>
        <v>99.999999999999986</v>
      </c>
      <c r="W11" s="3" t="s">
        <v>1</v>
      </c>
      <c r="X11" s="1">
        <v>65</v>
      </c>
      <c r="Y11" s="1">
        <v>60</v>
      </c>
      <c r="Z11" s="1">
        <v>59</v>
      </c>
      <c r="AA11" s="1">
        <v>64</v>
      </c>
      <c r="AB11" s="1">
        <v>47</v>
      </c>
      <c r="AC11" s="1">
        <v>51</v>
      </c>
      <c r="AD11" s="1">
        <v>97</v>
      </c>
      <c r="AE11" s="1">
        <v>90</v>
      </c>
      <c r="AG11" s="125">
        <v>45</v>
      </c>
      <c r="AH11" s="125">
        <v>43</v>
      </c>
      <c r="AI11" s="125">
        <v>67</v>
      </c>
      <c r="AJ11" s="126">
        <v>31.753554502369667</v>
      </c>
      <c r="AK11" s="128">
        <f t="shared" si="1"/>
        <v>20.379146919431278</v>
      </c>
      <c r="AL11" s="128">
        <f t="shared" si="2"/>
        <v>21.71717171717172</v>
      </c>
      <c r="AM11" s="128">
        <f t="shared" si="7"/>
        <v>55.555555555555557</v>
      </c>
    </row>
    <row r="12" spans="1:39" x14ac:dyDescent="0.25">
      <c r="B12" s="1" t="s">
        <v>5</v>
      </c>
      <c r="C12" s="33">
        <v>0</v>
      </c>
      <c r="D12" s="10">
        <v>3</v>
      </c>
      <c r="E12" s="27">
        <v>6</v>
      </c>
      <c r="F12" s="24">
        <v>13</v>
      </c>
      <c r="G12" s="19">
        <v>15</v>
      </c>
      <c r="H12" s="15">
        <v>10</v>
      </c>
      <c r="I12" s="11">
        <v>4</v>
      </c>
      <c r="J12" s="7">
        <v>2</v>
      </c>
      <c r="K12" s="1">
        <f>SUM(C12:J12)</f>
        <v>53</v>
      </c>
      <c r="T12" s="122"/>
      <c r="AG12" s="125">
        <v>64</v>
      </c>
      <c r="AH12" s="125">
        <v>43</v>
      </c>
      <c r="AI12" s="125">
        <v>110</v>
      </c>
      <c r="AJ12" s="126">
        <v>52.132701421800952</v>
      </c>
      <c r="AK12" s="128">
        <f t="shared" si="1"/>
        <v>20.379146919431278</v>
      </c>
      <c r="AL12" s="128">
        <f t="shared" si="2"/>
        <v>21.71717171717172</v>
      </c>
      <c r="AM12" s="128">
        <f t="shared" si="7"/>
        <v>77.27272727272728</v>
      </c>
    </row>
    <row r="13" spans="1:39" x14ac:dyDescent="0.25">
      <c r="B13" s="1" t="s">
        <v>6</v>
      </c>
      <c r="C13" s="33">
        <v>0</v>
      </c>
      <c r="D13" s="10">
        <v>3</v>
      </c>
      <c r="E13" s="27">
        <v>6</v>
      </c>
      <c r="F13" s="24">
        <v>13</v>
      </c>
      <c r="G13" s="19">
        <v>16</v>
      </c>
      <c r="H13" s="15">
        <v>14</v>
      </c>
      <c r="I13" s="11">
        <v>4</v>
      </c>
      <c r="J13" s="7">
        <v>4</v>
      </c>
      <c r="K13" s="1">
        <f>SUM(C13:J13)</f>
        <v>60</v>
      </c>
      <c r="M13" s="142" t="s">
        <v>57</v>
      </c>
      <c r="N13" s="142"/>
      <c r="O13" s="142"/>
      <c r="P13" s="142"/>
      <c r="Q13" s="142"/>
      <c r="R13" s="142"/>
      <c r="S13" s="142"/>
      <c r="T13" s="142"/>
      <c r="U13" s="142"/>
      <c r="AG13" s="125">
        <v>90</v>
      </c>
      <c r="AH13" s="125">
        <v>35</v>
      </c>
      <c r="AI13" s="125">
        <v>153</v>
      </c>
      <c r="AJ13" s="126">
        <v>72.511848341232238</v>
      </c>
      <c r="AK13" s="128">
        <f t="shared" si="1"/>
        <v>16.587677725118482</v>
      </c>
      <c r="AL13" s="128">
        <f t="shared" si="2"/>
        <v>17.676767676767678</v>
      </c>
      <c r="AM13" s="128">
        <f t="shared" si="7"/>
        <v>94.949494949494962</v>
      </c>
    </row>
    <row r="14" spans="1:39" x14ac:dyDescent="0.25">
      <c r="B14" s="5" t="s">
        <v>9</v>
      </c>
      <c r="C14" s="41">
        <v>0</v>
      </c>
      <c r="D14" s="41">
        <f>D11/$D$10</f>
        <v>0.33333333333333331</v>
      </c>
      <c r="E14" s="41">
        <f>E11/$E$10</f>
        <v>0.66666666666666663</v>
      </c>
      <c r="F14" s="41">
        <f>F11/$F$10</f>
        <v>0.23076923076923078</v>
      </c>
      <c r="G14" s="41">
        <f>G11/$G$10</f>
        <v>0.125</v>
      </c>
      <c r="H14" s="41">
        <f>H11/$H$10</f>
        <v>0.2857142857142857</v>
      </c>
      <c r="I14" s="41">
        <v>0</v>
      </c>
      <c r="J14" s="41">
        <f>J11/$J$10</f>
        <v>0.25</v>
      </c>
      <c r="K14" s="41">
        <f>K11/$K$10</f>
        <v>0.25</v>
      </c>
      <c r="M14" s="120" t="s">
        <v>44</v>
      </c>
      <c r="N14" s="121" t="s">
        <v>3</v>
      </c>
      <c r="O14" s="121" t="s">
        <v>10</v>
      </c>
      <c r="P14" s="121" t="s">
        <v>11</v>
      </c>
      <c r="Q14" s="121" t="s">
        <v>12</v>
      </c>
      <c r="R14" s="121" t="s">
        <v>13</v>
      </c>
      <c r="S14" s="121" t="s">
        <v>14</v>
      </c>
      <c r="T14" s="121" t="s">
        <v>15</v>
      </c>
      <c r="U14" s="121" t="s">
        <v>16</v>
      </c>
      <c r="W14" t="s">
        <v>63</v>
      </c>
      <c r="X14" s="4">
        <f>AM19</f>
        <v>41.674418604651166</v>
      </c>
      <c r="Y14">
        <v>50</v>
      </c>
      <c r="AG14" s="125">
        <v>128</v>
      </c>
      <c r="AH14" s="125">
        <v>10</v>
      </c>
      <c r="AI14" s="125">
        <v>188</v>
      </c>
      <c r="AJ14" s="126">
        <v>89.099526066350705</v>
      </c>
      <c r="AK14" s="128">
        <f t="shared" si="1"/>
        <v>4.7393364928909953</v>
      </c>
      <c r="AL14" s="128">
        <f t="shared" si="2"/>
        <v>5.0505050505050502</v>
      </c>
      <c r="AM14" s="128">
        <f t="shared" si="7"/>
        <v>100.00000000000001</v>
      </c>
    </row>
    <row r="15" spans="1:39" x14ac:dyDescent="0.25">
      <c r="B15" s="5" t="s">
        <v>8</v>
      </c>
      <c r="C15" s="41">
        <v>0</v>
      </c>
      <c r="D15" s="41">
        <f t="shared" ref="D15:D16" si="9">D12/$D$10</f>
        <v>1</v>
      </c>
      <c r="E15" s="41">
        <f t="shared" ref="E15:E16" si="10">E12/$E$10</f>
        <v>1</v>
      </c>
      <c r="F15" s="41">
        <f t="shared" ref="F15:F16" si="11">F12/$F$10</f>
        <v>1</v>
      </c>
      <c r="G15" s="41">
        <f t="shared" ref="G15:G16" si="12">G12/$G$10</f>
        <v>0.9375</v>
      </c>
      <c r="H15" s="41">
        <f>H12/$H$10</f>
        <v>0.7142857142857143</v>
      </c>
      <c r="I15" s="41">
        <f>I12/$I$10</f>
        <v>1</v>
      </c>
      <c r="J15" s="41">
        <f t="shared" ref="J15:J16" si="13">J12/$J$10</f>
        <v>0.5</v>
      </c>
      <c r="K15" s="41">
        <f t="shared" ref="K15:K16" si="14">K12/$K$10</f>
        <v>0.8833333333333333</v>
      </c>
      <c r="M15" s="3">
        <v>11</v>
      </c>
      <c r="N15" s="123">
        <f>N3</f>
        <v>0</v>
      </c>
      <c r="O15" s="123">
        <f t="shared" ref="O15:U15" si="15">O3</f>
        <v>0</v>
      </c>
      <c r="P15" s="123">
        <f t="shared" si="15"/>
        <v>0</v>
      </c>
      <c r="Q15" s="123">
        <f t="shared" si="15"/>
        <v>0</v>
      </c>
      <c r="R15" s="123">
        <f t="shared" si="15"/>
        <v>2.1276595744680851</v>
      </c>
      <c r="S15" s="123">
        <f t="shared" si="15"/>
        <v>0</v>
      </c>
      <c r="T15" s="123">
        <f t="shared" si="15"/>
        <v>0</v>
      </c>
      <c r="U15" s="123">
        <f t="shared" si="15"/>
        <v>0</v>
      </c>
      <c r="W15" t="s">
        <v>64</v>
      </c>
      <c r="X15" s="122">
        <f>N24</f>
        <v>40.557447225600768</v>
      </c>
      <c r="Y15">
        <v>50</v>
      </c>
      <c r="AG15" s="125">
        <v>180</v>
      </c>
      <c r="AH15" s="125">
        <v>13</v>
      </c>
      <c r="AI15" s="125">
        <v>198</v>
      </c>
      <c r="AJ15" s="126">
        <v>93.838862559241704</v>
      </c>
      <c r="AK15" s="128">
        <f t="shared" si="1"/>
        <v>6.1611374407582939</v>
      </c>
      <c r="AL15" s="128">
        <v>0</v>
      </c>
      <c r="AM15" s="128">
        <f t="shared" si="7"/>
        <v>100.00000000000001</v>
      </c>
    </row>
    <row r="16" spans="1:39" x14ac:dyDescent="0.25">
      <c r="B16" s="6" t="s">
        <v>7</v>
      </c>
      <c r="C16" s="42">
        <v>0</v>
      </c>
      <c r="D16" s="42">
        <f t="shared" si="9"/>
        <v>1</v>
      </c>
      <c r="E16" s="42">
        <f t="shared" si="10"/>
        <v>1</v>
      </c>
      <c r="F16" s="42">
        <f t="shared" si="11"/>
        <v>1</v>
      </c>
      <c r="G16" s="42">
        <f t="shared" si="12"/>
        <v>1</v>
      </c>
      <c r="H16" s="42">
        <f t="shared" ref="H16" si="16">H13/$H$10</f>
        <v>1</v>
      </c>
      <c r="I16" s="42">
        <f>I13/$I$10</f>
        <v>1</v>
      </c>
      <c r="J16" s="42">
        <f t="shared" si="13"/>
        <v>1</v>
      </c>
      <c r="K16" s="42">
        <f t="shared" si="14"/>
        <v>1</v>
      </c>
      <c r="M16" s="3">
        <v>16</v>
      </c>
      <c r="N16" s="123">
        <f>N15+N4</f>
        <v>3.0769230769230771</v>
      </c>
      <c r="O16" s="123">
        <f t="shared" ref="O16:U16" si="17">O15+O4</f>
        <v>5</v>
      </c>
      <c r="P16" s="123">
        <f t="shared" si="17"/>
        <v>5.0847457627118651</v>
      </c>
      <c r="Q16" s="123">
        <f t="shared" si="17"/>
        <v>4.6875</v>
      </c>
      <c r="R16" s="123">
        <f t="shared" si="17"/>
        <v>4.2553191489361701</v>
      </c>
      <c r="S16" s="123">
        <f t="shared" si="17"/>
        <v>0</v>
      </c>
      <c r="T16" s="123">
        <f>T15+T4</f>
        <v>2.0618556701030926</v>
      </c>
      <c r="U16" s="123">
        <f t="shared" si="17"/>
        <v>3.3333333333333335</v>
      </c>
      <c r="V16" s="1"/>
      <c r="AG16" s="125">
        <v>256</v>
      </c>
      <c r="AH16" s="125">
        <v>0</v>
      </c>
      <c r="AI16" s="125">
        <v>211</v>
      </c>
      <c r="AJ16" s="126">
        <v>100</v>
      </c>
      <c r="AK16" s="128">
        <f t="shared" si="1"/>
        <v>0</v>
      </c>
      <c r="AL16" s="128">
        <f>AH16/$AH$18</f>
        <v>0</v>
      </c>
      <c r="AM16" s="128">
        <f t="shared" si="7"/>
        <v>100.00000000000001</v>
      </c>
    </row>
    <row r="17" spans="1:39" x14ac:dyDescent="0.25">
      <c r="A17" s="35" t="s">
        <v>11</v>
      </c>
      <c r="B17" s="36" t="s">
        <v>17</v>
      </c>
      <c r="C17" s="36">
        <v>0</v>
      </c>
      <c r="D17" s="36">
        <f>COUNTIF(raw_results!AA169:AA203,"&gt;0")</f>
        <v>3</v>
      </c>
      <c r="E17" s="36">
        <f>COUNTIF(raw_results!AA141:AA168,"&gt;0")</f>
        <v>5</v>
      </c>
      <c r="F17" s="36">
        <f>COUNTIF(raw_results!AA95:AA140,"&gt;0")</f>
        <v>13</v>
      </c>
      <c r="G17" s="36">
        <f>COUNTIF(raw_results!AA52:AA94,"&gt;0")</f>
        <v>16</v>
      </c>
      <c r="H17" s="36">
        <f>COUNTIF(raw_results!AA20:AA51,"&gt;0")</f>
        <v>14</v>
      </c>
      <c r="I17" s="36">
        <f>COUNTIF(raw_results!AA7:AA19,"&gt;0")</f>
        <v>4</v>
      </c>
      <c r="J17" s="36">
        <f>COUNTIF(raw_results!AA2:AA6,"&gt;0")</f>
        <v>4</v>
      </c>
      <c r="K17" s="36">
        <f>COUNTIF(raw_results!AA2:AA206,"&gt;0")</f>
        <v>59</v>
      </c>
      <c r="M17" s="3">
        <v>22.6</v>
      </c>
      <c r="N17" s="123">
        <f>N16+N5</f>
        <v>12.307692307692308</v>
      </c>
      <c r="O17" s="123">
        <f t="shared" ref="O17:U22" si="18">O16+O5</f>
        <v>15</v>
      </c>
      <c r="P17" s="123">
        <f t="shared" si="18"/>
        <v>13.559322033898304</v>
      </c>
      <c r="Q17" s="123">
        <f t="shared" si="18"/>
        <v>14.0625</v>
      </c>
      <c r="R17" s="123">
        <f t="shared" si="18"/>
        <v>12.76595744680851</v>
      </c>
      <c r="S17" s="123">
        <f t="shared" si="18"/>
        <v>1.9607843137254901</v>
      </c>
      <c r="T17" s="123">
        <f>T16+T5</f>
        <v>6.1855670103092777</v>
      </c>
      <c r="U17" s="123">
        <f t="shared" si="18"/>
        <v>6.666666666666667</v>
      </c>
      <c r="W17" s="142" t="s">
        <v>65</v>
      </c>
      <c r="X17" s="142"/>
      <c r="Y17" s="142"/>
      <c r="Z17" s="142"/>
      <c r="AA17" s="142"/>
      <c r="AB17" s="142"/>
      <c r="AC17" s="142"/>
      <c r="AD17" s="142"/>
      <c r="AE17" s="142"/>
      <c r="AG17" s="125" t="s">
        <v>52</v>
      </c>
      <c r="AH17" s="125">
        <v>211</v>
      </c>
      <c r="AI17" s="125">
        <v>211</v>
      </c>
      <c r="AJ17" s="125"/>
      <c r="AK17" s="128">
        <f>SUM(AK4:AK16)</f>
        <v>100</v>
      </c>
      <c r="AL17" s="128">
        <f>SUM(AL4:AL16)</f>
        <v>100.00000000000001</v>
      </c>
      <c r="AM17" s="128"/>
    </row>
    <row r="18" spans="1:39" x14ac:dyDescent="0.25">
      <c r="B18" s="1" t="s">
        <v>4</v>
      </c>
      <c r="C18" s="33">
        <v>0</v>
      </c>
      <c r="D18" s="10">
        <v>0</v>
      </c>
      <c r="E18" s="27">
        <v>1</v>
      </c>
      <c r="F18" s="24">
        <v>4</v>
      </c>
      <c r="G18" s="19">
        <v>1</v>
      </c>
      <c r="H18" s="15">
        <v>3</v>
      </c>
      <c r="I18" s="11">
        <v>0</v>
      </c>
      <c r="J18" s="7">
        <v>1</v>
      </c>
      <c r="K18" s="1">
        <f>SUM(C18:J18)</f>
        <v>10</v>
      </c>
      <c r="M18" s="3">
        <v>32</v>
      </c>
      <c r="N18" s="123">
        <f t="shared" ref="N18:N22" si="19">N17+N6</f>
        <v>33.846153846153847</v>
      </c>
      <c r="O18" s="123">
        <f t="shared" si="18"/>
        <v>36.666666666666671</v>
      </c>
      <c r="P18" s="123">
        <f t="shared" si="18"/>
        <v>35.593220338983045</v>
      </c>
      <c r="Q18" s="123">
        <f t="shared" si="18"/>
        <v>39.0625</v>
      </c>
      <c r="R18" s="123">
        <f t="shared" si="18"/>
        <v>29.787234042553191</v>
      </c>
      <c r="S18" s="123">
        <f t="shared" si="18"/>
        <v>23.529411764705884</v>
      </c>
      <c r="T18" s="123">
        <f t="shared" si="18"/>
        <v>30.927835051546392</v>
      </c>
      <c r="U18" s="123">
        <f t="shared" si="18"/>
        <v>32.222222222222221</v>
      </c>
      <c r="W18" s="136" t="s">
        <v>44</v>
      </c>
      <c r="X18" s="138" t="s">
        <v>3</v>
      </c>
      <c r="Y18" s="138" t="s">
        <v>10</v>
      </c>
      <c r="Z18" s="138" t="s">
        <v>11</v>
      </c>
      <c r="AA18" s="138" t="s">
        <v>12</v>
      </c>
      <c r="AB18" s="138" t="s">
        <v>13</v>
      </c>
      <c r="AC18" s="138" t="s">
        <v>14</v>
      </c>
      <c r="AD18" s="138" t="s">
        <v>15</v>
      </c>
      <c r="AE18" s="138" t="s">
        <v>16</v>
      </c>
      <c r="AG18" s="1" t="s">
        <v>55</v>
      </c>
      <c r="AH18" s="1">
        <f>AH17-AH15</f>
        <v>198</v>
      </c>
    </row>
    <row r="19" spans="1:39" x14ac:dyDescent="0.25">
      <c r="B19" s="1" t="s">
        <v>5</v>
      </c>
      <c r="C19" s="33">
        <v>0</v>
      </c>
      <c r="D19" s="10">
        <v>2</v>
      </c>
      <c r="E19" s="27">
        <v>5</v>
      </c>
      <c r="F19" s="24">
        <v>11</v>
      </c>
      <c r="G19" s="19">
        <v>6</v>
      </c>
      <c r="H19" s="15">
        <v>7</v>
      </c>
      <c r="I19" s="11">
        <v>1</v>
      </c>
      <c r="J19" s="7">
        <v>2</v>
      </c>
      <c r="K19" s="1">
        <f t="shared" ref="K19:K20" si="20">SUM(C19:J19)</f>
        <v>34</v>
      </c>
      <c r="M19" s="3">
        <v>45</v>
      </c>
      <c r="N19" s="123">
        <f t="shared" si="19"/>
        <v>60</v>
      </c>
      <c r="O19" s="123">
        <f t="shared" si="18"/>
        <v>63.333333333333343</v>
      </c>
      <c r="P19" s="123">
        <f t="shared" si="18"/>
        <v>62.711864406779654</v>
      </c>
      <c r="Q19" s="123">
        <f t="shared" si="18"/>
        <v>64.0625</v>
      </c>
      <c r="R19" s="123">
        <f t="shared" si="18"/>
        <v>61.702127659574472</v>
      </c>
      <c r="S19" s="123">
        <f t="shared" si="18"/>
        <v>50.980392156862749</v>
      </c>
      <c r="T19" s="123">
        <f t="shared" si="18"/>
        <v>56.701030927835049</v>
      </c>
      <c r="U19" s="123">
        <f t="shared" si="18"/>
        <v>53.333333333333329</v>
      </c>
      <c r="W19" s="137">
        <v>11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L19" s="134" t="s">
        <v>60</v>
      </c>
      <c r="AM19" s="135">
        <f>$AG$10+(50-AM10)*($AG$11-$AG$10)/(AM11-AM10)</f>
        <v>41.674418604651166</v>
      </c>
    </row>
    <row r="20" spans="1:39" x14ac:dyDescent="0.25">
      <c r="B20" s="1" t="s">
        <v>6</v>
      </c>
      <c r="C20" s="33">
        <v>0</v>
      </c>
      <c r="D20" s="10">
        <v>3</v>
      </c>
      <c r="E20" s="27">
        <v>5</v>
      </c>
      <c r="F20" s="24">
        <v>13</v>
      </c>
      <c r="G20" s="19">
        <v>15</v>
      </c>
      <c r="H20" s="15">
        <v>13</v>
      </c>
      <c r="I20" s="11">
        <v>3</v>
      </c>
      <c r="J20" s="7">
        <v>4</v>
      </c>
      <c r="K20" s="1">
        <f t="shared" si="20"/>
        <v>56</v>
      </c>
      <c r="M20" s="3">
        <v>64</v>
      </c>
      <c r="N20" s="123">
        <f t="shared" si="19"/>
        <v>83.07692307692308</v>
      </c>
      <c r="O20" s="123">
        <f t="shared" si="18"/>
        <v>86.666666666666671</v>
      </c>
      <c r="P20" s="123">
        <f t="shared" si="18"/>
        <v>86.440677966101688</v>
      </c>
      <c r="Q20" s="123">
        <f t="shared" si="18"/>
        <v>85.9375</v>
      </c>
      <c r="R20" s="123">
        <f t="shared" si="18"/>
        <v>87.2340425531915</v>
      </c>
      <c r="S20" s="123">
        <f t="shared" si="18"/>
        <v>84.313725490196077</v>
      </c>
      <c r="T20" s="123">
        <f t="shared" si="18"/>
        <v>79.381443298969074</v>
      </c>
      <c r="U20" s="123">
        <f t="shared" si="18"/>
        <v>75.555555555555543</v>
      </c>
      <c r="W20" s="137">
        <v>16</v>
      </c>
      <c r="X20" s="10">
        <v>1</v>
      </c>
      <c r="Y20" s="10">
        <v>1</v>
      </c>
      <c r="Z20" s="10">
        <v>0</v>
      </c>
      <c r="AA20" s="10">
        <v>1</v>
      </c>
      <c r="AB20" s="10">
        <v>0</v>
      </c>
      <c r="AC20" s="10">
        <v>0</v>
      </c>
      <c r="AD20" s="10">
        <v>1</v>
      </c>
      <c r="AE20" s="10">
        <v>1</v>
      </c>
    </row>
    <row r="21" spans="1:39" x14ac:dyDescent="0.25">
      <c r="B21" s="5" t="s">
        <v>9</v>
      </c>
      <c r="C21" s="41">
        <v>0</v>
      </c>
      <c r="D21" s="41">
        <f>D18/D$17</f>
        <v>0</v>
      </c>
      <c r="E21" s="41">
        <f>E18/E$17</f>
        <v>0.2</v>
      </c>
      <c r="F21" s="41">
        <f t="shared" ref="F21:K21" si="21">F18/F$17</f>
        <v>0.30769230769230771</v>
      </c>
      <c r="G21" s="41">
        <f t="shared" si="21"/>
        <v>6.25E-2</v>
      </c>
      <c r="H21" s="41">
        <f t="shared" si="21"/>
        <v>0.21428571428571427</v>
      </c>
      <c r="I21" s="41">
        <f t="shared" si="21"/>
        <v>0</v>
      </c>
      <c r="J21" s="41">
        <f t="shared" si="21"/>
        <v>0.25</v>
      </c>
      <c r="K21" s="41">
        <f t="shared" si="21"/>
        <v>0.16949152542372881</v>
      </c>
      <c r="M21" s="3">
        <v>90</v>
      </c>
      <c r="N21" s="123">
        <f t="shared" si="19"/>
        <v>93.846153846153854</v>
      </c>
      <c r="O21" s="123">
        <f t="shared" si="18"/>
        <v>93.333333333333343</v>
      </c>
      <c r="P21" s="123">
        <f t="shared" si="18"/>
        <v>93.220338983050837</v>
      </c>
      <c r="Q21" s="123">
        <f t="shared" si="18"/>
        <v>93.75</v>
      </c>
      <c r="R21" s="123">
        <f t="shared" si="18"/>
        <v>93.61702127659575</v>
      </c>
      <c r="S21" s="123">
        <f t="shared" si="18"/>
        <v>92.156862745098039</v>
      </c>
      <c r="T21" s="123">
        <f t="shared" si="18"/>
        <v>92.783505154639172</v>
      </c>
      <c r="U21" s="123">
        <f t="shared" si="18"/>
        <v>91.1111111111111</v>
      </c>
      <c r="W21" s="137">
        <v>22.6</v>
      </c>
      <c r="X21" s="27">
        <v>0</v>
      </c>
      <c r="Y21" s="27">
        <v>4</v>
      </c>
      <c r="Z21" s="27">
        <v>1</v>
      </c>
      <c r="AA21" s="27">
        <v>1</v>
      </c>
      <c r="AB21" s="27">
        <v>2</v>
      </c>
      <c r="AC21" s="27">
        <v>1</v>
      </c>
      <c r="AD21" s="27">
        <v>2</v>
      </c>
      <c r="AE21" s="27">
        <v>2</v>
      </c>
    </row>
    <row r="22" spans="1:39" x14ac:dyDescent="0.25">
      <c r="B22" s="5" t="s">
        <v>8</v>
      </c>
      <c r="C22" s="41">
        <v>0</v>
      </c>
      <c r="D22" s="41">
        <f>D19/D$17</f>
        <v>0.66666666666666663</v>
      </c>
      <c r="E22" s="41">
        <f t="shared" ref="E22:K22" si="22">E19/E$17</f>
        <v>1</v>
      </c>
      <c r="F22" s="41">
        <f t="shared" si="22"/>
        <v>0.84615384615384615</v>
      </c>
      <c r="G22" s="41">
        <f t="shared" si="22"/>
        <v>0.375</v>
      </c>
      <c r="H22" s="41">
        <f t="shared" si="22"/>
        <v>0.5</v>
      </c>
      <c r="I22" s="41">
        <f t="shared" si="22"/>
        <v>0.25</v>
      </c>
      <c r="J22" s="41">
        <f t="shared" si="22"/>
        <v>0.5</v>
      </c>
      <c r="K22" s="41">
        <f t="shared" si="22"/>
        <v>0.57627118644067798</v>
      </c>
      <c r="M22" s="3">
        <v>128</v>
      </c>
      <c r="N22" s="123">
        <f t="shared" si="19"/>
        <v>100.00000000000001</v>
      </c>
      <c r="O22" s="123">
        <f t="shared" si="18"/>
        <v>100.00000000000001</v>
      </c>
      <c r="P22" s="123">
        <f t="shared" si="18"/>
        <v>99.999999999999986</v>
      </c>
      <c r="Q22" s="123">
        <f t="shared" si="18"/>
        <v>100</v>
      </c>
      <c r="R22" s="123">
        <f t="shared" si="18"/>
        <v>100</v>
      </c>
      <c r="S22" s="123">
        <f t="shared" si="18"/>
        <v>100</v>
      </c>
      <c r="T22" s="123">
        <f>T21+T10</f>
        <v>100</v>
      </c>
      <c r="U22" s="123">
        <f t="shared" si="18"/>
        <v>99.999999999999986</v>
      </c>
      <c r="W22" s="137">
        <v>32</v>
      </c>
      <c r="X22" s="24">
        <v>4</v>
      </c>
      <c r="Y22" s="24">
        <v>3</v>
      </c>
      <c r="Z22" s="24">
        <v>4</v>
      </c>
      <c r="AA22" s="24">
        <v>4</v>
      </c>
      <c r="AB22" s="24">
        <v>3</v>
      </c>
      <c r="AC22" s="24">
        <v>9</v>
      </c>
      <c r="AD22" s="24">
        <v>4</v>
      </c>
      <c r="AE22" s="24">
        <v>8</v>
      </c>
    </row>
    <row r="23" spans="1:39" x14ac:dyDescent="0.25">
      <c r="B23" s="6" t="s">
        <v>7</v>
      </c>
      <c r="C23" s="42">
        <v>0</v>
      </c>
      <c r="D23" s="42">
        <f>D20/D$17</f>
        <v>1</v>
      </c>
      <c r="E23" s="42">
        <f t="shared" ref="E23:K23" si="23">E20/E$17</f>
        <v>1</v>
      </c>
      <c r="F23" s="42">
        <f t="shared" si="23"/>
        <v>1</v>
      </c>
      <c r="G23" s="42">
        <f t="shared" si="23"/>
        <v>0.9375</v>
      </c>
      <c r="H23" s="42">
        <f t="shared" si="23"/>
        <v>0.9285714285714286</v>
      </c>
      <c r="I23" s="42">
        <f t="shared" si="23"/>
        <v>0.75</v>
      </c>
      <c r="J23" s="42">
        <f t="shared" si="23"/>
        <v>1</v>
      </c>
      <c r="K23" s="42">
        <f t="shared" si="23"/>
        <v>0.94915254237288138</v>
      </c>
      <c r="M23" s="133" t="s">
        <v>59</v>
      </c>
      <c r="N23" s="133">
        <f>$M$18+(50-N18)*($M$19-$M$18)/(N19-N18)</f>
        <v>40.029411764705884</v>
      </c>
      <c r="O23" s="133">
        <f t="shared" ref="O23:U23" si="24">$M$18+(50-O18)*($M$19-$M$18)/(O19-O18)</f>
        <v>38.5</v>
      </c>
      <c r="P23" s="133">
        <f t="shared" si="24"/>
        <v>38.90625</v>
      </c>
      <c r="Q23" s="133">
        <f t="shared" si="24"/>
        <v>37.6875</v>
      </c>
      <c r="R23" s="133">
        <f t="shared" si="24"/>
        <v>40.233333333333334</v>
      </c>
      <c r="S23" s="133">
        <f t="shared" si="24"/>
        <v>44.535714285714285</v>
      </c>
      <c r="T23" s="133">
        <f t="shared" si="24"/>
        <v>41.620000000000005</v>
      </c>
      <c r="U23" s="133">
        <f t="shared" si="24"/>
        <v>42.94736842105263</v>
      </c>
      <c r="W23" s="137">
        <v>45</v>
      </c>
      <c r="X23" s="19">
        <v>6</v>
      </c>
      <c r="Y23" s="19">
        <v>2</v>
      </c>
      <c r="Z23" s="19">
        <v>1</v>
      </c>
      <c r="AA23" s="19">
        <v>3</v>
      </c>
      <c r="AB23" s="19">
        <v>6</v>
      </c>
      <c r="AC23" s="19">
        <v>7</v>
      </c>
      <c r="AD23" s="19">
        <v>3</v>
      </c>
      <c r="AE23" s="19">
        <f>4+3</f>
        <v>7</v>
      </c>
    </row>
    <row r="24" spans="1:39" x14ac:dyDescent="0.25">
      <c r="A24" s="35" t="s">
        <v>12</v>
      </c>
      <c r="B24" s="36" t="s">
        <v>17</v>
      </c>
      <c r="C24" s="36">
        <v>0</v>
      </c>
      <c r="D24" s="36">
        <f>COUNTIF(raw_results!AK169:AK203,"&gt;0")</f>
        <v>3</v>
      </c>
      <c r="E24" s="36">
        <f>COUNTIF(raw_results!AK141:AK168,"&gt;0")</f>
        <v>6</v>
      </c>
      <c r="F24" s="36">
        <f>COUNTIF(raw_results!AK95:AK140,"&gt;0")</f>
        <v>16</v>
      </c>
      <c r="G24" s="36">
        <f>COUNTIF(raw_results!AK52:AK94,"&gt;0")</f>
        <v>16</v>
      </c>
      <c r="H24" s="36">
        <f>COUNTIF(raw_results!AK20:AK51,"&gt;0")</f>
        <v>14</v>
      </c>
      <c r="I24" s="36">
        <f>COUNTIF(raw_results!AK7:AK19,"&gt;0")</f>
        <v>5</v>
      </c>
      <c r="J24" s="36">
        <f>COUNTIF(raw_results!AK2:AK6,"&gt;0")</f>
        <v>4</v>
      </c>
      <c r="K24" s="36">
        <f>COUNTIF(raw_results!AK2:AK206,"&gt;0")</f>
        <v>64</v>
      </c>
      <c r="M24" s="134" t="s">
        <v>61</v>
      </c>
      <c r="N24" s="133">
        <f>AVERAGE(N23:U23)</f>
        <v>40.557447225600768</v>
      </c>
      <c r="W24" s="137">
        <v>64</v>
      </c>
      <c r="X24" s="15">
        <v>4</v>
      </c>
      <c r="Y24" s="15">
        <v>4</v>
      </c>
      <c r="Z24" s="15">
        <v>3</v>
      </c>
      <c r="AA24" s="15">
        <v>1</v>
      </c>
      <c r="AB24" s="15">
        <v>5</v>
      </c>
      <c r="AC24" s="15">
        <v>13</v>
      </c>
      <c r="AD24" s="15">
        <v>1</v>
      </c>
      <c r="AE24" s="15">
        <v>3</v>
      </c>
    </row>
    <row r="25" spans="1:39" x14ac:dyDescent="0.25">
      <c r="B25" s="1" t="s">
        <v>4</v>
      </c>
      <c r="C25" s="33">
        <v>0</v>
      </c>
      <c r="D25" s="10">
        <v>1</v>
      </c>
      <c r="E25" s="27">
        <v>1</v>
      </c>
      <c r="F25" s="24">
        <v>4</v>
      </c>
      <c r="G25" s="19">
        <v>3</v>
      </c>
      <c r="H25" s="15">
        <v>1</v>
      </c>
      <c r="I25" s="11">
        <v>0</v>
      </c>
      <c r="J25" s="7">
        <v>0</v>
      </c>
      <c r="K25" s="1">
        <f>SUM(C25:J25)</f>
        <v>10</v>
      </c>
      <c r="M25" s="134" t="s">
        <v>62</v>
      </c>
      <c r="N25" s="134">
        <f>_xlfn.STDEV.P(N23:U23)</f>
        <v>2.1865315063262449</v>
      </c>
      <c r="W25" s="137">
        <v>90</v>
      </c>
      <c r="X25" s="11">
        <v>2</v>
      </c>
      <c r="Y25" s="11">
        <v>0</v>
      </c>
      <c r="Z25" s="11">
        <v>0</v>
      </c>
      <c r="AA25" s="11">
        <v>0</v>
      </c>
      <c r="AB25" s="11">
        <v>1</v>
      </c>
      <c r="AC25" s="11">
        <v>2</v>
      </c>
      <c r="AD25" s="11">
        <v>0</v>
      </c>
      <c r="AE25" s="11">
        <v>2</v>
      </c>
    </row>
    <row r="26" spans="1:39" x14ac:dyDescent="0.25">
      <c r="B26" s="1" t="s">
        <v>5</v>
      </c>
      <c r="C26" s="33">
        <v>0</v>
      </c>
      <c r="D26" s="10">
        <v>3</v>
      </c>
      <c r="E26" s="27">
        <v>4</v>
      </c>
      <c r="F26" s="24">
        <v>11</v>
      </c>
      <c r="G26" s="19">
        <v>10</v>
      </c>
      <c r="H26" s="15">
        <v>8</v>
      </c>
      <c r="I26" s="11">
        <v>1</v>
      </c>
      <c r="J26" s="7">
        <v>0</v>
      </c>
      <c r="K26" s="1">
        <f t="shared" ref="K26:K27" si="25">SUM(C26:J26)</f>
        <v>37</v>
      </c>
      <c r="W26" s="137">
        <v>128</v>
      </c>
      <c r="X26" s="7">
        <v>0</v>
      </c>
      <c r="Y26" s="7">
        <v>1</v>
      </c>
      <c r="Z26" s="7">
        <v>1</v>
      </c>
      <c r="AA26" s="7">
        <v>0</v>
      </c>
      <c r="AB26" s="7">
        <v>1</v>
      </c>
      <c r="AC26" s="7">
        <v>1</v>
      </c>
      <c r="AD26" s="7">
        <v>0</v>
      </c>
      <c r="AE26" s="7">
        <v>2</v>
      </c>
    </row>
    <row r="27" spans="1:39" x14ac:dyDescent="0.25">
      <c r="B27" s="1" t="s">
        <v>6</v>
      </c>
      <c r="C27" s="33">
        <v>0</v>
      </c>
      <c r="D27" s="10">
        <v>3</v>
      </c>
      <c r="E27" s="27">
        <v>6</v>
      </c>
      <c r="F27" s="24">
        <v>16</v>
      </c>
      <c r="G27" s="19">
        <v>16</v>
      </c>
      <c r="H27" s="15">
        <v>14</v>
      </c>
      <c r="I27" s="11">
        <v>5</v>
      </c>
      <c r="J27" s="7">
        <v>4</v>
      </c>
      <c r="K27" s="1">
        <f t="shared" si="25"/>
        <v>64</v>
      </c>
      <c r="M27" s="142" t="s">
        <v>66</v>
      </c>
      <c r="N27" s="142"/>
      <c r="O27" s="142"/>
      <c r="P27" s="142"/>
      <c r="Q27" s="142"/>
      <c r="R27" s="142"/>
      <c r="S27" s="142"/>
      <c r="T27" s="142"/>
      <c r="U27" s="142"/>
      <c r="W27" s="137" t="s">
        <v>1</v>
      </c>
      <c r="X27" s="1">
        <f t="shared" ref="X27:AE27" si="26">SUM(X19:X26)</f>
        <v>17</v>
      </c>
      <c r="Y27" s="1">
        <f t="shared" si="26"/>
        <v>15</v>
      </c>
      <c r="Z27" s="1">
        <f t="shared" si="26"/>
        <v>10</v>
      </c>
      <c r="AA27" s="1">
        <f t="shared" si="26"/>
        <v>10</v>
      </c>
      <c r="AB27" s="1">
        <f t="shared" si="26"/>
        <v>18</v>
      </c>
      <c r="AC27" s="1">
        <f t="shared" si="26"/>
        <v>33</v>
      </c>
      <c r="AD27" s="1">
        <f t="shared" si="26"/>
        <v>11</v>
      </c>
      <c r="AE27" s="1">
        <f t="shared" si="26"/>
        <v>25</v>
      </c>
    </row>
    <row r="28" spans="1:39" x14ac:dyDescent="0.25">
      <c r="B28" s="5" t="s">
        <v>9</v>
      </c>
      <c r="C28" s="41">
        <v>0</v>
      </c>
      <c r="D28" s="41">
        <f>D25/D$24</f>
        <v>0.33333333333333331</v>
      </c>
      <c r="E28" s="41">
        <f t="shared" ref="E28:I28" si="27">E25/E$24</f>
        <v>0.16666666666666666</v>
      </c>
      <c r="F28" s="41">
        <f t="shared" si="27"/>
        <v>0.25</v>
      </c>
      <c r="G28" s="41">
        <f t="shared" si="27"/>
        <v>0.1875</v>
      </c>
      <c r="H28" s="41">
        <f t="shared" si="27"/>
        <v>7.1428571428571425E-2</v>
      </c>
      <c r="I28" s="41">
        <f t="shared" si="27"/>
        <v>0</v>
      </c>
      <c r="J28" s="41">
        <f>J25/J$24</f>
        <v>0</v>
      </c>
      <c r="K28" s="41">
        <f>K25/K$24</f>
        <v>0.15625</v>
      </c>
      <c r="L28" s="4"/>
      <c r="M28" s="136" t="s">
        <v>44</v>
      </c>
      <c r="N28" s="138" t="s">
        <v>3</v>
      </c>
      <c r="O28" s="138" t="s">
        <v>10</v>
      </c>
      <c r="P28" s="138" t="s">
        <v>11</v>
      </c>
      <c r="Q28" s="138" t="s">
        <v>12</v>
      </c>
      <c r="R28" s="138" t="s">
        <v>13</v>
      </c>
      <c r="S28" s="138" t="s">
        <v>14</v>
      </c>
      <c r="T28" s="138" t="s">
        <v>15</v>
      </c>
      <c r="U28" s="138" t="s">
        <v>16</v>
      </c>
    </row>
    <row r="29" spans="1:39" x14ac:dyDescent="0.25">
      <c r="B29" s="5" t="s">
        <v>8</v>
      </c>
      <c r="C29" s="41">
        <v>0</v>
      </c>
      <c r="D29" s="41">
        <f t="shared" ref="D29:K30" si="28">D26/D$24</f>
        <v>1</v>
      </c>
      <c r="E29" s="41">
        <f t="shared" si="28"/>
        <v>0.66666666666666663</v>
      </c>
      <c r="F29" s="41">
        <f t="shared" si="28"/>
        <v>0.6875</v>
      </c>
      <c r="G29" s="41">
        <f t="shared" si="28"/>
        <v>0.625</v>
      </c>
      <c r="H29" s="41">
        <f t="shared" si="28"/>
        <v>0.5714285714285714</v>
      </c>
      <c r="I29" s="41">
        <f t="shared" si="28"/>
        <v>0.2</v>
      </c>
      <c r="J29" s="41">
        <f>J26/J$24</f>
        <v>0</v>
      </c>
      <c r="K29" s="41">
        <f t="shared" si="28"/>
        <v>0.578125</v>
      </c>
      <c r="M29" s="137">
        <v>11</v>
      </c>
      <c r="N29" s="123">
        <f>(X19/X$27)*100</f>
        <v>0</v>
      </c>
      <c r="O29" s="123">
        <f t="shared" ref="O29:U37" si="29">(Y19/Y$27)*100</f>
        <v>0</v>
      </c>
      <c r="P29" s="123">
        <f t="shared" si="29"/>
        <v>0</v>
      </c>
      <c r="Q29" s="123">
        <f t="shared" si="29"/>
        <v>0</v>
      </c>
      <c r="R29" s="123">
        <f t="shared" si="29"/>
        <v>0</v>
      </c>
      <c r="S29" s="123">
        <f t="shared" si="29"/>
        <v>0</v>
      </c>
      <c r="T29" s="123">
        <f t="shared" si="29"/>
        <v>0</v>
      </c>
      <c r="U29" s="123">
        <f t="shared" si="29"/>
        <v>0</v>
      </c>
      <c r="W29" s="142" t="s">
        <v>68</v>
      </c>
      <c r="X29" s="142"/>
      <c r="Y29" s="142"/>
      <c r="Z29" s="142"/>
      <c r="AA29" s="142"/>
      <c r="AB29" s="142"/>
      <c r="AC29" s="142"/>
      <c r="AD29" s="142"/>
      <c r="AE29" s="142"/>
    </row>
    <row r="30" spans="1:39" x14ac:dyDescent="0.25">
      <c r="B30" s="6" t="s">
        <v>7</v>
      </c>
      <c r="C30" s="42">
        <v>0</v>
      </c>
      <c r="D30" s="42">
        <f t="shared" si="28"/>
        <v>1</v>
      </c>
      <c r="E30" s="42">
        <f t="shared" si="28"/>
        <v>1</v>
      </c>
      <c r="F30" s="42">
        <f t="shared" si="28"/>
        <v>1</v>
      </c>
      <c r="G30" s="42">
        <f t="shared" si="28"/>
        <v>1</v>
      </c>
      <c r="H30" s="42">
        <f t="shared" si="28"/>
        <v>1</v>
      </c>
      <c r="I30" s="42">
        <f t="shared" si="28"/>
        <v>1</v>
      </c>
      <c r="J30" s="42">
        <f t="shared" si="28"/>
        <v>1</v>
      </c>
      <c r="K30" s="42">
        <f t="shared" si="28"/>
        <v>1</v>
      </c>
      <c r="M30" s="137">
        <v>16</v>
      </c>
      <c r="N30" s="123">
        <f t="shared" ref="N30:N37" si="30">(X20/X$27)*100</f>
        <v>5.8823529411764701</v>
      </c>
      <c r="O30" s="123">
        <f t="shared" si="29"/>
        <v>6.666666666666667</v>
      </c>
      <c r="P30" s="123">
        <f t="shared" si="29"/>
        <v>0</v>
      </c>
      <c r="Q30" s="123">
        <f t="shared" si="29"/>
        <v>10</v>
      </c>
      <c r="R30" s="123">
        <f t="shared" si="29"/>
        <v>0</v>
      </c>
      <c r="S30" s="123">
        <f t="shared" si="29"/>
        <v>0</v>
      </c>
      <c r="T30" s="123">
        <f t="shared" si="29"/>
        <v>9.0909090909090917</v>
      </c>
      <c r="U30" s="123">
        <f t="shared" si="29"/>
        <v>4</v>
      </c>
      <c r="W30" s="139" t="s">
        <v>44</v>
      </c>
      <c r="X30" s="141" t="s">
        <v>3</v>
      </c>
      <c r="Y30" s="141" t="s">
        <v>10</v>
      </c>
      <c r="Z30" s="141" t="s">
        <v>11</v>
      </c>
      <c r="AA30" s="141" t="s">
        <v>12</v>
      </c>
      <c r="AB30" s="141" t="s">
        <v>13</v>
      </c>
      <c r="AC30" s="141" t="s">
        <v>14</v>
      </c>
      <c r="AD30" s="141" t="s">
        <v>15</v>
      </c>
      <c r="AE30" s="141" t="s">
        <v>16</v>
      </c>
    </row>
    <row r="31" spans="1:39" x14ac:dyDescent="0.25">
      <c r="A31" s="35" t="s">
        <v>13</v>
      </c>
      <c r="B31" s="36" t="s">
        <v>17</v>
      </c>
      <c r="C31" s="119">
        <f>COUNTIF(raw_results!AU204:AU206,"&gt;0")</f>
        <v>1</v>
      </c>
      <c r="D31" s="119">
        <f>COUNTIF(raw_results!AU169:AU203,"&gt;0")</f>
        <v>1</v>
      </c>
      <c r="E31" s="119">
        <f>COUNTIF(raw_results!AU141:AU168,"&gt;0")</f>
        <v>4</v>
      </c>
      <c r="F31" s="119">
        <f>COUNTIF(raw_results!AU95:AU140,"&gt;0")</f>
        <v>8</v>
      </c>
      <c r="G31" s="119">
        <f>COUNTIF(raw_results!AU52:AU94,"&gt;0")</f>
        <v>15</v>
      </c>
      <c r="H31" s="119">
        <f>COUNTIF(raw_results!AU20:AU51,"&gt;0")</f>
        <v>12</v>
      </c>
      <c r="I31" s="119">
        <f>COUNTIF(raw_results!AU7:AU19,"&gt;0")</f>
        <v>3</v>
      </c>
      <c r="J31" s="119">
        <f>COUNTIF(raw_results!AU2:AU6,"&gt;0")</f>
        <v>3</v>
      </c>
      <c r="K31" s="119">
        <f>COUNTIF(raw_results!AU2:AU206,"&gt;0")</f>
        <v>47</v>
      </c>
      <c r="M31" s="137">
        <v>22.6</v>
      </c>
      <c r="N31" s="123">
        <f t="shared" si="30"/>
        <v>0</v>
      </c>
      <c r="O31" s="123">
        <f t="shared" si="29"/>
        <v>26.666666666666668</v>
      </c>
      <c r="P31" s="123">
        <f t="shared" si="29"/>
        <v>10</v>
      </c>
      <c r="Q31" s="123">
        <f t="shared" si="29"/>
        <v>10</v>
      </c>
      <c r="R31" s="123">
        <f t="shared" si="29"/>
        <v>11.111111111111111</v>
      </c>
      <c r="S31" s="123">
        <f t="shared" si="29"/>
        <v>3.0303030303030303</v>
      </c>
      <c r="T31" s="123">
        <f t="shared" si="29"/>
        <v>18.181818181818183</v>
      </c>
      <c r="U31" s="123">
        <f t="shared" si="29"/>
        <v>8</v>
      </c>
      <c r="W31" s="140">
        <v>11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</row>
    <row r="32" spans="1:39" x14ac:dyDescent="0.25">
      <c r="B32" s="1" t="s">
        <v>4</v>
      </c>
      <c r="C32" s="33">
        <v>0</v>
      </c>
      <c r="D32" s="10">
        <v>0</v>
      </c>
      <c r="E32" s="27">
        <v>2</v>
      </c>
      <c r="F32" s="24">
        <v>3</v>
      </c>
      <c r="G32" s="19">
        <v>6</v>
      </c>
      <c r="H32" s="15">
        <v>5</v>
      </c>
      <c r="I32" s="11">
        <v>1</v>
      </c>
      <c r="J32" s="7">
        <v>1</v>
      </c>
      <c r="K32" s="1">
        <f>SUM(C32:J32)</f>
        <v>18</v>
      </c>
      <c r="M32" s="137">
        <v>32</v>
      </c>
      <c r="N32" s="123">
        <f t="shared" si="30"/>
        <v>23.52941176470588</v>
      </c>
      <c r="O32" s="123">
        <f t="shared" si="29"/>
        <v>20</v>
      </c>
      <c r="P32" s="123">
        <f t="shared" si="29"/>
        <v>40</v>
      </c>
      <c r="Q32" s="123">
        <f t="shared" si="29"/>
        <v>40</v>
      </c>
      <c r="R32" s="123">
        <f t="shared" si="29"/>
        <v>16.666666666666664</v>
      </c>
      <c r="S32" s="123">
        <f t="shared" si="29"/>
        <v>27.27272727272727</v>
      </c>
      <c r="T32" s="123">
        <f t="shared" si="29"/>
        <v>36.363636363636367</v>
      </c>
      <c r="U32" s="123">
        <f t="shared" si="29"/>
        <v>32</v>
      </c>
      <c r="W32" s="140">
        <v>16</v>
      </c>
      <c r="X32" s="10">
        <v>2</v>
      </c>
      <c r="Y32" s="10">
        <v>3</v>
      </c>
      <c r="Z32" s="10">
        <v>2</v>
      </c>
      <c r="AA32" s="10">
        <v>3</v>
      </c>
      <c r="AB32" s="10">
        <v>1</v>
      </c>
      <c r="AC32" s="10">
        <v>0</v>
      </c>
      <c r="AD32" s="10">
        <v>2</v>
      </c>
      <c r="AE32" s="10">
        <v>3</v>
      </c>
    </row>
    <row r="33" spans="1:31" x14ac:dyDescent="0.25">
      <c r="B33" s="1" t="s">
        <v>5</v>
      </c>
      <c r="C33" s="33">
        <v>0</v>
      </c>
      <c r="D33" s="10">
        <v>1</v>
      </c>
      <c r="E33" s="27">
        <v>4</v>
      </c>
      <c r="F33" s="24">
        <v>6</v>
      </c>
      <c r="G33" s="19">
        <v>11</v>
      </c>
      <c r="H33" s="15">
        <v>7</v>
      </c>
      <c r="I33" s="11">
        <v>1</v>
      </c>
      <c r="J33" s="7">
        <v>2</v>
      </c>
      <c r="K33" s="1">
        <f t="shared" ref="K33" si="31">SUM(C33:J33)</f>
        <v>32</v>
      </c>
      <c r="M33" s="137">
        <v>45</v>
      </c>
      <c r="N33" s="123">
        <f t="shared" si="30"/>
        <v>35.294117647058826</v>
      </c>
      <c r="O33" s="123">
        <f t="shared" si="29"/>
        <v>13.333333333333334</v>
      </c>
      <c r="P33" s="123">
        <f t="shared" si="29"/>
        <v>10</v>
      </c>
      <c r="Q33" s="123">
        <f t="shared" si="29"/>
        <v>30</v>
      </c>
      <c r="R33" s="123">
        <f t="shared" si="29"/>
        <v>33.333333333333329</v>
      </c>
      <c r="S33" s="123">
        <f t="shared" si="29"/>
        <v>21.212121212121211</v>
      </c>
      <c r="T33" s="123">
        <f t="shared" si="29"/>
        <v>27.27272727272727</v>
      </c>
      <c r="U33" s="123">
        <f t="shared" si="29"/>
        <v>28.000000000000004</v>
      </c>
      <c r="W33" s="140">
        <v>22.6</v>
      </c>
      <c r="X33" s="27">
        <v>6</v>
      </c>
      <c r="Y33" s="27">
        <v>6</v>
      </c>
      <c r="Z33" s="27">
        <v>5</v>
      </c>
      <c r="AA33" s="27">
        <v>4</v>
      </c>
      <c r="AB33" s="27">
        <v>4</v>
      </c>
      <c r="AC33" s="27">
        <v>1</v>
      </c>
      <c r="AD33" s="27">
        <v>4</v>
      </c>
      <c r="AE33" s="27">
        <v>3</v>
      </c>
    </row>
    <row r="34" spans="1:31" x14ac:dyDescent="0.25">
      <c r="B34" s="1" t="s">
        <v>6</v>
      </c>
      <c r="C34" s="33">
        <v>0</v>
      </c>
      <c r="D34" s="10">
        <v>1</v>
      </c>
      <c r="E34" s="27">
        <v>4</v>
      </c>
      <c r="F34" s="24">
        <v>8</v>
      </c>
      <c r="G34" s="19">
        <v>15</v>
      </c>
      <c r="H34" s="15">
        <v>12</v>
      </c>
      <c r="I34" s="11">
        <v>3</v>
      </c>
      <c r="J34" s="7">
        <v>3</v>
      </c>
      <c r="K34" s="1">
        <f>SUM(C34:J34)</f>
        <v>46</v>
      </c>
      <c r="M34" s="137">
        <v>64</v>
      </c>
      <c r="N34" s="123">
        <f t="shared" si="30"/>
        <v>23.52941176470588</v>
      </c>
      <c r="O34" s="123">
        <f t="shared" si="29"/>
        <v>26.666666666666668</v>
      </c>
      <c r="P34" s="123">
        <f t="shared" si="29"/>
        <v>30</v>
      </c>
      <c r="Q34" s="123">
        <f t="shared" si="29"/>
        <v>10</v>
      </c>
      <c r="R34" s="123">
        <f t="shared" si="29"/>
        <v>27.777777777777779</v>
      </c>
      <c r="S34" s="123">
        <f t="shared" si="29"/>
        <v>39.393939393939391</v>
      </c>
      <c r="T34" s="123">
        <f t="shared" si="29"/>
        <v>9.0909090909090917</v>
      </c>
      <c r="U34" s="123">
        <f t="shared" si="29"/>
        <v>12</v>
      </c>
      <c r="W34" s="140">
        <v>32</v>
      </c>
      <c r="X34" s="24">
        <v>13</v>
      </c>
      <c r="Y34" s="24">
        <v>13</v>
      </c>
      <c r="Z34" s="24">
        <v>11</v>
      </c>
      <c r="AA34" s="24">
        <v>11</v>
      </c>
      <c r="AB34" s="24">
        <v>6</v>
      </c>
      <c r="AC34" s="24">
        <v>11</v>
      </c>
      <c r="AD34" s="24">
        <f>13+5</f>
        <v>18</v>
      </c>
      <c r="AE34" s="24">
        <f>16+3</f>
        <v>19</v>
      </c>
    </row>
    <row r="35" spans="1:31" x14ac:dyDescent="0.25">
      <c r="B35" s="5" t="s">
        <v>9</v>
      </c>
      <c r="C35" s="5">
        <v>0</v>
      </c>
      <c r="D35" s="41">
        <f>D32/D$31</f>
        <v>0</v>
      </c>
      <c r="E35" s="41">
        <f t="shared" ref="E35:K35" si="32">E32/E$31</f>
        <v>0.5</v>
      </c>
      <c r="F35" s="41">
        <f t="shared" si="32"/>
        <v>0.375</v>
      </c>
      <c r="G35" s="41">
        <f t="shared" si="32"/>
        <v>0.4</v>
      </c>
      <c r="H35" s="41">
        <f t="shared" si="32"/>
        <v>0.41666666666666669</v>
      </c>
      <c r="I35" s="41">
        <f t="shared" si="32"/>
        <v>0.33333333333333331</v>
      </c>
      <c r="J35" s="41">
        <f t="shared" si="32"/>
        <v>0.33333333333333331</v>
      </c>
      <c r="K35" s="41">
        <f t="shared" si="32"/>
        <v>0.38297872340425532</v>
      </c>
      <c r="M35" s="137">
        <v>90</v>
      </c>
      <c r="N35" s="123">
        <f t="shared" si="30"/>
        <v>11.76470588235294</v>
      </c>
      <c r="O35" s="123">
        <f t="shared" si="29"/>
        <v>0</v>
      </c>
      <c r="P35" s="123">
        <f t="shared" si="29"/>
        <v>0</v>
      </c>
      <c r="Q35" s="123">
        <f t="shared" si="29"/>
        <v>0</v>
      </c>
      <c r="R35" s="123">
        <f t="shared" si="29"/>
        <v>5.5555555555555554</v>
      </c>
      <c r="S35" s="123">
        <f t="shared" si="29"/>
        <v>6.0606060606060606</v>
      </c>
      <c r="T35" s="123">
        <f t="shared" si="29"/>
        <v>0</v>
      </c>
      <c r="U35" s="123">
        <f t="shared" si="29"/>
        <v>8</v>
      </c>
      <c r="W35" s="140">
        <v>45</v>
      </c>
      <c r="X35" s="19">
        <v>14</v>
      </c>
      <c r="Y35" s="19">
        <v>15</v>
      </c>
      <c r="Z35" s="19">
        <v>6</v>
      </c>
      <c r="AA35" s="19">
        <v>10</v>
      </c>
      <c r="AB35" s="19">
        <v>11</v>
      </c>
      <c r="AC35" s="19">
        <v>14</v>
      </c>
      <c r="AD35" s="19">
        <f>13+5</f>
        <v>18</v>
      </c>
      <c r="AE35" s="19">
        <f>10+4</f>
        <v>14</v>
      </c>
    </row>
    <row r="36" spans="1:31" x14ac:dyDescent="0.25">
      <c r="B36" s="5" t="s">
        <v>8</v>
      </c>
      <c r="C36" s="5">
        <v>0</v>
      </c>
      <c r="D36" s="41">
        <f>D33/D$31</f>
        <v>1</v>
      </c>
      <c r="E36" s="41">
        <f t="shared" ref="E36:K36" si="33">E33/E$31</f>
        <v>1</v>
      </c>
      <c r="F36" s="41">
        <f t="shared" si="33"/>
        <v>0.75</v>
      </c>
      <c r="G36" s="41">
        <f t="shared" si="33"/>
        <v>0.73333333333333328</v>
      </c>
      <c r="H36" s="41">
        <f t="shared" si="33"/>
        <v>0.58333333333333337</v>
      </c>
      <c r="I36" s="41">
        <f t="shared" si="33"/>
        <v>0.33333333333333331</v>
      </c>
      <c r="J36" s="41">
        <f t="shared" si="33"/>
        <v>0.66666666666666663</v>
      </c>
      <c r="K36" s="41">
        <f t="shared" si="33"/>
        <v>0.68085106382978722</v>
      </c>
      <c r="M36" s="137">
        <v>128</v>
      </c>
      <c r="N36" s="123">
        <f t="shared" si="30"/>
        <v>0</v>
      </c>
      <c r="O36" s="123">
        <f t="shared" si="29"/>
        <v>6.666666666666667</v>
      </c>
      <c r="P36" s="123">
        <f t="shared" si="29"/>
        <v>10</v>
      </c>
      <c r="Q36" s="123">
        <f t="shared" si="29"/>
        <v>0</v>
      </c>
      <c r="R36" s="123">
        <f t="shared" si="29"/>
        <v>5.5555555555555554</v>
      </c>
      <c r="S36" s="123">
        <f t="shared" si="29"/>
        <v>3.0303030303030303</v>
      </c>
      <c r="T36" s="123">
        <f t="shared" si="29"/>
        <v>0</v>
      </c>
      <c r="U36" s="123">
        <f t="shared" si="29"/>
        <v>8</v>
      </c>
      <c r="W36" s="140">
        <v>64</v>
      </c>
      <c r="X36" s="15">
        <v>10</v>
      </c>
      <c r="Y36" s="15">
        <v>10</v>
      </c>
      <c r="Z36" s="15">
        <v>7</v>
      </c>
      <c r="AA36" s="15">
        <v>8</v>
      </c>
      <c r="AB36" s="15">
        <v>7</v>
      </c>
      <c r="AC36" s="15">
        <v>15</v>
      </c>
      <c r="AD36" s="15">
        <v>13</v>
      </c>
      <c r="AE36" s="15">
        <v>12</v>
      </c>
    </row>
    <row r="37" spans="1:31" x14ac:dyDescent="0.25">
      <c r="B37" s="6" t="s">
        <v>7</v>
      </c>
      <c r="C37" s="6">
        <v>0</v>
      </c>
      <c r="D37" s="42">
        <f t="shared" ref="D37:K37" si="34">D34/D$31</f>
        <v>1</v>
      </c>
      <c r="E37" s="42">
        <f t="shared" si="34"/>
        <v>1</v>
      </c>
      <c r="F37" s="42">
        <f t="shared" si="34"/>
        <v>1</v>
      </c>
      <c r="G37" s="42">
        <f t="shared" si="34"/>
        <v>1</v>
      </c>
      <c r="H37" s="42">
        <f t="shared" si="34"/>
        <v>1</v>
      </c>
      <c r="I37" s="42">
        <f t="shared" si="34"/>
        <v>1</v>
      </c>
      <c r="J37" s="42">
        <f t="shared" si="34"/>
        <v>1</v>
      </c>
      <c r="K37" s="42">
        <f t="shared" si="34"/>
        <v>0.97872340425531912</v>
      </c>
      <c r="M37" s="137" t="s">
        <v>1</v>
      </c>
      <c r="N37" s="123">
        <f t="shared" si="30"/>
        <v>100</v>
      </c>
      <c r="O37" s="123">
        <f t="shared" si="29"/>
        <v>100</v>
      </c>
      <c r="P37" s="123">
        <f t="shared" si="29"/>
        <v>100</v>
      </c>
      <c r="Q37" s="123">
        <f t="shared" si="29"/>
        <v>100</v>
      </c>
      <c r="R37" s="123">
        <f t="shared" si="29"/>
        <v>100</v>
      </c>
      <c r="S37" s="123">
        <f t="shared" si="29"/>
        <v>100</v>
      </c>
      <c r="T37" s="123">
        <f t="shared" si="29"/>
        <v>100</v>
      </c>
      <c r="U37" s="123">
        <f t="shared" si="29"/>
        <v>100</v>
      </c>
      <c r="W37" s="140">
        <v>90</v>
      </c>
      <c r="X37" s="11">
        <v>5</v>
      </c>
      <c r="Y37" s="11">
        <v>4</v>
      </c>
      <c r="Z37" s="11">
        <v>1</v>
      </c>
      <c r="AA37" s="11">
        <v>1</v>
      </c>
      <c r="AB37" s="11">
        <v>1</v>
      </c>
      <c r="AC37" s="11">
        <v>3</v>
      </c>
      <c r="AD37" s="11">
        <v>3</v>
      </c>
      <c r="AE37" s="11">
        <f>2+4</f>
        <v>6</v>
      </c>
    </row>
    <row r="38" spans="1:31" x14ac:dyDescent="0.25">
      <c r="A38" s="35" t="s">
        <v>14</v>
      </c>
      <c r="B38" s="36" t="s">
        <v>17</v>
      </c>
      <c r="C38" s="119">
        <v>0</v>
      </c>
      <c r="D38" s="119">
        <v>0</v>
      </c>
      <c r="E38" s="119">
        <f>COUNTIF(raw_results!BE141:BE168,"&gt;0")</f>
        <v>1</v>
      </c>
      <c r="F38" s="119">
        <f>COUNTIF(raw_results!BE95:BE140,"&gt;0")</f>
        <v>11</v>
      </c>
      <c r="G38" s="119">
        <f>COUNTIF(raw_results!BE52:BE94,"&gt;0")</f>
        <v>14</v>
      </c>
      <c r="H38" s="119">
        <f>COUNTIF(raw_results!BE20:BE51,"&gt;0")</f>
        <v>17</v>
      </c>
      <c r="I38" s="119">
        <f>COUNTIF(raw_results!BE7:BE19,"&gt;0")</f>
        <v>4</v>
      </c>
      <c r="J38" s="119">
        <f>COUNTIF(raw_results!BE2:BE6,"&gt;0")</f>
        <v>4</v>
      </c>
      <c r="K38" s="119">
        <f>COUNTIF(raw_results!BE2:BE206,"&gt;0")</f>
        <v>51</v>
      </c>
      <c r="W38" s="140">
        <v>128</v>
      </c>
      <c r="X38" s="7">
        <v>2</v>
      </c>
      <c r="Y38" s="7">
        <v>2</v>
      </c>
      <c r="Z38" s="7">
        <v>2</v>
      </c>
      <c r="AA38" s="7">
        <v>0</v>
      </c>
      <c r="AB38" s="7">
        <v>2</v>
      </c>
      <c r="AC38" s="7">
        <v>4</v>
      </c>
      <c r="AD38" s="7">
        <v>2</v>
      </c>
      <c r="AE38" s="7">
        <f>2+2</f>
        <v>4</v>
      </c>
    </row>
    <row r="39" spans="1:31" x14ac:dyDescent="0.25">
      <c r="B39" s="1" t="s">
        <v>4</v>
      </c>
      <c r="C39" s="33">
        <v>0</v>
      </c>
      <c r="D39" s="10">
        <v>0</v>
      </c>
      <c r="E39" s="27">
        <v>1</v>
      </c>
      <c r="F39" s="24">
        <v>9</v>
      </c>
      <c r="G39" s="19">
        <v>7</v>
      </c>
      <c r="H39" s="15">
        <v>13</v>
      </c>
      <c r="I39" s="11">
        <v>2</v>
      </c>
      <c r="J39" s="7">
        <v>1</v>
      </c>
      <c r="K39" s="1">
        <f>SUM(C39:J39)</f>
        <v>33</v>
      </c>
      <c r="M39" s="142" t="s">
        <v>67</v>
      </c>
      <c r="N39" s="142"/>
      <c r="O39" s="142"/>
      <c r="P39" s="142"/>
      <c r="Q39" s="142"/>
      <c r="R39" s="142"/>
      <c r="S39" s="142"/>
      <c r="T39" s="142"/>
      <c r="U39" s="142"/>
      <c r="W39" s="140" t="s">
        <v>1</v>
      </c>
      <c r="X39" s="1">
        <f t="shared" ref="X39:AE39" si="35">SUM(X31:X38)</f>
        <v>52</v>
      </c>
      <c r="Y39" s="1">
        <f t="shared" si="35"/>
        <v>53</v>
      </c>
      <c r="Z39" s="1">
        <f t="shared" si="35"/>
        <v>34</v>
      </c>
      <c r="AA39" s="1">
        <f t="shared" si="35"/>
        <v>37</v>
      </c>
      <c r="AB39" s="1">
        <f t="shared" si="35"/>
        <v>32</v>
      </c>
      <c r="AC39" s="1">
        <f t="shared" si="35"/>
        <v>48</v>
      </c>
      <c r="AD39" s="1">
        <f t="shared" si="35"/>
        <v>60</v>
      </c>
      <c r="AE39" s="1">
        <f t="shared" si="35"/>
        <v>61</v>
      </c>
    </row>
    <row r="40" spans="1:31" x14ac:dyDescent="0.25">
      <c r="B40" s="1" t="s">
        <v>5</v>
      </c>
      <c r="C40" s="33">
        <v>0</v>
      </c>
      <c r="D40" s="10">
        <v>0</v>
      </c>
      <c r="E40" s="27">
        <v>1</v>
      </c>
      <c r="F40" s="24">
        <v>11</v>
      </c>
      <c r="G40" s="19">
        <v>14</v>
      </c>
      <c r="H40" s="15">
        <v>15</v>
      </c>
      <c r="I40" s="11">
        <v>3</v>
      </c>
      <c r="J40" s="7">
        <v>4</v>
      </c>
      <c r="K40" s="1">
        <f t="shared" ref="K40:K41" si="36">SUM(C40:J40)</f>
        <v>48</v>
      </c>
      <c r="M40" s="136" t="s">
        <v>44</v>
      </c>
      <c r="N40" s="138" t="s">
        <v>3</v>
      </c>
      <c r="O40" s="138" t="s">
        <v>10</v>
      </c>
      <c r="P40" s="138" t="s">
        <v>11</v>
      </c>
      <c r="Q40" s="138" t="s">
        <v>12</v>
      </c>
      <c r="R40" s="138" t="s">
        <v>13</v>
      </c>
      <c r="S40" s="138" t="s">
        <v>14</v>
      </c>
      <c r="T40" s="138" t="s">
        <v>15</v>
      </c>
      <c r="U40" s="138" t="s">
        <v>16</v>
      </c>
    </row>
    <row r="41" spans="1:31" x14ac:dyDescent="0.25">
      <c r="B41" s="1" t="s">
        <v>6</v>
      </c>
      <c r="C41" s="33">
        <v>0</v>
      </c>
      <c r="D41" s="10">
        <v>0</v>
      </c>
      <c r="E41" s="27">
        <v>1</v>
      </c>
      <c r="F41" s="24">
        <v>11</v>
      </c>
      <c r="G41" s="19">
        <v>14</v>
      </c>
      <c r="H41" s="15">
        <v>17</v>
      </c>
      <c r="I41" s="11">
        <v>3</v>
      </c>
      <c r="J41" s="7">
        <v>4</v>
      </c>
      <c r="K41" s="1">
        <f t="shared" si="36"/>
        <v>50</v>
      </c>
      <c r="M41" s="137">
        <v>11</v>
      </c>
      <c r="N41" s="123">
        <f>N29</f>
        <v>0</v>
      </c>
      <c r="O41" s="123">
        <f t="shared" ref="O41:U41" si="37">O29</f>
        <v>0</v>
      </c>
      <c r="P41" s="123">
        <f t="shared" si="37"/>
        <v>0</v>
      </c>
      <c r="Q41" s="123">
        <f t="shared" si="37"/>
        <v>0</v>
      </c>
      <c r="R41" s="123">
        <f t="shared" si="37"/>
        <v>0</v>
      </c>
      <c r="S41" s="123">
        <f t="shared" si="37"/>
        <v>0</v>
      </c>
      <c r="T41" s="123">
        <f t="shared" si="37"/>
        <v>0</v>
      </c>
      <c r="U41" s="123">
        <f t="shared" si="37"/>
        <v>0</v>
      </c>
    </row>
    <row r="42" spans="1:31" x14ac:dyDescent="0.25">
      <c r="B42" s="5" t="s">
        <v>9</v>
      </c>
      <c r="C42" s="5">
        <v>0</v>
      </c>
      <c r="D42" s="41">
        <v>0</v>
      </c>
      <c r="E42" s="41">
        <f t="shared" ref="E42:J42" si="38">E39/E$38</f>
        <v>1</v>
      </c>
      <c r="F42" s="41">
        <f t="shared" si="38"/>
        <v>0.81818181818181823</v>
      </c>
      <c r="G42" s="41">
        <f t="shared" si="38"/>
        <v>0.5</v>
      </c>
      <c r="H42" s="41">
        <f t="shared" si="38"/>
        <v>0.76470588235294112</v>
      </c>
      <c r="I42" s="41">
        <f t="shared" si="38"/>
        <v>0.5</v>
      </c>
      <c r="J42" s="41">
        <f t="shared" si="38"/>
        <v>0.25</v>
      </c>
      <c r="K42" s="41">
        <f>K39/K$38</f>
        <v>0.6470588235294118</v>
      </c>
      <c r="M42" s="137">
        <v>16</v>
      </c>
      <c r="N42" s="123">
        <f t="shared" ref="N42:N48" si="39">N41+N30</f>
        <v>5.8823529411764701</v>
      </c>
      <c r="O42" s="123">
        <f t="shared" ref="O42:O48" si="40">O41+O30</f>
        <v>6.666666666666667</v>
      </c>
      <c r="P42" s="123">
        <f t="shared" ref="P42:P48" si="41">P41+P30</f>
        <v>0</v>
      </c>
      <c r="Q42" s="123">
        <f t="shared" ref="Q42:Q48" si="42">Q41+Q30</f>
        <v>10</v>
      </c>
      <c r="R42" s="123">
        <f t="shared" ref="R42:R48" si="43">R41+R30</f>
        <v>0</v>
      </c>
      <c r="S42" s="123">
        <f t="shared" ref="S42:S48" si="44">S41+S30</f>
        <v>0</v>
      </c>
      <c r="T42" s="123">
        <f>T41+T30</f>
        <v>9.0909090909090917</v>
      </c>
      <c r="U42" s="123">
        <f t="shared" ref="U42:U48" si="45">U41+U30</f>
        <v>4</v>
      </c>
      <c r="W42" t="s">
        <v>71</v>
      </c>
    </row>
    <row r="43" spans="1:31" x14ac:dyDescent="0.25">
      <c r="B43" s="5" t="s">
        <v>8</v>
      </c>
      <c r="C43" s="5">
        <v>0</v>
      </c>
      <c r="D43" s="41">
        <v>0</v>
      </c>
      <c r="E43" s="41">
        <f t="shared" ref="E43:J44" si="46">E40/E$38</f>
        <v>1</v>
      </c>
      <c r="F43" s="41">
        <f t="shared" si="46"/>
        <v>1</v>
      </c>
      <c r="G43" s="41">
        <f t="shared" si="46"/>
        <v>1</v>
      </c>
      <c r="H43" s="41">
        <f t="shared" si="46"/>
        <v>0.88235294117647056</v>
      </c>
      <c r="I43" s="41">
        <f t="shared" si="46"/>
        <v>0.75</v>
      </c>
      <c r="J43" s="41">
        <f t="shared" si="46"/>
        <v>1</v>
      </c>
      <c r="K43" s="41">
        <f>K40/K$38</f>
        <v>0.94117647058823528</v>
      </c>
      <c r="M43" s="137">
        <v>22.6</v>
      </c>
      <c r="N43" s="123">
        <f t="shared" si="39"/>
        <v>5.8823529411764701</v>
      </c>
      <c r="O43" s="123">
        <f t="shared" si="40"/>
        <v>33.333333333333336</v>
      </c>
      <c r="P43" s="123">
        <f t="shared" si="41"/>
        <v>10</v>
      </c>
      <c r="Q43" s="123">
        <f t="shared" si="42"/>
        <v>20</v>
      </c>
      <c r="R43" s="123">
        <f t="shared" si="43"/>
        <v>11.111111111111111</v>
      </c>
      <c r="S43" s="123">
        <f t="shared" si="44"/>
        <v>3.0303030303030303</v>
      </c>
      <c r="T43" s="123">
        <f>T42+T31</f>
        <v>27.272727272727273</v>
      </c>
      <c r="U43" s="123">
        <f t="shared" si="45"/>
        <v>12</v>
      </c>
      <c r="W43" t="s">
        <v>72</v>
      </c>
    </row>
    <row r="44" spans="1:31" x14ac:dyDescent="0.25">
      <c r="B44" s="6" t="s">
        <v>7</v>
      </c>
      <c r="C44" s="6">
        <v>0</v>
      </c>
      <c r="D44" s="42">
        <v>0</v>
      </c>
      <c r="E44" s="42">
        <f t="shared" si="46"/>
        <v>1</v>
      </c>
      <c r="F44" s="42">
        <f t="shared" si="46"/>
        <v>1</v>
      </c>
      <c r="G44" s="42">
        <f t="shared" si="46"/>
        <v>1</v>
      </c>
      <c r="H44" s="42">
        <f t="shared" si="46"/>
        <v>1</v>
      </c>
      <c r="I44" s="42">
        <f t="shared" si="46"/>
        <v>0.75</v>
      </c>
      <c r="J44" s="42">
        <f t="shared" si="46"/>
        <v>1</v>
      </c>
      <c r="K44" s="42">
        <f>K41/K$38</f>
        <v>0.98039215686274506</v>
      </c>
      <c r="M44" s="137">
        <v>32</v>
      </c>
      <c r="N44" s="123">
        <f t="shared" si="39"/>
        <v>29.411764705882351</v>
      </c>
      <c r="O44" s="123">
        <f t="shared" si="40"/>
        <v>53.333333333333336</v>
      </c>
      <c r="P44" s="123">
        <f t="shared" si="41"/>
        <v>50</v>
      </c>
      <c r="Q44" s="123">
        <f t="shared" si="42"/>
        <v>60</v>
      </c>
      <c r="R44" s="123">
        <f t="shared" si="43"/>
        <v>27.777777777777775</v>
      </c>
      <c r="S44" s="123">
        <f t="shared" si="44"/>
        <v>30.303030303030301</v>
      </c>
      <c r="T44" s="123">
        <f t="shared" ref="T44:T45" si="47">T43+T32</f>
        <v>63.63636363636364</v>
      </c>
      <c r="U44" s="123">
        <f t="shared" si="45"/>
        <v>44</v>
      </c>
      <c r="W44" t="s">
        <v>73</v>
      </c>
    </row>
    <row r="45" spans="1:31" x14ac:dyDescent="0.25">
      <c r="A45" s="35" t="s">
        <v>15</v>
      </c>
      <c r="B45" s="36" t="s">
        <v>17</v>
      </c>
      <c r="C45" s="119">
        <v>0</v>
      </c>
      <c r="D45" s="119">
        <f>COUNTIF('raw_results (2)'!BO204:BO240,"&gt;0")</f>
        <v>2</v>
      </c>
      <c r="E45" s="119">
        <f>COUNTIF('raw_results (2)'!BO175:BO202,"&gt;0")</f>
        <v>4</v>
      </c>
      <c r="F45" s="119">
        <f>COUNTIF('raw_results (2)'!BO118:BO173,"&gt;0")</f>
        <v>24</v>
      </c>
      <c r="G45" s="119">
        <f>COUNTIF('raw_results (2)'!BO67:BO116,"&gt;0")</f>
        <v>25</v>
      </c>
      <c r="H45" s="119">
        <f>COUNTIF('raw_results (2)'!BO33:BO65,"&gt;0")</f>
        <v>22</v>
      </c>
      <c r="I45" s="119">
        <f>COUNTIF('raw_results (2)'!BO11:BO31,"&gt;0")</f>
        <v>13</v>
      </c>
      <c r="J45" s="119">
        <f>COUNTIF('raw_results (2)'!BO2:BO9,"&gt;0")</f>
        <v>7</v>
      </c>
      <c r="K45" s="119">
        <f>SUM(C45:J45)</f>
        <v>97</v>
      </c>
      <c r="L45" s="1"/>
      <c r="M45" s="137">
        <v>45</v>
      </c>
      <c r="N45" s="123">
        <f t="shared" si="39"/>
        <v>64.705882352941174</v>
      </c>
      <c r="O45" s="123">
        <f t="shared" si="40"/>
        <v>66.666666666666671</v>
      </c>
      <c r="P45" s="123">
        <f t="shared" si="41"/>
        <v>60</v>
      </c>
      <c r="Q45" s="123">
        <f t="shared" si="42"/>
        <v>90</v>
      </c>
      <c r="R45" s="123">
        <f t="shared" si="43"/>
        <v>61.1111111111111</v>
      </c>
      <c r="S45" s="123">
        <f t="shared" si="44"/>
        <v>51.515151515151516</v>
      </c>
      <c r="T45" s="123">
        <f t="shared" si="47"/>
        <v>90.909090909090907</v>
      </c>
      <c r="U45" s="123">
        <f t="shared" si="45"/>
        <v>72</v>
      </c>
    </row>
    <row r="46" spans="1:31" x14ac:dyDescent="0.25">
      <c r="B46" s="1" t="s">
        <v>4</v>
      </c>
      <c r="C46" s="33">
        <v>0</v>
      </c>
      <c r="D46" s="10">
        <v>1</v>
      </c>
      <c r="E46" s="27">
        <v>2</v>
      </c>
      <c r="F46" s="24">
        <v>4</v>
      </c>
      <c r="G46" s="19">
        <v>3</v>
      </c>
      <c r="H46" s="15">
        <v>1</v>
      </c>
      <c r="I46" s="11">
        <v>0</v>
      </c>
      <c r="J46" s="7">
        <v>0</v>
      </c>
      <c r="K46" s="1">
        <f>SUM(C46:J46)</f>
        <v>11</v>
      </c>
      <c r="L46" s="1"/>
      <c r="M46" s="137">
        <v>64</v>
      </c>
      <c r="N46" s="123">
        <f t="shared" si="39"/>
        <v>88.235294117647058</v>
      </c>
      <c r="O46" s="123">
        <f t="shared" si="40"/>
        <v>93.333333333333343</v>
      </c>
      <c r="P46" s="123">
        <f t="shared" si="41"/>
        <v>90</v>
      </c>
      <c r="Q46" s="123">
        <f t="shared" si="42"/>
        <v>100</v>
      </c>
      <c r="R46" s="123">
        <f t="shared" si="43"/>
        <v>88.888888888888886</v>
      </c>
      <c r="S46" s="123">
        <f t="shared" si="44"/>
        <v>90.909090909090907</v>
      </c>
      <c r="T46" s="123">
        <f t="shared" ref="T46:T47" si="48">T45+T34</f>
        <v>100</v>
      </c>
      <c r="U46" s="123">
        <f t="shared" si="45"/>
        <v>84</v>
      </c>
    </row>
    <row r="47" spans="1:31" x14ac:dyDescent="0.25">
      <c r="B47" s="1" t="s">
        <v>5</v>
      </c>
      <c r="C47" s="33">
        <v>0</v>
      </c>
      <c r="D47" s="10">
        <v>2</v>
      </c>
      <c r="E47" s="27">
        <v>4</v>
      </c>
      <c r="F47" s="24">
        <f>13+5</f>
        <v>18</v>
      </c>
      <c r="G47" s="19">
        <f>13+5</f>
        <v>18</v>
      </c>
      <c r="H47" s="15">
        <v>13</v>
      </c>
      <c r="I47" s="11">
        <v>3</v>
      </c>
      <c r="J47" s="7">
        <v>2</v>
      </c>
      <c r="K47" s="1">
        <f t="shared" ref="K47:K48" si="49">SUM(C47:J47)</f>
        <v>60</v>
      </c>
      <c r="L47" s="1"/>
      <c r="M47" s="137">
        <v>90</v>
      </c>
      <c r="N47" s="123">
        <f t="shared" si="39"/>
        <v>100</v>
      </c>
      <c r="O47" s="123">
        <f t="shared" si="40"/>
        <v>93.333333333333343</v>
      </c>
      <c r="P47" s="123">
        <f t="shared" si="41"/>
        <v>90</v>
      </c>
      <c r="Q47" s="123">
        <f t="shared" si="42"/>
        <v>100</v>
      </c>
      <c r="R47" s="123">
        <f t="shared" si="43"/>
        <v>94.444444444444443</v>
      </c>
      <c r="S47" s="123">
        <f t="shared" si="44"/>
        <v>96.969696969696969</v>
      </c>
      <c r="T47" s="123">
        <f t="shared" si="48"/>
        <v>100</v>
      </c>
      <c r="U47" s="123">
        <f t="shared" si="45"/>
        <v>92</v>
      </c>
    </row>
    <row r="48" spans="1:31" x14ac:dyDescent="0.25">
      <c r="B48" s="1" t="s">
        <v>6</v>
      </c>
      <c r="C48" s="33">
        <v>0</v>
      </c>
      <c r="D48" s="10">
        <v>2</v>
      </c>
      <c r="E48" s="27">
        <v>4</v>
      </c>
      <c r="F48" s="24">
        <f>17+7</f>
        <v>24</v>
      </c>
      <c r="G48" s="19">
        <f>17+7</f>
        <v>24</v>
      </c>
      <c r="H48" s="15">
        <v>21</v>
      </c>
      <c r="I48" s="11">
        <v>9</v>
      </c>
      <c r="J48" s="7">
        <f>4+3</f>
        <v>7</v>
      </c>
      <c r="K48" s="1">
        <f t="shared" si="49"/>
        <v>91</v>
      </c>
      <c r="L48" s="1"/>
      <c r="M48" s="137">
        <v>128</v>
      </c>
      <c r="N48" s="123">
        <f t="shared" si="39"/>
        <v>100</v>
      </c>
      <c r="O48" s="123">
        <f t="shared" si="40"/>
        <v>100.00000000000001</v>
      </c>
      <c r="P48" s="123">
        <f t="shared" si="41"/>
        <v>100</v>
      </c>
      <c r="Q48" s="123">
        <f t="shared" si="42"/>
        <v>100</v>
      </c>
      <c r="R48" s="123">
        <f t="shared" si="43"/>
        <v>100</v>
      </c>
      <c r="S48" s="123">
        <f t="shared" si="44"/>
        <v>100</v>
      </c>
      <c r="T48" s="123">
        <f>T47+T36</f>
        <v>100</v>
      </c>
      <c r="U48" s="123">
        <f t="shared" si="45"/>
        <v>100</v>
      </c>
    </row>
    <row r="49" spans="1:21" x14ac:dyDescent="0.25">
      <c r="B49" s="5" t="s">
        <v>9</v>
      </c>
      <c r="C49" s="41">
        <v>0</v>
      </c>
      <c r="D49" s="41">
        <f>D46/D$45</f>
        <v>0.5</v>
      </c>
      <c r="E49" s="41">
        <f t="shared" ref="E49:K49" si="50">E46/E$45</f>
        <v>0.5</v>
      </c>
      <c r="F49" s="41">
        <f t="shared" si="50"/>
        <v>0.16666666666666666</v>
      </c>
      <c r="G49" s="41">
        <f t="shared" si="50"/>
        <v>0.12</v>
      </c>
      <c r="H49" s="41">
        <f t="shared" si="50"/>
        <v>4.5454545454545456E-2</v>
      </c>
      <c r="I49" s="41">
        <f t="shared" si="50"/>
        <v>0</v>
      </c>
      <c r="J49" s="41">
        <f t="shared" si="50"/>
        <v>0</v>
      </c>
      <c r="K49" s="41">
        <f t="shared" si="50"/>
        <v>0.1134020618556701</v>
      </c>
      <c r="L49" s="1"/>
      <c r="M49" s="133" t="s">
        <v>59</v>
      </c>
      <c r="N49" s="133">
        <f>$M$44+(50-N44)*($M$45-$M$44)/(N45-N44)</f>
        <v>39.583333333333336</v>
      </c>
      <c r="O49" s="133">
        <f>$M$43+(50-O43)*($M$44-$M$43)/(O44-O43)</f>
        <v>30.433333333333334</v>
      </c>
      <c r="P49" s="133">
        <f>$M$44+(50-P44)*($M$45-$M$44)/(P45-P44)</f>
        <v>32</v>
      </c>
      <c r="Q49" s="133">
        <f>$M$43+(50-Q43)*($M$44-$M$43)/(Q44-Q43)</f>
        <v>29.65</v>
      </c>
      <c r="R49" s="133">
        <f t="shared" ref="O49:U49" si="51">$M$44+(50-R44)*($M$45-$M$44)/(R45-R44)</f>
        <v>40.666666666666671</v>
      </c>
      <c r="S49" s="133">
        <f t="shared" si="51"/>
        <v>44.071428571428569</v>
      </c>
      <c r="T49" s="133">
        <f>$M$43+(50-T43)*($M$44-$M$43)/(T44-T43)</f>
        <v>28.475000000000001</v>
      </c>
      <c r="U49" s="133">
        <f>$M$44+(50-U44)*($M$45-$M$44)/(U45-U44)</f>
        <v>34.785714285714285</v>
      </c>
    </row>
    <row r="50" spans="1:21" x14ac:dyDescent="0.25">
      <c r="B50" s="5" t="s">
        <v>8</v>
      </c>
      <c r="C50" s="41">
        <v>0</v>
      </c>
      <c r="D50" s="41">
        <f t="shared" ref="D50:K50" si="52">D47/D$45</f>
        <v>1</v>
      </c>
      <c r="E50" s="41">
        <f t="shared" si="52"/>
        <v>1</v>
      </c>
      <c r="F50" s="41">
        <f t="shared" si="52"/>
        <v>0.75</v>
      </c>
      <c r="G50" s="41">
        <f t="shared" si="52"/>
        <v>0.72</v>
      </c>
      <c r="H50" s="41">
        <f t="shared" si="52"/>
        <v>0.59090909090909094</v>
      </c>
      <c r="I50" s="41">
        <f t="shared" si="52"/>
        <v>0.23076923076923078</v>
      </c>
      <c r="J50" s="41">
        <f t="shared" si="52"/>
        <v>0.2857142857142857</v>
      </c>
      <c r="K50" s="41">
        <f t="shared" si="52"/>
        <v>0.61855670103092786</v>
      </c>
      <c r="L50" s="1"/>
      <c r="M50" s="134" t="s">
        <v>74</v>
      </c>
      <c r="N50" s="133">
        <f>AVERAGE(N49:U49)</f>
        <v>34.958184523809521</v>
      </c>
    </row>
    <row r="51" spans="1:21" x14ac:dyDescent="0.25">
      <c r="B51" s="6" t="s">
        <v>7</v>
      </c>
      <c r="C51" s="42">
        <v>0</v>
      </c>
      <c r="D51" s="42">
        <f t="shared" ref="D51:K51" si="53">D48/D$45</f>
        <v>1</v>
      </c>
      <c r="E51" s="42">
        <f t="shared" si="53"/>
        <v>1</v>
      </c>
      <c r="F51" s="42">
        <f t="shared" si="53"/>
        <v>1</v>
      </c>
      <c r="G51" s="42">
        <f t="shared" si="53"/>
        <v>0.96</v>
      </c>
      <c r="H51" s="42">
        <f t="shared" si="53"/>
        <v>0.95454545454545459</v>
      </c>
      <c r="I51" s="42">
        <f t="shared" si="53"/>
        <v>0.69230769230769229</v>
      </c>
      <c r="J51" s="42">
        <f t="shared" si="53"/>
        <v>1</v>
      </c>
      <c r="K51" s="42">
        <f t="shared" si="53"/>
        <v>0.93814432989690721</v>
      </c>
      <c r="L51" s="1"/>
      <c r="M51" s="134" t="s">
        <v>62</v>
      </c>
      <c r="N51" s="134">
        <f>_xlfn.STDEV.P(N49:U49)</f>
        <v>5.4370645966077804</v>
      </c>
    </row>
    <row r="52" spans="1:21" x14ac:dyDescent="0.25">
      <c r="A52" s="35" t="s">
        <v>16</v>
      </c>
      <c r="B52" s="36" t="s">
        <v>17</v>
      </c>
      <c r="C52" s="119">
        <v>0</v>
      </c>
      <c r="D52" s="119">
        <f>COUNTIF('raw_results (2)'!BY204:BY240,"&gt;0")</f>
        <v>3</v>
      </c>
      <c r="E52" s="119">
        <f>COUNTIF('raw_results (2)'!BY175:BY202,"&gt;0")</f>
        <v>3</v>
      </c>
      <c r="F52" s="119">
        <f>COUNTIF('raw_results (2)'!BY118:BY173,"&gt;0")</f>
        <v>23</v>
      </c>
      <c r="G52" s="119">
        <f>COUNTIF('raw_results (2)'!BY67:BY116,"&gt;0")</f>
        <v>19</v>
      </c>
      <c r="H52" s="119">
        <f>COUNTIF('raw_results (2)'!BY33:BY65,"&gt;0")</f>
        <v>20</v>
      </c>
      <c r="I52" s="119">
        <f>COUNTIF('raw_results (2)'!BY11:BY31,"&gt;0")</f>
        <v>14</v>
      </c>
      <c r="J52" s="119">
        <f>COUNTIF('raw_results (2)'!BY2:BY9,"&gt;0")</f>
        <v>8</v>
      </c>
      <c r="K52" s="119">
        <f>SUM(C52:J52)</f>
        <v>90</v>
      </c>
      <c r="L52" s="1"/>
    </row>
    <row r="53" spans="1:21" x14ac:dyDescent="0.25">
      <c r="B53" s="1" t="s">
        <v>4</v>
      </c>
      <c r="C53" s="33">
        <v>0</v>
      </c>
      <c r="D53" s="10">
        <v>1</v>
      </c>
      <c r="E53" s="27">
        <v>2</v>
      </c>
      <c r="F53" s="24">
        <v>8</v>
      </c>
      <c r="G53" s="19">
        <f>4+3</f>
        <v>7</v>
      </c>
      <c r="H53" s="15">
        <v>3</v>
      </c>
      <c r="I53" s="11">
        <v>2</v>
      </c>
      <c r="J53" s="7">
        <v>2</v>
      </c>
      <c r="K53" s="1">
        <f>SUM(C53:J53)</f>
        <v>25</v>
      </c>
      <c r="L53" s="1"/>
      <c r="M53" s="142" t="s">
        <v>69</v>
      </c>
      <c r="N53" s="142"/>
      <c r="O53" s="142"/>
      <c r="P53" s="142"/>
      <c r="Q53" s="142"/>
      <c r="R53" s="142"/>
      <c r="S53" s="142"/>
      <c r="T53" s="142"/>
      <c r="U53" s="142"/>
    </row>
    <row r="54" spans="1:21" x14ac:dyDescent="0.25">
      <c r="B54" s="1" t="s">
        <v>5</v>
      </c>
      <c r="C54" s="33">
        <v>0</v>
      </c>
      <c r="D54" s="10">
        <v>3</v>
      </c>
      <c r="E54" s="27">
        <v>3</v>
      </c>
      <c r="F54" s="24">
        <f>16+3</f>
        <v>19</v>
      </c>
      <c r="G54" s="19">
        <f>10+4</f>
        <v>14</v>
      </c>
      <c r="H54" s="15">
        <v>12</v>
      </c>
      <c r="I54" s="11">
        <f>2+4</f>
        <v>6</v>
      </c>
      <c r="J54" s="7">
        <f>2+2</f>
        <v>4</v>
      </c>
      <c r="K54" s="1">
        <f>SUM(C54:J54)</f>
        <v>61</v>
      </c>
      <c r="M54" s="139" t="s">
        <v>44</v>
      </c>
      <c r="N54" s="141" t="s">
        <v>3</v>
      </c>
      <c r="O54" s="141" t="s">
        <v>10</v>
      </c>
      <c r="P54" s="141" t="s">
        <v>11</v>
      </c>
      <c r="Q54" s="141" t="s">
        <v>12</v>
      </c>
      <c r="R54" s="141" t="s">
        <v>13</v>
      </c>
      <c r="S54" s="141" t="s">
        <v>14</v>
      </c>
      <c r="T54" s="141" t="s">
        <v>15</v>
      </c>
      <c r="U54" s="141" t="s">
        <v>16</v>
      </c>
    </row>
    <row r="55" spans="1:21" x14ac:dyDescent="0.25">
      <c r="B55" s="1" t="s">
        <v>6</v>
      </c>
      <c r="C55" s="33">
        <v>0</v>
      </c>
      <c r="D55" s="10">
        <v>3</v>
      </c>
      <c r="E55" s="27">
        <v>3</v>
      </c>
      <c r="F55" s="24">
        <f>18+5</f>
        <v>23</v>
      </c>
      <c r="G55" s="19">
        <f>12+7</f>
        <v>19</v>
      </c>
      <c r="H55" s="15">
        <v>19</v>
      </c>
      <c r="I55" s="11">
        <f>5+7</f>
        <v>12</v>
      </c>
      <c r="J55" s="7">
        <f>4+3</f>
        <v>7</v>
      </c>
      <c r="K55" s="1">
        <f>SUM(C55:J55)</f>
        <v>86</v>
      </c>
      <c r="M55" s="140">
        <v>11</v>
      </c>
      <c r="N55" s="123">
        <f>(X31/X$39)*100</f>
        <v>0</v>
      </c>
      <c r="O55" s="123">
        <f t="shared" ref="O55:U62" si="54">(Y31/Y$39)*100</f>
        <v>0</v>
      </c>
      <c r="P55" s="123">
        <f t="shared" si="54"/>
        <v>0</v>
      </c>
      <c r="Q55" s="123">
        <f t="shared" si="54"/>
        <v>0</v>
      </c>
      <c r="R55" s="123">
        <f t="shared" si="54"/>
        <v>0</v>
      </c>
      <c r="S55" s="123">
        <f t="shared" si="54"/>
        <v>0</v>
      </c>
      <c r="T55" s="123">
        <f t="shared" si="54"/>
        <v>0</v>
      </c>
      <c r="U55" s="123">
        <f t="shared" si="54"/>
        <v>0</v>
      </c>
    </row>
    <row r="56" spans="1:21" x14ac:dyDescent="0.25">
      <c r="B56" s="5" t="s">
        <v>9</v>
      </c>
      <c r="C56" s="5">
        <v>0</v>
      </c>
      <c r="D56" s="41">
        <f>D53/D$52</f>
        <v>0.33333333333333331</v>
      </c>
      <c r="E56" s="41">
        <f t="shared" ref="E56:K56" si="55">E53/E$52</f>
        <v>0.66666666666666663</v>
      </c>
      <c r="F56" s="41">
        <f t="shared" si="55"/>
        <v>0.34782608695652173</v>
      </c>
      <c r="G56" s="41">
        <f t="shared" si="55"/>
        <v>0.36842105263157893</v>
      </c>
      <c r="H56" s="41">
        <f t="shared" si="55"/>
        <v>0.15</v>
      </c>
      <c r="I56" s="41">
        <f t="shared" si="55"/>
        <v>0.14285714285714285</v>
      </c>
      <c r="J56" s="41">
        <f t="shared" si="55"/>
        <v>0.25</v>
      </c>
      <c r="K56" s="41">
        <f t="shared" si="55"/>
        <v>0.27777777777777779</v>
      </c>
      <c r="M56" s="140">
        <v>16</v>
      </c>
      <c r="N56" s="123">
        <f t="shared" ref="N56:N62" si="56">(X32/X$39)*100</f>
        <v>3.8461538461538463</v>
      </c>
      <c r="O56" s="123">
        <f t="shared" si="54"/>
        <v>5.6603773584905666</v>
      </c>
      <c r="P56" s="123">
        <f t="shared" si="54"/>
        <v>5.8823529411764701</v>
      </c>
      <c r="Q56" s="123">
        <f t="shared" si="54"/>
        <v>8.1081081081081088</v>
      </c>
      <c r="R56" s="123">
        <f t="shared" si="54"/>
        <v>3.125</v>
      </c>
      <c r="S56" s="123">
        <f t="shared" si="54"/>
        <v>0</v>
      </c>
      <c r="T56" s="123">
        <f t="shared" si="54"/>
        <v>3.3333333333333335</v>
      </c>
      <c r="U56" s="123">
        <f t="shared" si="54"/>
        <v>4.918032786885246</v>
      </c>
    </row>
    <row r="57" spans="1:21" x14ac:dyDescent="0.25">
      <c r="B57" s="5" t="s">
        <v>8</v>
      </c>
      <c r="C57" s="5">
        <v>0</v>
      </c>
      <c r="D57" s="41">
        <f t="shared" ref="D57:K57" si="57">D54/D$52</f>
        <v>1</v>
      </c>
      <c r="E57" s="41">
        <f t="shared" si="57"/>
        <v>1</v>
      </c>
      <c r="F57" s="41">
        <f t="shared" si="57"/>
        <v>0.82608695652173914</v>
      </c>
      <c r="G57" s="41">
        <f t="shared" si="57"/>
        <v>0.73684210526315785</v>
      </c>
      <c r="H57" s="41">
        <f t="shared" si="57"/>
        <v>0.6</v>
      </c>
      <c r="I57" s="41">
        <f t="shared" si="57"/>
        <v>0.42857142857142855</v>
      </c>
      <c r="J57" s="41">
        <f t="shared" si="57"/>
        <v>0.5</v>
      </c>
      <c r="K57" s="41">
        <f t="shared" si="57"/>
        <v>0.67777777777777781</v>
      </c>
      <c r="M57" s="140">
        <v>22.6</v>
      </c>
      <c r="N57" s="123">
        <f t="shared" si="56"/>
        <v>11.538461538461538</v>
      </c>
      <c r="O57" s="123">
        <f t="shared" si="54"/>
        <v>11.320754716981133</v>
      </c>
      <c r="P57" s="123">
        <f t="shared" si="54"/>
        <v>14.705882352941178</v>
      </c>
      <c r="Q57" s="123">
        <f t="shared" si="54"/>
        <v>10.810810810810811</v>
      </c>
      <c r="R57" s="123">
        <f t="shared" si="54"/>
        <v>12.5</v>
      </c>
      <c r="S57" s="123">
        <f t="shared" si="54"/>
        <v>2.083333333333333</v>
      </c>
      <c r="T57" s="123">
        <f t="shared" si="54"/>
        <v>6.666666666666667</v>
      </c>
      <c r="U57" s="123">
        <f t="shared" si="54"/>
        <v>4.918032786885246</v>
      </c>
    </row>
    <row r="58" spans="1:21" x14ac:dyDescent="0.25">
      <c r="B58" s="6" t="s">
        <v>7</v>
      </c>
      <c r="C58" s="6">
        <v>0</v>
      </c>
      <c r="D58" s="42">
        <f t="shared" ref="D58:J58" si="58">D55/D$52</f>
        <v>1</v>
      </c>
      <c r="E58" s="42">
        <f t="shared" si="58"/>
        <v>1</v>
      </c>
      <c r="F58" s="42">
        <f t="shared" si="58"/>
        <v>1</v>
      </c>
      <c r="G58" s="42">
        <f t="shared" si="58"/>
        <v>1</v>
      </c>
      <c r="H58" s="42">
        <f t="shared" si="58"/>
        <v>0.95</v>
      </c>
      <c r="I58" s="42">
        <f t="shared" si="58"/>
        <v>0.8571428571428571</v>
      </c>
      <c r="J58" s="42">
        <f t="shared" si="58"/>
        <v>0.875</v>
      </c>
      <c r="K58" s="42">
        <f>K55/K$52</f>
        <v>0.9555555555555556</v>
      </c>
      <c r="M58" s="140">
        <v>32</v>
      </c>
      <c r="N58" s="123">
        <f t="shared" si="56"/>
        <v>25</v>
      </c>
      <c r="O58" s="123">
        <f t="shared" si="54"/>
        <v>24.528301886792452</v>
      </c>
      <c r="P58" s="123">
        <f t="shared" si="54"/>
        <v>32.352941176470587</v>
      </c>
      <c r="Q58" s="123">
        <f t="shared" si="54"/>
        <v>29.72972972972973</v>
      </c>
      <c r="R58" s="123">
        <f t="shared" si="54"/>
        <v>18.75</v>
      </c>
      <c r="S58" s="123">
        <f t="shared" si="54"/>
        <v>22.916666666666664</v>
      </c>
      <c r="T58" s="123">
        <f>(AD34/AD$39)*100</f>
        <v>30</v>
      </c>
      <c r="U58" s="123">
        <f t="shared" si="54"/>
        <v>31.147540983606557</v>
      </c>
    </row>
    <row r="59" spans="1:21" x14ac:dyDescent="0.25">
      <c r="M59" s="140">
        <v>45</v>
      </c>
      <c r="N59" s="123">
        <f t="shared" si="56"/>
        <v>26.923076923076923</v>
      </c>
      <c r="O59" s="123">
        <f t="shared" si="54"/>
        <v>28.30188679245283</v>
      </c>
      <c r="P59" s="123">
        <f t="shared" si="54"/>
        <v>17.647058823529413</v>
      </c>
      <c r="Q59" s="123">
        <f t="shared" si="54"/>
        <v>27.027027027027028</v>
      </c>
      <c r="R59" s="123">
        <f t="shared" si="54"/>
        <v>34.375</v>
      </c>
      <c r="S59" s="123">
        <f t="shared" si="54"/>
        <v>29.166666666666668</v>
      </c>
      <c r="T59" s="123">
        <f t="shared" si="54"/>
        <v>30</v>
      </c>
      <c r="U59" s="123">
        <f t="shared" si="54"/>
        <v>22.950819672131146</v>
      </c>
    </row>
    <row r="60" spans="1:21" x14ac:dyDescent="0.25">
      <c r="M60" s="140">
        <v>64</v>
      </c>
      <c r="N60" s="123">
        <f t="shared" si="56"/>
        <v>19.230769230769234</v>
      </c>
      <c r="O60" s="123">
        <f t="shared" si="54"/>
        <v>18.867924528301888</v>
      </c>
      <c r="P60" s="123">
        <f t="shared" si="54"/>
        <v>20.588235294117645</v>
      </c>
      <c r="Q60" s="123">
        <f t="shared" si="54"/>
        <v>21.621621621621621</v>
      </c>
      <c r="R60" s="123">
        <f t="shared" si="54"/>
        <v>21.875</v>
      </c>
      <c r="S60" s="123">
        <f t="shared" si="54"/>
        <v>31.25</v>
      </c>
      <c r="T60" s="123">
        <f t="shared" si="54"/>
        <v>21.666666666666668</v>
      </c>
      <c r="U60" s="123">
        <f t="shared" si="54"/>
        <v>19.672131147540984</v>
      </c>
    </row>
    <row r="61" spans="1:21" x14ac:dyDescent="0.25">
      <c r="M61" s="140">
        <v>90</v>
      </c>
      <c r="N61" s="123">
        <f t="shared" si="56"/>
        <v>9.6153846153846168</v>
      </c>
      <c r="O61" s="123">
        <f t="shared" si="54"/>
        <v>7.5471698113207548</v>
      </c>
      <c r="P61" s="123">
        <f t="shared" si="54"/>
        <v>2.9411764705882351</v>
      </c>
      <c r="Q61" s="123">
        <f t="shared" si="54"/>
        <v>2.7027027027027026</v>
      </c>
      <c r="R61" s="123">
        <f t="shared" si="54"/>
        <v>3.125</v>
      </c>
      <c r="S61" s="123">
        <f t="shared" si="54"/>
        <v>6.25</v>
      </c>
      <c r="T61" s="123">
        <f t="shared" si="54"/>
        <v>5</v>
      </c>
      <c r="U61" s="123">
        <f t="shared" si="54"/>
        <v>9.8360655737704921</v>
      </c>
    </row>
    <row r="62" spans="1:21" x14ac:dyDescent="0.25">
      <c r="M62" s="140">
        <v>128</v>
      </c>
      <c r="N62" s="123">
        <f t="shared" si="56"/>
        <v>3.8461538461538463</v>
      </c>
      <c r="O62" s="123">
        <f t="shared" si="54"/>
        <v>3.7735849056603774</v>
      </c>
      <c r="P62" s="123">
        <f t="shared" si="54"/>
        <v>5.8823529411764701</v>
      </c>
      <c r="Q62" s="123">
        <f t="shared" si="54"/>
        <v>0</v>
      </c>
      <c r="R62" s="123">
        <f t="shared" si="54"/>
        <v>6.25</v>
      </c>
      <c r="S62" s="123">
        <f t="shared" si="54"/>
        <v>8.3333333333333321</v>
      </c>
      <c r="T62" s="123">
        <f t="shared" si="54"/>
        <v>3.3333333333333335</v>
      </c>
      <c r="U62" s="123">
        <f t="shared" si="54"/>
        <v>6.557377049180328</v>
      </c>
    </row>
    <row r="63" spans="1:21" x14ac:dyDescent="0.25">
      <c r="M63" s="140" t="s">
        <v>1</v>
      </c>
      <c r="N63" s="123">
        <f>(X39/X$39)*100</f>
        <v>100</v>
      </c>
      <c r="O63" s="123">
        <f t="shared" ref="O63:U63" si="59">(Y39/Y$39)*100</f>
        <v>100</v>
      </c>
      <c r="P63" s="123">
        <f t="shared" si="59"/>
        <v>100</v>
      </c>
      <c r="Q63" s="123">
        <f t="shared" si="59"/>
        <v>100</v>
      </c>
      <c r="R63" s="123">
        <f t="shared" si="59"/>
        <v>100</v>
      </c>
      <c r="S63" s="123">
        <f t="shared" si="59"/>
        <v>100</v>
      </c>
      <c r="T63" s="123">
        <f t="shared" si="59"/>
        <v>100</v>
      </c>
      <c r="U63" s="123">
        <f t="shared" si="59"/>
        <v>100</v>
      </c>
    </row>
    <row r="65" spans="13:21" x14ac:dyDescent="0.25">
      <c r="M65" s="142" t="s">
        <v>70</v>
      </c>
      <c r="N65" s="142"/>
      <c r="O65" s="142"/>
      <c r="P65" s="142"/>
      <c r="Q65" s="142"/>
      <c r="R65" s="142"/>
      <c r="S65" s="142"/>
      <c r="T65" s="142"/>
      <c r="U65" s="142"/>
    </row>
    <row r="66" spans="13:21" x14ac:dyDescent="0.25">
      <c r="M66" s="139" t="s">
        <v>44</v>
      </c>
      <c r="N66" s="141" t="s">
        <v>3</v>
      </c>
      <c r="O66" s="141" t="s">
        <v>10</v>
      </c>
      <c r="P66" s="141" t="s">
        <v>11</v>
      </c>
      <c r="Q66" s="141" t="s">
        <v>12</v>
      </c>
      <c r="R66" s="141" t="s">
        <v>13</v>
      </c>
      <c r="S66" s="141" t="s">
        <v>14</v>
      </c>
      <c r="T66" s="141" t="s">
        <v>15</v>
      </c>
      <c r="U66" s="141" t="s">
        <v>16</v>
      </c>
    </row>
    <row r="67" spans="13:21" x14ac:dyDescent="0.25">
      <c r="M67" s="140">
        <v>11</v>
      </c>
      <c r="N67" s="123">
        <f>N55</f>
        <v>0</v>
      </c>
      <c r="O67" s="123">
        <f t="shared" ref="O67:U67" si="60">O55</f>
        <v>0</v>
      </c>
      <c r="P67" s="123">
        <f t="shared" si="60"/>
        <v>0</v>
      </c>
      <c r="Q67" s="123">
        <f t="shared" si="60"/>
        <v>0</v>
      </c>
      <c r="R67" s="123">
        <f t="shared" si="60"/>
        <v>0</v>
      </c>
      <c r="S67" s="123">
        <f t="shared" si="60"/>
        <v>0</v>
      </c>
      <c r="T67" s="123">
        <f t="shared" si="60"/>
        <v>0</v>
      </c>
      <c r="U67" s="123">
        <f t="shared" si="60"/>
        <v>0</v>
      </c>
    </row>
    <row r="68" spans="13:21" x14ac:dyDescent="0.25">
      <c r="M68" s="140">
        <v>16</v>
      </c>
      <c r="N68" s="123">
        <f t="shared" ref="N68:N74" si="61">N67+N56</f>
        <v>3.8461538461538463</v>
      </c>
      <c r="O68" s="123">
        <f t="shared" ref="O68:O74" si="62">O67+O56</f>
        <v>5.6603773584905666</v>
      </c>
      <c r="P68" s="123">
        <f t="shared" ref="P68:P74" si="63">P67+P56</f>
        <v>5.8823529411764701</v>
      </c>
      <c r="Q68" s="123">
        <f t="shared" ref="Q68:Q74" si="64">Q67+Q56</f>
        <v>8.1081081081081088</v>
      </c>
      <c r="R68" s="123">
        <f t="shared" ref="R68:R74" si="65">R67+R56</f>
        <v>3.125</v>
      </c>
      <c r="S68" s="123">
        <f t="shared" ref="S68:S74" si="66">S67+S56</f>
        <v>0</v>
      </c>
      <c r="T68" s="123">
        <f>T67+T56</f>
        <v>3.3333333333333335</v>
      </c>
      <c r="U68" s="123">
        <f t="shared" ref="U68:U74" si="67">U67+U56</f>
        <v>4.918032786885246</v>
      </c>
    </row>
    <row r="69" spans="13:21" x14ac:dyDescent="0.25">
      <c r="M69" s="140">
        <v>22.6</v>
      </c>
      <c r="N69" s="123">
        <f t="shared" si="61"/>
        <v>15.384615384615385</v>
      </c>
      <c r="O69" s="123">
        <f t="shared" si="62"/>
        <v>16.981132075471699</v>
      </c>
      <c r="P69" s="123">
        <f t="shared" si="63"/>
        <v>20.588235294117649</v>
      </c>
      <c r="Q69" s="123">
        <f t="shared" si="64"/>
        <v>18.918918918918919</v>
      </c>
      <c r="R69" s="123">
        <f t="shared" si="65"/>
        <v>15.625</v>
      </c>
      <c r="S69" s="123">
        <f t="shared" si="66"/>
        <v>2.083333333333333</v>
      </c>
      <c r="T69" s="123">
        <f>T68+T57</f>
        <v>10</v>
      </c>
      <c r="U69" s="123">
        <f t="shared" si="67"/>
        <v>9.8360655737704921</v>
      </c>
    </row>
    <row r="70" spans="13:21" x14ac:dyDescent="0.25">
      <c r="M70" s="140">
        <v>32</v>
      </c>
      <c r="N70" s="123">
        <f t="shared" si="61"/>
        <v>40.384615384615387</v>
      </c>
      <c r="O70" s="123">
        <f t="shared" si="62"/>
        <v>41.509433962264154</v>
      </c>
      <c r="P70" s="123">
        <f t="shared" si="63"/>
        <v>52.941176470588232</v>
      </c>
      <c r="Q70" s="123">
        <f t="shared" si="64"/>
        <v>48.648648648648646</v>
      </c>
      <c r="R70" s="123">
        <f t="shared" si="65"/>
        <v>34.375</v>
      </c>
      <c r="S70" s="123">
        <f t="shared" si="66"/>
        <v>24.999999999999996</v>
      </c>
      <c r="T70" s="123">
        <f t="shared" ref="T70:T73" si="68">T69+T58</f>
        <v>40</v>
      </c>
      <c r="U70" s="123">
        <f t="shared" si="67"/>
        <v>40.983606557377051</v>
      </c>
    </row>
    <row r="71" spans="13:21" x14ac:dyDescent="0.25">
      <c r="M71" s="140">
        <v>45</v>
      </c>
      <c r="N71" s="123">
        <f t="shared" si="61"/>
        <v>67.307692307692307</v>
      </c>
      <c r="O71" s="123">
        <f t="shared" si="62"/>
        <v>69.811320754716988</v>
      </c>
      <c r="P71" s="123">
        <f t="shared" si="63"/>
        <v>70.588235294117652</v>
      </c>
      <c r="Q71" s="123">
        <f t="shared" si="64"/>
        <v>75.675675675675677</v>
      </c>
      <c r="R71" s="123">
        <f t="shared" si="65"/>
        <v>68.75</v>
      </c>
      <c r="S71" s="123">
        <f t="shared" si="66"/>
        <v>54.166666666666664</v>
      </c>
      <c r="T71" s="123">
        <f t="shared" si="68"/>
        <v>70</v>
      </c>
      <c r="U71" s="123">
        <f t="shared" si="67"/>
        <v>63.934426229508198</v>
      </c>
    </row>
    <row r="72" spans="13:21" x14ac:dyDescent="0.25">
      <c r="M72" s="140">
        <v>64</v>
      </c>
      <c r="N72" s="123">
        <f t="shared" si="61"/>
        <v>86.538461538461547</v>
      </c>
      <c r="O72" s="123">
        <f t="shared" si="62"/>
        <v>88.679245283018872</v>
      </c>
      <c r="P72" s="123">
        <f t="shared" si="63"/>
        <v>91.176470588235304</v>
      </c>
      <c r="Q72" s="123">
        <f t="shared" si="64"/>
        <v>97.297297297297291</v>
      </c>
      <c r="R72" s="123">
        <f t="shared" si="65"/>
        <v>90.625</v>
      </c>
      <c r="S72" s="123">
        <f t="shared" si="66"/>
        <v>85.416666666666657</v>
      </c>
      <c r="T72" s="123">
        <f t="shared" si="68"/>
        <v>91.666666666666671</v>
      </c>
      <c r="U72" s="123">
        <f t="shared" si="67"/>
        <v>83.606557377049185</v>
      </c>
    </row>
    <row r="73" spans="13:21" x14ac:dyDescent="0.25">
      <c r="M73" s="140">
        <v>90</v>
      </c>
      <c r="N73" s="123">
        <f t="shared" si="61"/>
        <v>96.15384615384616</v>
      </c>
      <c r="O73" s="123">
        <f t="shared" si="62"/>
        <v>96.226415094339629</v>
      </c>
      <c r="P73" s="123">
        <f t="shared" si="63"/>
        <v>94.117647058823536</v>
      </c>
      <c r="Q73" s="123">
        <f t="shared" si="64"/>
        <v>100</v>
      </c>
      <c r="R73" s="123">
        <f t="shared" si="65"/>
        <v>93.75</v>
      </c>
      <c r="S73" s="123">
        <f t="shared" si="66"/>
        <v>91.666666666666657</v>
      </c>
      <c r="T73" s="123">
        <f t="shared" si="68"/>
        <v>96.666666666666671</v>
      </c>
      <c r="U73" s="123">
        <f t="shared" si="67"/>
        <v>93.442622950819683</v>
      </c>
    </row>
    <row r="74" spans="13:21" x14ac:dyDescent="0.25">
      <c r="M74" s="140">
        <v>128</v>
      </c>
      <c r="N74" s="123">
        <f t="shared" si="61"/>
        <v>100</v>
      </c>
      <c r="O74" s="123">
        <f t="shared" si="62"/>
        <v>100</v>
      </c>
      <c r="P74" s="123">
        <f t="shared" si="63"/>
        <v>100</v>
      </c>
      <c r="Q74" s="123">
        <f t="shared" si="64"/>
        <v>100</v>
      </c>
      <c r="R74" s="123">
        <f t="shared" si="65"/>
        <v>100</v>
      </c>
      <c r="S74" s="123">
        <f t="shared" si="66"/>
        <v>99.999999999999986</v>
      </c>
      <c r="T74" s="123">
        <f>T73+T62</f>
        <v>100</v>
      </c>
      <c r="U74" s="123">
        <f t="shared" si="67"/>
        <v>100.00000000000001</v>
      </c>
    </row>
    <row r="75" spans="13:21" x14ac:dyDescent="0.25">
      <c r="M75" s="133" t="s">
        <v>59</v>
      </c>
      <c r="N75" s="133">
        <f>$M$70+(50-N70)*($M$71-$M$70)/(N71-N70)</f>
        <v>36.642857142857139</v>
      </c>
      <c r="O75" s="133">
        <f>$M$44+(50-O70)*($M$45-$M$44)/(O71-O70)</f>
        <v>35.9</v>
      </c>
      <c r="P75" s="133">
        <f>$M$69+(50-P69)*($M$70-$M$69)/(P70-P69)</f>
        <v>31.145454545454548</v>
      </c>
      <c r="Q75" s="133">
        <f>$M$44+(50-Q70)*($M$45-$M$44)/(Q71-Q70)</f>
        <v>32.65</v>
      </c>
      <c r="R75" s="133">
        <f>$M$44+(50-R70)*($M$45-$M$44)/(R71-R70)</f>
        <v>37.909090909090907</v>
      </c>
      <c r="S75" s="133">
        <f>$M$44+(50-S70)*($M$45-$M$44)/(S71-S70)</f>
        <v>43.142857142857146</v>
      </c>
      <c r="T75" s="133">
        <f>$M$44+(50-T70)*($M$45-$M$44)/(T71-T70)</f>
        <v>36.333333333333336</v>
      </c>
      <c r="U75" s="133">
        <f>$M$44+(50-U70)*($M$45-$M$44)/(U71-U70)</f>
        <v>37.107142857142854</v>
      </c>
    </row>
    <row r="76" spans="13:21" x14ac:dyDescent="0.25">
      <c r="M76" s="134" t="s">
        <v>61</v>
      </c>
      <c r="N76" s="133">
        <f>AVERAGE(N75:U75)</f>
        <v>36.353841991341994</v>
      </c>
    </row>
    <row r="77" spans="13:21" x14ac:dyDescent="0.25">
      <c r="M77" s="134" t="s">
        <v>62</v>
      </c>
      <c r="N77" s="134">
        <f>_xlfn.STDEV.P(N75:U75)</f>
        <v>3.3580622447579027</v>
      </c>
    </row>
  </sheetData>
  <mergeCells count="10">
    <mergeCell ref="M65:U65"/>
    <mergeCell ref="M1:U1"/>
    <mergeCell ref="W1:AE1"/>
    <mergeCell ref="AG1:AK1"/>
    <mergeCell ref="M13:U13"/>
    <mergeCell ref="W17:AE17"/>
    <mergeCell ref="M27:U27"/>
    <mergeCell ref="M39:U39"/>
    <mergeCell ref="W29:AE29"/>
    <mergeCell ref="M53:U53"/>
  </mergeCells>
  <pageMargins left="0.7" right="0.7" top="0.75" bottom="0.75" header="0.3" footer="0.3"/>
  <pageSetup orientation="portrait" r:id="rId1"/>
  <ignoredErrors>
    <ignoredError sqref="H3:J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207"/>
  <sheetViews>
    <sheetView workbookViewId="0"/>
  </sheetViews>
  <sheetFormatPr defaultRowHeight="15" x14ac:dyDescent="0.25"/>
  <cols>
    <col min="1" max="2" width="11.85546875" style="1" customWidth="1"/>
    <col min="3" max="3" width="9.85546875" style="1" customWidth="1"/>
    <col min="4" max="4" width="18.28515625" style="66" customWidth="1"/>
    <col min="5" max="5" width="18.28515625" style="1" customWidth="1"/>
    <col min="6" max="12" width="9.140625" style="1"/>
    <col min="13" max="13" width="9.140625" style="43"/>
    <col min="14" max="14" width="9.140625" style="1"/>
    <col min="15" max="15" width="15.7109375" style="1" customWidth="1"/>
    <col min="16" max="16" width="17.42578125" style="1" customWidth="1"/>
    <col min="17" max="24" width="9.140625" style="1"/>
    <col min="25" max="25" width="13.28515625" style="1" customWidth="1"/>
    <col min="26" max="26" width="16.85546875" style="1" customWidth="1"/>
    <col min="27" max="34" width="9.140625" style="1"/>
    <col min="35" max="35" width="17.140625" style="1" customWidth="1"/>
    <col min="36" max="36" width="13.5703125" style="1" customWidth="1"/>
    <col min="37" max="44" width="9.140625" style="1"/>
    <col min="45" max="45" width="14" style="1" customWidth="1"/>
    <col min="46" max="46" width="15.140625" style="1" customWidth="1"/>
    <col min="47" max="54" width="9.140625" style="1"/>
    <col min="55" max="55" width="14.85546875" style="1" customWidth="1"/>
    <col min="56" max="56" width="14.7109375" style="1" customWidth="1"/>
    <col min="57" max="83" width="9.140625" style="1"/>
  </cols>
  <sheetData>
    <row r="1" spans="1:83" x14ac:dyDescent="0.25">
      <c r="A1" s="1" t="s">
        <v>18</v>
      </c>
      <c r="B1" s="1" t="s">
        <v>37</v>
      </c>
      <c r="C1" s="1" t="s">
        <v>18</v>
      </c>
      <c r="D1" s="66" t="s">
        <v>19</v>
      </c>
      <c r="E1" s="1" t="s">
        <v>20</v>
      </c>
      <c r="F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43" t="s">
        <v>27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43" t="s">
        <v>27</v>
      </c>
      <c r="AH1" s="66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43" t="s">
        <v>27</v>
      </c>
      <c r="AR1" s="66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43" t="s">
        <v>27</v>
      </c>
      <c r="BB1" s="66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43" t="s">
        <v>27</v>
      </c>
      <c r="BL1" s="1" t="s">
        <v>18</v>
      </c>
      <c r="BM1" s="1" t="s">
        <v>19</v>
      </c>
      <c r="BN1" s="1" t="s">
        <v>20</v>
      </c>
      <c r="BO1" s="1" t="s">
        <v>21</v>
      </c>
      <c r="BP1" s="1" t="s">
        <v>22</v>
      </c>
      <c r="BQ1" s="1" t="s">
        <v>23</v>
      </c>
      <c r="BR1" s="1" t="s">
        <v>24</v>
      </c>
      <c r="BS1" s="1" t="s">
        <v>25</v>
      </c>
      <c r="BT1" s="1" t="s">
        <v>26</v>
      </c>
      <c r="BU1" s="1" t="s">
        <v>27</v>
      </c>
      <c r="BV1" s="1" t="s">
        <v>18</v>
      </c>
      <c r="BW1" s="1" t="s">
        <v>19</v>
      </c>
      <c r="BX1" s="1" t="s">
        <v>20</v>
      </c>
      <c r="BY1" s="1" t="s">
        <v>21</v>
      </c>
      <c r="BZ1" s="1" t="s">
        <v>22</v>
      </c>
      <c r="CA1" s="1" t="s">
        <v>23</v>
      </c>
      <c r="CB1" s="1" t="s">
        <v>24</v>
      </c>
      <c r="CC1" s="1" t="s">
        <v>25</v>
      </c>
      <c r="CD1" s="1" t="s">
        <v>26</v>
      </c>
      <c r="CE1" s="1" t="s">
        <v>27</v>
      </c>
    </row>
    <row r="2" spans="1:83" x14ac:dyDescent="0.25">
      <c r="A2" s="8">
        <v>1</v>
      </c>
      <c r="B2" s="8">
        <v>128</v>
      </c>
      <c r="C2" s="8">
        <v>1</v>
      </c>
      <c r="D2" s="67" t="s">
        <v>28</v>
      </c>
      <c r="E2" s="8" t="s">
        <v>29</v>
      </c>
      <c r="F2" s="8">
        <v>0.22332944299999999</v>
      </c>
      <c r="G2" s="8"/>
      <c r="H2" s="8" t="b">
        <v>0</v>
      </c>
      <c r="I2" s="8">
        <v>0.37983709900000001</v>
      </c>
      <c r="J2" s="8">
        <v>6.6821785999999994E-2</v>
      </c>
      <c r="K2" s="8">
        <v>0</v>
      </c>
      <c r="L2" s="8">
        <v>0</v>
      </c>
      <c r="M2" s="44">
        <v>0</v>
      </c>
      <c r="N2" s="67">
        <v>1</v>
      </c>
      <c r="O2" s="8" t="s">
        <v>29</v>
      </c>
      <c r="P2" s="8" t="s">
        <v>30</v>
      </c>
      <c r="Q2" s="8">
        <v>8.6301085E-2</v>
      </c>
      <c r="R2" s="8" t="b">
        <v>0</v>
      </c>
      <c r="S2" s="8">
        <v>0.16426477</v>
      </c>
      <c r="T2" s="8">
        <v>8.3374E-3</v>
      </c>
      <c r="U2" s="8">
        <v>0</v>
      </c>
      <c r="V2" s="8">
        <v>0</v>
      </c>
      <c r="W2" s="44">
        <v>0</v>
      </c>
      <c r="X2" s="8">
        <v>1</v>
      </c>
      <c r="Y2" s="8" t="s">
        <v>30</v>
      </c>
      <c r="Z2" s="8" t="s">
        <v>31</v>
      </c>
      <c r="AA2" s="8">
        <v>2.7934579000000001E-2</v>
      </c>
      <c r="AB2" s="8" t="b">
        <v>0</v>
      </c>
      <c r="AC2" s="8">
        <v>0.17799187399999999</v>
      </c>
      <c r="AD2" s="8">
        <v>0</v>
      </c>
      <c r="AE2" s="8">
        <v>0</v>
      </c>
      <c r="AF2" s="8">
        <v>0</v>
      </c>
      <c r="AG2" s="44">
        <v>0</v>
      </c>
      <c r="AH2" s="67">
        <v>1</v>
      </c>
      <c r="AI2" s="8" t="s">
        <v>31</v>
      </c>
      <c r="AJ2" s="8" t="s">
        <v>32</v>
      </c>
      <c r="AK2" s="8">
        <v>5.3108612999999999E-2</v>
      </c>
      <c r="AL2" s="8" t="b">
        <v>0</v>
      </c>
      <c r="AM2" s="8">
        <v>0.36164668799999999</v>
      </c>
      <c r="AN2" s="8">
        <v>0</v>
      </c>
      <c r="AO2" s="8">
        <v>0</v>
      </c>
      <c r="AP2" s="8">
        <v>0</v>
      </c>
      <c r="AQ2" s="44">
        <v>0</v>
      </c>
      <c r="AR2" s="67">
        <v>1</v>
      </c>
      <c r="AS2" s="8" t="s">
        <v>32</v>
      </c>
      <c r="AT2" s="8" t="s">
        <v>33</v>
      </c>
      <c r="AU2" s="8">
        <v>0.128412836</v>
      </c>
      <c r="AV2" s="8" t="b">
        <v>0</v>
      </c>
      <c r="AW2" s="8">
        <v>0.38408313700000002</v>
      </c>
      <c r="AX2" s="8">
        <v>0</v>
      </c>
      <c r="AY2" s="8">
        <v>0</v>
      </c>
      <c r="AZ2" s="8">
        <v>0</v>
      </c>
      <c r="BA2" s="44">
        <v>0</v>
      </c>
      <c r="BB2" s="67">
        <v>1</v>
      </c>
      <c r="BC2" s="8" t="s">
        <v>33</v>
      </c>
      <c r="BD2" s="8" t="s">
        <v>34</v>
      </c>
      <c r="BE2" s="8">
        <v>0.34694209999999998</v>
      </c>
      <c r="BF2" s="8" t="b">
        <v>1</v>
      </c>
      <c r="BG2" s="8">
        <v>0.77543071399999997</v>
      </c>
      <c r="BH2" s="8">
        <v>0</v>
      </c>
      <c r="BI2" s="8">
        <v>6.5351749999999998E-3</v>
      </c>
      <c r="BJ2" s="8">
        <v>0.897955155</v>
      </c>
      <c r="BK2" s="44">
        <v>1.4378828999999999E-2</v>
      </c>
      <c r="BL2" s="8">
        <v>1</v>
      </c>
      <c r="BM2" s="8" t="s">
        <v>34</v>
      </c>
      <c r="BN2" s="8" t="s">
        <v>35</v>
      </c>
      <c r="BO2" s="8">
        <v>0.18462862499999999</v>
      </c>
      <c r="BP2" s="8" t="b">
        <v>0</v>
      </c>
      <c r="BQ2" s="8">
        <v>0.61048721399999994</v>
      </c>
      <c r="BR2" s="8">
        <v>0</v>
      </c>
      <c r="BS2" s="8">
        <v>0</v>
      </c>
      <c r="BT2" s="8">
        <v>0</v>
      </c>
      <c r="BU2" s="8">
        <v>0</v>
      </c>
      <c r="BV2" s="8">
        <v>1</v>
      </c>
      <c r="BW2" s="8" t="s">
        <v>35</v>
      </c>
      <c r="BX2" s="8" t="s">
        <v>36</v>
      </c>
      <c r="BY2" s="8">
        <v>3.021751375</v>
      </c>
      <c r="BZ2" s="8" t="b">
        <v>0</v>
      </c>
      <c r="CA2" s="8">
        <v>5.8533890519999998</v>
      </c>
      <c r="CB2" s="8">
        <v>0.190113697</v>
      </c>
      <c r="CC2" s="8">
        <v>0</v>
      </c>
      <c r="CD2" s="8">
        <v>0</v>
      </c>
      <c r="CE2" s="8">
        <v>0</v>
      </c>
    </row>
    <row r="3" spans="1:83" x14ac:dyDescent="0.25">
      <c r="A3" s="7">
        <v>3</v>
      </c>
      <c r="B3" s="7">
        <v>128</v>
      </c>
      <c r="C3" s="7">
        <v>3</v>
      </c>
      <c r="D3" s="68" t="s">
        <v>28</v>
      </c>
      <c r="E3" s="7" t="s">
        <v>29</v>
      </c>
      <c r="F3" s="7">
        <v>9.8652585000000001E-2</v>
      </c>
      <c r="G3" s="7"/>
      <c r="H3" s="7" t="b">
        <v>0</v>
      </c>
      <c r="I3" s="7">
        <v>0.17745702799999999</v>
      </c>
      <c r="J3" s="7">
        <v>1.9848141999999999E-2</v>
      </c>
      <c r="K3" s="7">
        <v>0</v>
      </c>
      <c r="L3" s="7">
        <v>0</v>
      </c>
      <c r="M3" s="45">
        <v>0</v>
      </c>
      <c r="N3" s="68">
        <v>3</v>
      </c>
      <c r="O3" s="7" t="s">
        <v>29</v>
      </c>
      <c r="P3" s="7" t="s">
        <v>30</v>
      </c>
      <c r="Q3" s="7">
        <v>1.997096746</v>
      </c>
      <c r="R3" s="7" t="b">
        <v>0</v>
      </c>
      <c r="S3" s="7">
        <v>2.4824728999999999</v>
      </c>
      <c r="T3" s="7">
        <v>1.5117205920000001</v>
      </c>
      <c r="U3" s="7">
        <v>0</v>
      </c>
      <c r="V3" s="7">
        <v>0</v>
      </c>
      <c r="W3" s="45">
        <v>0</v>
      </c>
      <c r="X3" s="7">
        <v>3</v>
      </c>
      <c r="Y3" s="7" t="s">
        <v>30</v>
      </c>
      <c r="Z3" s="7" t="s">
        <v>31</v>
      </c>
      <c r="AA3" s="7">
        <v>1.9317048029999999</v>
      </c>
      <c r="AB3" s="7" t="b">
        <v>0</v>
      </c>
      <c r="AC3" s="7">
        <v>2.4433734039999999</v>
      </c>
      <c r="AD3" s="7">
        <v>1.4200362010000001</v>
      </c>
      <c r="AE3" s="7">
        <v>0</v>
      </c>
      <c r="AF3" s="7">
        <v>0</v>
      </c>
      <c r="AG3" s="45">
        <v>0</v>
      </c>
      <c r="AH3" s="68">
        <v>3</v>
      </c>
      <c r="AI3" s="7" t="s">
        <v>31</v>
      </c>
      <c r="AJ3" s="7" t="s">
        <v>32</v>
      </c>
      <c r="AK3" s="7">
        <v>1.6237090999999999E-2</v>
      </c>
      <c r="AL3" s="7" t="b">
        <v>0</v>
      </c>
      <c r="AM3" s="7">
        <v>0.31043337399999998</v>
      </c>
      <c r="AN3" s="7">
        <v>0</v>
      </c>
      <c r="AO3" s="7">
        <v>0</v>
      </c>
      <c r="AP3" s="7">
        <v>0</v>
      </c>
      <c r="AQ3" s="45">
        <v>0</v>
      </c>
      <c r="AR3" s="68">
        <v>3</v>
      </c>
      <c r="AS3" s="7" t="s">
        <v>32</v>
      </c>
      <c r="AT3" s="7" t="s">
        <v>33</v>
      </c>
      <c r="AU3" s="7">
        <v>2.5510080830000001</v>
      </c>
      <c r="AV3" s="7" t="b">
        <v>0</v>
      </c>
      <c r="AW3" s="7">
        <v>2.9482353639999999</v>
      </c>
      <c r="AX3" s="7">
        <v>2.153780802</v>
      </c>
      <c r="AY3" s="7">
        <v>0</v>
      </c>
      <c r="AZ3" s="7">
        <v>0</v>
      </c>
      <c r="BA3" s="45">
        <v>0</v>
      </c>
      <c r="BB3" s="68">
        <v>3</v>
      </c>
      <c r="BC3" s="7" t="s">
        <v>33</v>
      </c>
      <c r="BD3" s="7" t="s">
        <v>34</v>
      </c>
      <c r="BE3" s="7">
        <v>2.537540624</v>
      </c>
      <c r="BF3" s="7" t="b">
        <v>0</v>
      </c>
      <c r="BG3" s="7">
        <v>2.7252722970000001</v>
      </c>
      <c r="BH3" s="7">
        <v>2.349808951</v>
      </c>
      <c r="BI3" s="7">
        <v>0</v>
      </c>
      <c r="BJ3" s="7">
        <v>0</v>
      </c>
      <c r="BK3" s="45">
        <v>0</v>
      </c>
      <c r="BL3" s="7">
        <v>3</v>
      </c>
      <c r="BM3" s="7" t="s">
        <v>34</v>
      </c>
      <c r="BN3" s="7" t="s">
        <v>35</v>
      </c>
      <c r="BO3" s="7">
        <v>6.2867167000000002E-2</v>
      </c>
      <c r="BP3" s="7" t="b">
        <v>0</v>
      </c>
      <c r="BQ3" s="7">
        <v>0.34913274100000002</v>
      </c>
      <c r="BR3" s="7">
        <v>0</v>
      </c>
      <c r="BS3" s="7">
        <v>0</v>
      </c>
      <c r="BT3" s="7">
        <v>0</v>
      </c>
      <c r="BU3" s="7">
        <v>0</v>
      </c>
      <c r="BV3" s="7">
        <v>3</v>
      </c>
      <c r="BW3" s="7" t="s">
        <v>35</v>
      </c>
      <c r="BX3" s="7" t="s">
        <v>36</v>
      </c>
      <c r="BY3" s="7">
        <v>0.18741219100000001</v>
      </c>
      <c r="BZ3" s="7" t="b">
        <v>1</v>
      </c>
      <c r="CA3" s="7">
        <v>0.55735276</v>
      </c>
      <c r="CB3" s="7">
        <v>0</v>
      </c>
      <c r="CC3" s="7">
        <v>2.7154304000000001E-2</v>
      </c>
      <c r="CD3" s="7">
        <v>0.99349645900000005</v>
      </c>
      <c r="CE3" s="7">
        <v>0.112921301</v>
      </c>
    </row>
    <row r="4" spans="1:83" x14ac:dyDescent="0.25">
      <c r="A4" s="7">
        <v>6</v>
      </c>
      <c r="B4" s="7">
        <v>128</v>
      </c>
      <c r="C4" s="7">
        <v>6</v>
      </c>
      <c r="D4" s="68" t="s">
        <v>28</v>
      </c>
      <c r="E4" s="7" t="s">
        <v>29</v>
      </c>
      <c r="F4" s="7"/>
      <c r="G4" s="7"/>
      <c r="H4" s="7" t="b">
        <v>1</v>
      </c>
      <c r="I4" s="7"/>
      <c r="J4" s="7">
        <v>0</v>
      </c>
      <c r="K4" s="7"/>
      <c r="L4" s="7"/>
      <c r="M4" s="45"/>
      <c r="N4" s="68">
        <v>6</v>
      </c>
      <c r="O4" s="7" t="s">
        <v>29</v>
      </c>
      <c r="P4" s="7" t="s">
        <v>30</v>
      </c>
      <c r="Q4" s="7"/>
      <c r="R4" s="7" t="b">
        <v>1</v>
      </c>
      <c r="S4" s="7"/>
      <c r="T4" s="7">
        <v>0</v>
      </c>
      <c r="U4" s="7"/>
      <c r="V4" s="7"/>
      <c r="W4" s="45"/>
      <c r="X4" s="7">
        <v>6</v>
      </c>
      <c r="Y4" s="7" t="s">
        <v>30</v>
      </c>
      <c r="Z4" s="7" t="s">
        <v>31</v>
      </c>
      <c r="AA4" s="7"/>
      <c r="AB4" s="7" t="b">
        <v>1</v>
      </c>
      <c r="AC4" s="7"/>
      <c r="AD4" s="7">
        <v>0</v>
      </c>
      <c r="AE4" s="7"/>
      <c r="AF4" s="7"/>
      <c r="AG4" s="45"/>
      <c r="AH4" s="68">
        <v>6</v>
      </c>
      <c r="AI4" s="7" t="s">
        <v>31</v>
      </c>
      <c r="AJ4" s="7" t="s">
        <v>32</v>
      </c>
      <c r="AK4" s="7"/>
      <c r="AL4" s="7" t="b">
        <v>1</v>
      </c>
      <c r="AM4" s="7"/>
      <c r="AN4" s="7">
        <v>0</v>
      </c>
      <c r="AO4" s="7"/>
      <c r="AP4" s="7"/>
      <c r="AQ4" s="45"/>
      <c r="AR4" s="68">
        <v>6</v>
      </c>
      <c r="AS4" s="7" t="s">
        <v>32</v>
      </c>
      <c r="AT4" s="7" t="s">
        <v>33</v>
      </c>
      <c r="AU4" s="7"/>
      <c r="AV4" s="7" t="b">
        <v>1</v>
      </c>
      <c r="AW4" s="7"/>
      <c r="AX4" s="7">
        <v>0</v>
      </c>
      <c r="AY4" s="7"/>
      <c r="AZ4" s="7"/>
      <c r="BA4" s="45"/>
      <c r="BB4" s="68">
        <v>6</v>
      </c>
      <c r="BC4" s="7" t="s">
        <v>33</v>
      </c>
      <c r="BD4" s="7" t="s">
        <v>34</v>
      </c>
      <c r="BE4" s="7">
        <v>0.45207113500000001</v>
      </c>
      <c r="BF4" s="7" t="b">
        <v>1</v>
      </c>
      <c r="BG4" s="7">
        <v>0.96556656500000004</v>
      </c>
      <c r="BH4" s="7">
        <v>0</v>
      </c>
      <c r="BI4" s="7">
        <v>7.9139780000000003E-3</v>
      </c>
      <c r="BJ4" s="7">
        <v>0.212127432</v>
      </c>
      <c r="BK4" s="45">
        <v>1.5394392999999999E-2</v>
      </c>
      <c r="BL4" s="7">
        <v>6</v>
      </c>
      <c r="BM4" s="7" t="s">
        <v>34</v>
      </c>
      <c r="BN4" s="7" t="s">
        <v>35</v>
      </c>
      <c r="BO4" s="7">
        <v>0.36166451700000002</v>
      </c>
      <c r="BP4" s="7" t="b">
        <v>0</v>
      </c>
      <c r="BQ4" s="7">
        <v>0.78965737999999996</v>
      </c>
      <c r="BR4" s="7">
        <v>0</v>
      </c>
      <c r="BS4" s="7">
        <v>0</v>
      </c>
      <c r="BT4" s="7">
        <v>0</v>
      </c>
      <c r="BU4" s="7">
        <v>0</v>
      </c>
      <c r="BV4" s="7">
        <v>6</v>
      </c>
      <c r="BW4" s="7" t="s">
        <v>35</v>
      </c>
      <c r="BX4" s="7" t="s">
        <v>36</v>
      </c>
      <c r="BY4" s="7">
        <v>6.2974197999999995E-2</v>
      </c>
      <c r="BZ4" s="7" t="b">
        <v>0</v>
      </c>
      <c r="CA4" s="7">
        <v>9.6370224000000004E-2</v>
      </c>
      <c r="CB4" s="7">
        <v>2.9578172E-2</v>
      </c>
      <c r="CC4" s="7">
        <v>0</v>
      </c>
      <c r="CD4" s="7">
        <v>0</v>
      </c>
      <c r="CE4" s="7">
        <v>0</v>
      </c>
    </row>
    <row r="5" spans="1:83" x14ac:dyDescent="0.25">
      <c r="A5" s="7">
        <v>7</v>
      </c>
      <c r="B5" s="7">
        <v>128</v>
      </c>
      <c r="C5" s="7">
        <v>7</v>
      </c>
      <c r="D5" s="68" t="s">
        <v>28</v>
      </c>
      <c r="E5" s="7" t="s">
        <v>29</v>
      </c>
      <c r="F5" s="7">
        <v>0.19086871899999999</v>
      </c>
      <c r="G5" s="7"/>
      <c r="H5" s="7" t="b">
        <v>1</v>
      </c>
      <c r="I5" s="7">
        <v>0.478110484</v>
      </c>
      <c r="J5" s="7">
        <v>0</v>
      </c>
      <c r="K5" s="7">
        <v>1.3546394E-2</v>
      </c>
      <c r="L5" s="7">
        <v>0.378437299</v>
      </c>
      <c r="M5" s="45">
        <v>0.132350623</v>
      </c>
      <c r="N5" s="68">
        <v>7</v>
      </c>
      <c r="O5" s="7" t="s">
        <v>29</v>
      </c>
      <c r="P5" s="7" t="s">
        <v>30</v>
      </c>
      <c r="Q5" s="7">
        <v>9.5223670999999996E-2</v>
      </c>
      <c r="R5" s="7" t="b">
        <v>0</v>
      </c>
      <c r="S5" s="7">
        <v>0.40424366900000003</v>
      </c>
      <c r="T5" s="7">
        <v>0</v>
      </c>
      <c r="U5" s="7">
        <v>0</v>
      </c>
      <c r="V5" s="7">
        <v>0</v>
      </c>
      <c r="W5" s="45">
        <v>0</v>
      </c>
      <c r="X5" s="7">
        <v>7</v>
      </c>
      <c r="Y5" s="7" t="s">
        <v>30</v>
      </c>
      <c r="Z5" s="7" t="s">
        <v>31</v>
      </c>
      <c r="AA5" s="7">
        <v>0.16044860999999999</v>
      </c>
      <c r="AB5" s="7" t="b">
        <v>1</v>
      </c>
      <c r="AC5" s="7">
        <v>0.50034664500000003</v>
      </c>
      <c r="AD5" s="7">
        <v>0</v>
      </c>
      <c r="AE5" s="7">
        <v>3.6609199000000002E-2</v>
      </c>
      <c r="AF5" s="7">
        <v>0.61527584499999999</v>
      </c>
      <c r="AG5" s="45">
        <v>0.284805209</v>
      </c>
      <c r="AH5" s="68">
        <v>7</v>
      </c>
      <c r="AI5" s="7" t="s">
        <v>31</v>
      </c>
      <c r="AJ5" s="7" t="s">
        <v>32</v>
      </c>
      <c r="AK5" s="7">
        <v>8.1117629999999996E-2</v>
      </c>
      <c r="AL5" s="7" t="b">
        <v>0</v>
      </c>
      <c r="AM5" s="7">
        <v>0.23449943400000001</v>
      </c>
      <c r="AN5" s="7">
        <v>0</v>
      </c>
      <c r="AO5" s="7">
        <v>0</v>
      </c>
      <c r="AP5" s="7">
        <v>0</v>
      </c>
      <c r="AQ5" s="45">
        <v>0</v>
      </c>
      <c r="AR5" s="68">
        <v>7</v>
      </c>
      <c r="AS5" s="7" t="s">
        <v>32</v>
      </c>
      <c r="AT5" s="7" t="s">
        <v>33</v>
      </c>
      <c r="AU5" s="7">
        <v>7.6534498000000006E-2</v>
      </c>
      <c r="AV5" s="7" t="b">
        <v>0</v>
      </c>
      <c r="AW5" s="7">
        <v>0.44747077600000001</v>
      </c>
      <c r="AX5" s="7">
        <v>0</v>
      </c>
      <c r="AY5" s="7">
        <v>0</v>
      </c>
      <c r="AZ5" s="7">
        <v>0</v>
      </c>
      <c r="BA5" s="45">
        <v>0</v>
      </c>
      <c r="BB5" s="68">
        <v>7</v>
      </c>
      <c r="BC5" s="7" t="s">
        <v>33</v>
      </c>
      <c r="BD5" s="7" t="s">
        <v>34</v>
      </c>
      <c r="BE5" s="7">
        <v>0.33760839100000001</v>
      </c>
      <c r="BF5" s="7" t="b">
        <v>1</v>
      </c>
      <c r="BG5" s="7">
        <v>0.807861037</v>
      </c>
      <c r="BH5" s="7">
        <v>0</v>
      </c>
      <c r="BI5" s="7">
        <v>2.3391169999999999E-2</v>
      </c>
      <c r="BJ5" s="7">
        <v>0.56224420900000005</v>
      </c>
      <c r="BK5" s="45">
        <v>5.9022246E-2</v>
      </c>
      <c r="BL5" s="7">
        <v>7</v>
      </c>
      <c r="BM5" s="7" t="s">
        <v>34</v>
      </c>
      <c r="BN5" s="7" t="s">
        <v>35</v>
      </c>
      <c r="BO5" s="7">
        <v>8.6333623999999998E-2</v>
      </c>
      <c r="BP5" s="7" t="b">
        <v>1</v>
      </c>
      <c r="BQ5" s="7">
        <v>0.31266634500000001</v>
      </c>
      <c r="BR5" s="7">
        <v>0</v>
      </c>
      <c r="BS5" s="7">
        <v>2.1168762000000001E-2</v>
      </c>
      <c r="BT5" s="7">
        <v>0.544378429</v>
      </c>
      <c r="BU5" s="7">
        <v>0.50882506400000005</v>
      </c>
      <c r="BV5" s="7">
        <v>7</v>
      </c>
      <c r="BW5" s="7" t="s">
        <v>35</v>
      </c>
      <c r="BX5" s="7" t="s">
        <v>36</v>
      </c>
      <c r="BY5" s="7">
        <v>0.121837267</v>
      </c>
      <c r="BZ5" s="7" t="b">
        <v>1</v>
      </c>
      <c r="CA5" s="7">
        <v>0.45914079899999999</v>
      </c>
      <c r="CB5" s="7">
        <v>0</v>
      </c>
      <c r="CC5" s="7">
        <v>3.8380538999999998E-2</v>
      </c>
      <c r="CD5" s="7">
        <v>0.98699855000000003</v>
      </c>
      <c r="CE5" s="7">
        <v>0.23908953299999999</v>
      </c>
    </row>
    <row r="6" spans="1:83" x14ac:dyDescent="0.25">
      <c r="A6" s="9">
        <v>8</v>
      </c>
      <c r="B6" s="9">
        <v>128</v>
      </c>
      <c r="C6" s="9">
        <v>8</v>
      </c>
      <c r="D6" s="69" t="s">
        <v>28</v>
      </c>
      <c r="E6" s="9" t="s">
        <v>29</v>
      </c>
      <c r="F6" s="9">
        <v>0.116170037</v>
      </c>
      <c r="G6" s="9"/>
      <c r="H6" s="9" t="b">
        <v>0</v>
      </c>
      <c r="I6" s="9">
        <v>0.39621642499999998</v>
      </c>
      <c r="J6" s="9">
        <v>0</v>
      </c>
      <c r="K6" s="9">
        <v>0</v>
      </c>
      <c r="L6" s="9">
        <v>0</v>
      </c>
      <c r="M6" s="46">
        <v>0</v>
      </c>
      <c r="N6" s="69">
        <v>8</v>
      </c>
      <c r="O6" s="9" t="s">
        <v>29</v>
      </c>
      <c r="P6" s="9" t="s">
        <v>30</v>
      </c>
      <c r="Q6" s="9">
        <v>0.13057991099999999</v>
      </c>
      <c r="R6" s="9" t="b">
        <v>0</v>
      </c>
      <c r="S6" s="9">
        <v>0.36240555299999999</v>
      </c>
      <c r="T6" s="9">
        <v>0</v>
      </c>
      <c r="U6" s="9">
        <v>0</v>
      </c>
      <c r="V6" s="9">
        <v>0</v>
      </c>
      <c r="W6" s="46">
        <v>0</v>
      </c>
      <c r="X6" s="9">
        <v>8</v>
      </c>
      <c r="Y6" s="9" t="s">
        <v>30</v>
      </c>
      <c r="Z6" s="9" t="s">
        <v>31</v>
      </c>
      <c r="AA6" s="9">
        <v>5.8412398999999997E-2</v>
      </c>
      <c r="AB6" s="9" t="b">
        <v>0</v>
      </c>
      <c r="AC6" s="9">
        <v>0.19993951300000001</v>
      </c>
      <c r="AD6" s="9">
        <v>0</v>
      </c>
      <c r="AE6" s="9">
        <v>0</v>
      </c>
      <c r="AF6" s="9">
        <v>0</v>
      </c>
      <c r="AG6" s="46">
        <v>0</v>
      </c>
      <c r="AH6" s="69">
        <v>8</v>
      </c>
      <c r="AI6" s="9" t="s">
        <v>31</v>
      </c>
      <c r="AJ6" s="9" t="s">
        <v>32</v>
      </c>
      <c r="AK6" s="9">
        <v>4.2204029999999997E-2</v>
      </c>
      <c r="AL6" s="9" t="b">
        <v>1</v>
      </c>
      <c r="AM6" s="9">
        <v>0.26699537499999998</v>
      </c>
      <c r="AN6" s="9">
        <v>0</v>
      </c>
      <c r="AO6" s="9">
        <v>3.0232327999999999E-2</v>
      </c>
      <c r="AP6" s="9">
        <v>0.78609659600000004</v>
      </c>
      <c r="AQ6" s="46">
        <v>0.738550963</v>
      </c>
      <c r="AR6" s="69">
        <v>8</v>
      </c>
      <c r="AS6" s="9" t="s">
        <v>32</v>
      </c>
      <c r="AT6" s="9" t="s">
        <v>33</v>
      </c>
      <c r="AU6" s="9"/>
      <c r="AV6" s="9" t="b">
        <v>1</v>
      </c>
      <c r="AW6" s="9"/>
      <c r="AX6" s="9">
        <v>0</v>
      </c>
      <c r="AY6" s="9"/>
      <c r="AZ6" s="9"/>
      <c r="BA6" s="46"/>
      <c r="BB6" s="69">
        <v>8</v>
      </c>
      <c r="BC6" s="9" t="s">
        <v>33</v>
      </c>
      <c r="BD6" s="9" t="s">
        <v>34</v>
      </c>
      <c r="BE6" s="9"/>
      <c r="BF6" s="9" t="b">
        <v>1</v>
      </c>
      <c r="BG6" s="9"/>
      <c r="BH6" s="9">
        <v>0</v>
      </c>
      <c r="BI6" s="9"/>
      <c r="BJ6" s="9"/>
      <c r="BK6" s="46"/>
      <c r="BL6" s="9">
        <v>8</v>
      </c>
      <c r="BM6" s="9" t="s">
        <v>34</v>
      </c>
      <c r="BN6" s="9" t="s">
        <v>35</v>
      </c>
      <c r="BO6" s="9"/>
      <c r="BP6" s="9" t="b">
        <v>1</v>
      </c>
      <c r="BQ6" s="9"/>
      <c r="BR6" s="9">
        <v>0</v>
      </c>
      <c r="BS6" s="9"/>
      <c r="BT6" s="9"/>
      <c r="BU6" s="9"/>
      <c r="BV6" s="9">
        <v>8</v>
      </c>
      <c r="BW6" s="9" t="s">
        <v>35</v>
      </c>
      <c r="BX6" s="9" t="s">
        <v>36</v>
      </c>
      <c r="BY6" s="9">
        <v>0.106155551</v>
      </c>
      <c r="BZ6" s="9" t="b">
        <v>1</v>
      </c>
      <c r="CA6" s="9">
        <v>0.36524166800000002</v>
      </c>
      <c r="CB6" s="9">
        <v>0</v>
      </c>
      <c r="CC6" s="9">
        <v>1.9346164999999999E-2</v>
      </c>
      <c r="CD6" s="9">
        <v>0.98758124700000005</v>
      </c>
      <c r="CE6" s="9">
        <v>0.18980909600000001</v>
      </c>
    </row>
    <row r="7" spans="1:83" x14ac:dyDescent="0.25">
      <c r="A7" s="12">
        <v>2</v>
      </c>
      <c r="B7" s="12">
        <v>90</v>
      </c>
      <c r="C7" s="12">
        <v>2</v>
      </c>
      <c r="D7" s="70" t="s">
        <v>28</v>
      </c>
      <c r="E7" s="12" t="s">
        <v>29</v>
      </c>
      <c r="F7" s="12">
        <v>0.11297546999999999</v>
      </c>
      <c r="G7" s="12"/>
      <c r="H7" s="12" t="b">
        <v>1</v>
      </c>
      <c r="I7" s="12">
        <v>0.40958816300000001</v>
      </c>
      <c r="J7" s="12">
        <v>0</v>
      </c>
      <c r="K7" s="12">
        <v>3.0149727000000001E-2</v>
      </c>
      <c r="L7" s="12">
        <v>0.93760934500000004</v>
      </c>
      <c r="M7" s="47">
        <v>0.25124580299999999</v>
      </c>
      <c r="N7" s="70">
        <v>2</v>
      </c>
      <c r="O7" s="12" t="s">
        <v>29</v>
      </c>
      <c r="P7" s="12" t="s">
        <v>30</v>
      </c>
      <c r="Q7" s="12">
        <v>0.23867148999999999</v>
      </c>
      <c r="R7" s="12" t="b">
        <v>0</v>
      </c>
      <c r="S7" s="12">
        <v>0.46346735300000003</v>
      </c>
      <c r="T7" s="12">
        <v>1.3875627999999999E-2</v>
      </c>
      <c r="U7" s="12">
        <v>0</v>
      </c>
      <c r="V7" s="12">
        <v>0</v>
      </c>
      <c r="W7" s="47">
        <v>0</v>
      </c>
      <c r="X7" s="12">
        <v>2</v>
      </c>
      <c r="Y7" s="12" t="s">
        <v>30</v>
      </c>
      <c r="Z7" s="12" t="s">
        <v>31</v>
      </c>
      <c r="AA7" s="12">
        <v>4.4501276999999999E-2</v>
      </c>
      <c r="AB7" s="12" t="b">
        <v>0</v>
      </c>
      <c r="AC7" s="12">
        <v>7.8701354000000001E-2</v>
      </c>
      <c r="AD7" s="12">
        <v>1.03012E-2</v>
      </c>
      <c r="AE7" s="12">
        <v>0</v>
      </c>
      <c r="AF7" s="12">
        <v>0</v>
      </c>
      <c r="AG7" s="47">
        <v>0</v>
      </c>
      <c r="AH7" s="70">
        <v>2</v>
      </c>
      <c r="AI7" s="12" t="s">
        <v>31</v>
      </c>
      <c r="AJ7" s="12" t="s">
        <v>32</v>
      </c>
      <c r="AK7" s="12">
        <v>8.3061040000000003E-2</v>
      </c>
      <c r="AL7" s="12" t="b">
        <v>0</v>
      </c>
      <c r="AM7" s="12">
        <v>0.15550039800000001</v>
      </c>
      <c r="AN7" s="12">
        <v>1.0621682E-2</v>
      </c>
      <c r="AO7" s="12">
        <v>0</v>
      </c>
      <c r="AP7" s="12">
        <v>0</v>
      </c>
      <c r="AQ7" s="47">
        <v>0</v>
      </c>
      <c r="AR7" s="70">
        <v>2</v>
      </c>
      <c r="AS7" s="12" t="s">
        <v>32</v>
      </c>
      <c r="AT7" s="12" t="s">
        <v>33</v>
      </c>
      <c r="AU7" s="12"/>
      <c r="AV7" s="12" t="b">
        <v>1</v>
      </c>
      <c r="AW7" s="12"/>
      <c r="AX7" s="12">
        <v>0</v>
      </c>
      <c r="AY7" s="12"/>
      <c r="AZ7" s="12"/>
      <c r="BA7" s="47"/>
      <c r="BB7" s="70">
        <v>2</v>
      </c>
      <c r="BC7" s="12" t="s">
        <v>33</v>
      </c>
      <c r="BD7" s="12" t="s">
        <v>34</v>
      </c>
      <c r="BE7" s="12"/>
      <c r="BF7" s="12" t="b">
        <v>1</v>
      </c>
      <c r="BG7" s="12"/>
      <c r="BH7" s="12">
        <v>0</v>
      </c>
      <c r="BI7" s="12"/>
      <c r="BJ7" s="12"/>
      <c r="BK7" s="47"/>
      <c r="BL7" s="12">
        <v>2</v>
      </c>
      <c r="BM7" s="12" t="s">
        <v>34</v>
      </c>
      <c r="BN7" s="12" t="s">
        <v>35</v>
      </c>
      <c r="BO7" s="12"/>
      <c r="BP7" s="12" t="b">
        <v>1</v>
      </c>
      <c r="BQ7" s="12"/>
      <c r="BR7" s="12">
        <v>0</v>
      </c>
      <c r="BS7" s="12"/>
      <c r="BT7" s="12"/>
      <c r="BU7" s="12"/>
      <c r="BV7" s="12">
        <v>2</v>
      </c>
      <c r="BW7" s="12" t="s">
        <v>35</v>
      </c>
      <c r="BX7" s="12" t="s">
        <v>36</v>
      </c>
      <c r="BY7" s="12">
        <v>0.101675162</v>
      </c>
      <c r="BZ7" s="12" t="b">
        <v>1</v>
      </c>
      <c r="CA7" s="12">
        <v>0.39228982699999998</v>
      </c>
      <c r="CB7" s="12">
        <v>0</v>
      </c>
      <c r="CC7" s="12">
        <v>3.6574202E-2</v>
      </c>
      <c r="CD7" s="12">
        <v>0.70335208900000001</v>
      </c>
      <c r="CE7" s="12">
        <v>0.44382354600000001</v>
      </c>
    </row>
    <row r="8" spans="1:83" x14ac:dyDescent="0.25">
      <c r="A8" s="11">
        <v>4</v>
      </c>
      <c r="B8" s="11">
        <v>90</v>
      </c>
      <c r="C8" s="11">
        <v>4</v>
      </c>
      <c r="D8" s="71" t="s">
        <v>28</v>
      </c>
      <c r="E8" s="11" t="s">
        <v>29</v>
      </c>
      <c r="F8" s="11">
        <v>5.9541597000000002E-2</v>
      </c>
      <c r="G8" s="11"/>
      <c r="H8" s="11" t="b">
        <v>0</v>
      </c>
      <c r="I8" s="11">
        <v>0.30391651600000003</v>
      </c>
      <c r="J8" s="11">
        <v>0</v>
      </c>
      <c r="K8" s="11">
        <v>0</v>
      </c>
      <c r="L8" s="11">
        <v>0</v>
      </c>
      <c r="M8" s="48">
        <v>0</v>
      </c>
      <c r="N8" s="71">
        <v>4</v>
      </c>
      <c r="O8" s="11" t="s">
        <v>29</v>
      </c>
      <c r="P8" s="11" t="s">
        <v>30</v>
      </c>
      <c r="Q8" s="11"/>
      <c r="R8" s="11" t="b">
        <v>1</v>
      </c>
      <c r="S8" s="11"/>
      <c r="T8" s="11">
        <v>0</v>
      </c>
      <c r="U8" s="11"/>
      <c r="V8" s="11"/>
      <c r="W8" s="48"/>
      <c r="X8" s="11">
        <v>4</v>
      </c>
      <c r="Y8" s="11" t="s">
        <v>30</v>
      </c>
      <c r="Z8" s="11" t="s">
        <v>31</v>
      </c>
      <c r="AA8" s="11"/>
      <c r="AB8" s="11" t="b">
        <v>1</v>
      </c>
      <c r="AC8" s="11"/>
      <c r="AD8" s="11">
        <v>0</v>
      </c>
      <c r="AE8" s="11"/>
      <c r="AF8" s="11"/>
      <c r="AG8" s="48"/>
      <c r="AH8" s="71">
        <v>4</v>
      </c>
      <c r="AI8" s="11" t="s">
        <v>31</v>
      </c>
      <c r="AJ8" s="11" t="s">
        <v>32</v>
      </c>
      <c r="AK8" s="11"/>
      <c r="AL8" s="11" t="b">
        <v>1</v>
      </c>
      <c r="AM8" s="11"/>
      <c r="AN8" s="11">
        <v>0</v>
      </c>
      <c r="AO8" s="11"/>
      <c r="AP8" s="11"/>
      <c r="AQ8" s="48"/>
      <c r="AR8" s="71">
        <v>4</v>
      </c>
      <c r="AS8" s="11" t="s">
        <v>32</v>
      </c>
      <c r="AT8" s="11" t="s">
        <v>33</v>
      </c>
      <c r="AU8" s="11"/>
      <c r="AV8" s="11" t="b">
        <v>1</v>
      </c>
      <c r="AW8" s="11"/>
      <c r="AX8" s="11">
        <v>0</v>
      </c>
      <c r="AY8" s="11"/>
      <c r="AZ8" s="11"/>
      <c r="BA8" s="48"/>
      <c r="BB8" s="71">
        <v>4</v>
      </c>
      <c r="BC8" s="11" t="s">
        <v>33</v>
      </c>
      <c r="BD8" s="11" t="s">
        <v>34</v>
      </c>
      <c r="BE8" s="11"/>
      <c r="BF8" s="11" t="b">
        <v>1</v>
      </c>
      <c r="BG8" s="11"/>
      <c r="BH8" s="11">
        <v>0</v>
      </c>
      <c r="BI8" s="11"/>
      <c r="BJ8" s="11"/>
      <c r="BK8" s="48"/>
      <c r="BL8" s="11">
        <v>4</v>
      </c>
      <c r="BM8" s="11" t="s">
        <v>34</v>
      </c>
      <c r="BN8" s="11" t="s">
        <v>35</v>
      </c>
      <c r="BO8" s="11">
        <v>5.5702529999999998E-3</v>
      </c>
      <c r="BP8" s="11" t="b">
        <v>0</v>
      </c>
      <c r="BQ8" s="11">
        <v>0.14190418599999999</v>
      </c>
      <c r="BR8" s="11">
        <v>0</v>
      </c>
      <c r="BS8" s="11">
        <v>0</v>
      </c>
      <c r="BT8" s="11">
        <v>0</v>
      </c>
      <c r="BU8" s="11">
        <v>0</v>
      </c>
      <c r="BV8" s="11">
        <v>4</v>
      </c>
      <c r="BW8" s="11" t="s">
        <v>35</v>
      </c>
      <c r="BX8" s="11" t="s">
        <v>36</v>
      </c>
      <c r="BY8" s="11"/>
      <c r="BZ8" s="11" t="b">
        <v>1</v>
      </c>
      <c r="CA8" s="11"/>
      <c r="CB8" s="11">
        <v>0</v>
      </c>
      <c r="CC8" s="11"/>
      <c r="CD8" s="11"/>
      <c r="CE8" s="11"/>
    </row>
    <row r="9" spans="1:83" x14ac:dyDescent="0.25">
      <c r="A9" s="11">
        <v>5</v>
      </c>
      <c r="B9" s="11">
        <v>90</v>
      </c>
      <c r="C9" s="11">
        <v>5</v>
      </c>
      <c r="D9" s="71" t="s">
        <v>28</v>
      </c>
      <c r="E9" s="11" t="s">
        <v>29</v>
      </c>
      <c r="F9" s="11"/>
      <c r="G9" s="11"/>
      <c r="H9" s="11" t="b">
        <v>1</v>
      </c>
      <c r="I9" s="11"/>
      <c r="J9" s="11">
        <v>0</v>
      </c>
      <c r="K9" s="11"/>
      <c r="L9" s="11"/>
      <c r="M9" s="48"/>
      <c r="N9" s="71">
        <v>5</v>
      </c>
      <c r="O9" s="11" t="s">
        <v>29</v>
      </c>
      <c r="P9" s="11" t="s">
        <v>30</v>
      </c>
      <c r="Q9" s="11"/>
      <c r="R9" s="11" t="b">
        <v>1</v>
      </c>
      <c r="S9" s="11"/>
      <c r="T9" s="11">
        <v>0</v>
      </c>
      <c r="U9" s="11"/>
      <c r="V9" s="11"/>
      <c r="W9" s="48"/>
      <c r="X9" s="11">
        <v>5</v>
      </c>
      <c r="Y9" s="11" t="s">
        <v>30</v>
      </c>
      <c r="Z9" s="11" t="s">
        <v>31</v>
      </c>
      <c r="AA9" s="11"/>
      <c r="AB9" s="11" t="b">
        <v>1</v>
      </c>
      <c r="AC9" s="11"/>
      <c r="AD9" s="11">
        <v>0</v>
      </c>
      <c r="AE9" s="11"/>
      <c r="AF9" s="11"/>
      <c r="AG9" s="48"/>
      <c r="AH9" s="71">
        <v>5</v>
      </c>
      <c r="AI9" s="11" t="s">
        <v>31</v>
      </c>
      <c r="AJ9" s="11" t="s">
        <v>32</v>
      </c>
      <c r="AK9" s="11"/>
      <c r="AL9" s="11" t="b">
        <v>1</v>
      </c>
      <c r="AM9" s="11"/>
      <c r="AN9" s="11">
        <v>0</v>
      </c>
      <c r="AO9" s="11"/>
      <c r="AP9" s="11"/>
      <c r="AQ9" s="48"/>
      <c r="AR9" s="71">
        <v>5</v>
      </c>
      <c r="AS9" s="11" t="s">
        <v>32</v>
      </c>
      <c r="AT9" s="11" t="s">
        <v>33</v>
      </c>
      <c r="AU9" s="11"/>
      <c r="AV9" s="11" t="b">
        <v>1</v>
      </c>
      <c r="AW9" s="11"/>
      <c r="AX9" s="11">
        <v>0</v>
      </c>
      <c r="AY9" s="11"/>
      <c r="AZ9" s="11"/>
      <c r="BA9" s="48"/>
      <c r="BB9" s="71">
        <v>5</v>
      </c>
      <c r="BC9" s="11" t="s">
        <v>33</v>
      </c>
      <c r="BD9" s="11" t="s">
        <v>34</v>
      </c>
      <c r="BE9" s="11"/>
      <c r="BF9" s="11" t="b">
        <v>1</v>
      </c>
      <c r="BG9" s="11"/>
      <c r="BH9" s="11">
        <v>0</v>
      </c>
      <c r="BI9" s="11"/>
      <c r="BJ9" s="11"/>
      <c r="BK9" s="48"/>
      <c r="BL9" s="11">
        <v>5</v>
      </c>
      <c r="BM9" s="11" t="s">
        <v>34</v>
      </c>
      <c r="BN9" s="11" t="s">
        <v>35</v>
      </c>
      <c r="BO9" s="11"/>
      <c r="BP9" s="11" t="b">
        <v>1</v>
      </c>
      <c r="BQ9" s="11"/>
      <c r="BR9" s="11">
        <v>0</v>
      </c>
      <c r="BS9" s="11"/>
      <c r="BT9" s="11"/>
      <c r="BU9" s="11"/>
      <c r="BV9" s="11">
        <v>5</v>
      </c>
      <c r="BW9" s="11" t="s">
        <v>35</v>
      </c>
      <c r="BX9" s="11" t="s">
        <v>36</v>
      </c>
      <c r="BY9" s="11"/>
      <c r="BZ9" s="11" t="b">
        <v>1</v>
      </c>
      <c r="CA9" s="11"/>
      <c r="CB9" s="11">
        <v>0</v>
      </c>
      <c r="CC9" s="11"/>
      <c r="CD9" s="11"/>
      <c r="CE9" s="11"/>
    </row>
    <row r="10" spans="1:83" x14ac:dyDescent="0.25">
      <c r="A10" s="11">
        <v>9</v>
      </c>
      <c r="B10" s="11">
        <v>90</v>
      </c>
      <c r="C10" s="11">
        <v>9</v>
      </c>
      <c r="D10" s="71" t="s">
        <v>28</v>
      </c>
      <c r="E10" s="11" t="s">
        <v>29</v>
      </c>
      <c r="F10" s="11"/>
      <c r="G10" s="11"/>
      <c r="H10" s="11" t="b">
        <v>1</v>
      </c>
      <c r="I10" s="11"/>
      <c r="J10" s="11">
        <v>0</v>
      </c>
      <c r="K10" s="11"/>
      <c r="L10" s="11"/>
      <c r="M10" s="48"/>
      <c r="N10" s="71">
        <v>9</v>
      </c>
      <c r="O10" s="11" t="s">
        <v>29</v>
      </c>
      <c r="P10" s="11" t="s">
        <v>30</v>
      </c>
      <c r="Q10" s="11"/>
      <c r="R10" s="11" t="b">
        <v>1</v>
      </c>
      <c r="S10" s="11"/>
      <c r="T10" s="11">
        <v>0</v>
      </c>
      <c r="U10" s="11"/>
      <c r="V10" s="11"/>
      <c r="W10" s="48"/>
      <c r="X10" s="11">
        <v>9</v>
      </c>
      <c r="Y10" s="11" t="s">
        <v>30</v>
      </c>
      <c r="Z10" s="11" t="s">
        <v>31</v>
      </c>
      <c r="AA10" s="11"/>
      <c r="AB10" s="11" t="b">
        <v>1</v>
      </c>
      <c r="AC10" s="11"/>
      <c r="AD10" s="11">
        <v>0</v>
      </c>
      <c r="AE10" s="11"/>
      <c r="AF10" s="11"/>
      <c r="AG10" s="48"/>
      <c r="AH10" s="71">
        <v>9</v>
      </c>
      <c r="AI10" s="11" t="s">
        <v>31</v>
      </c>
      <c r="AJ10" s="11" t="s">
        <v>32</v>
      </c>
      <c r="AK10" s="11"/>
      <c r="AL10" s="11" t="b">
        <v>1</v>
      </c>
      <c r="AM10" s="11"/>
      <c r="AN10" s="11">
        <v>0</v>
      </c>
      <c r="AO10" s="11"/>
      <c r="AP10" s="11"/>
      <c r="AQ10" s="48"/>
      <c r="AR10" s="71">
        <v>9</v>
      </c>
      <c r="AS10" s="11" t="s">
        <v>32</v>
      </c>
      <c r="AT10" s="11" t="s">
        <v>33</v>
      </c>
      <c r="AU10" s="11"/>
      <c r="AV10" s="11" t="b">
        <v>1</v>
      </c>
      <c r="AW10" s="11"/>
      <c r="AX10" s="11">
        <v>0</v>
      </c>
      <c r="AY10" s="11"/>
      <c r="AZ10" s="11"/>
      <c r="BA10" s="48"/>
      <c r="BB10" s="71">
        <v>9</v>
      </c>
      <c r="BC10" s="11" t="s">
        <v>33</v>
      </c>
      <c r="BD10" s="11" t="s">
        <v>34</v>
      </c>
      <c r="BE10" s="11">
        <v>1.9321676999999999E-2</v>
      </c>
      <c r="BF10" s="11" t="b">
        <v>0</v>
      </c>
      <c r="BG10" s="11">
        <v>8.1770896999999995E-2</v>
      </c>
      <c r="BH10" s="11">
        <v>0</v>
      </c>
      <c r="BI10" s="11">
        <v>0</v>
      </c>
      <c r="BJ10" s="11">
        <v>0</v>
      </c>
      <c r="BK10" s="48">
        <v>0</v>
      </c>
      <c r="BL10" s="11">
        <v>9</v>
      </c>
      <c r="BM10" s="11" t="s">
        <v>34</v>
      </c>
      <c r="BN10" s="11" t="s">
        <v>35</v>
      </c>
      <c r="BO10" s="11">
        <v>1.4022054000000001E-2</v>
      </c>
      <c r="BP10" s="11" t="b">
        <v>0</v>
      </c>
      <c r="BQ10" s="11">
        <v>6.7287708000000002E-2</v>
      </c>
      <c r="BR10" s="11">
        <v>0</v>
      </c>
      <c r="BS10" s="11">
        <v>0</v>
      </c>
      <c r="BT10" s="11">
        <v>0</v>
      </c>
      <c r="BU10" s="11">
        <v>0</v>
      </c>
      <c r="BV10" s="11">
        <v>9</v>
      </c>
      <c r="BW10" s="11" t="s">
        <v>35</v>
      </c>
      <c r="BX10" s="11" t="s">
        <v>36</v>
      </c>
      <c r="BY10" s="11">
        <v>2.7359317070000002</v>
      </c>
      <c r="BZ10" s="11" t="b">
        <v>0</v>
      </c>
      <c r="CA10" s="11">
        <v>4.8153758260000004</v>
      </c>
      <c r="CB10" s="11">
        <v>0.65648758799999996</v>
      </c>
      <c r="CC10" s="11">
        <v>0</v>
      </c>
      <c r="CD10" s="11">
        <v>0</v>
      </c>
      <c r="CE10" s="11">
        <v>0</v>
      </c>
    </row>
    <row r="11" spans="1:83" x14ac:dyDescent="0.25">
      <c r="A11" s="11">
        <v>11</v>
      </c>
      <c r="B11" s="11">
        <v>90</v>
      </c>
      <c r="C11" s="11">
        <v>11</v>
      </c>
      <c r="D11" s="71" t="s">
        <v>28</v>
      </c>
      <c r="E11" s="11" t="s">
        <v>29</v>
      </c>
      <c r="F11" s="11"/>
      <c r="G11" s="11"/>
      <c r="H11" s="11" t="b">
        <v>1</v>
      </c>
      <c r="I11" s="11"/>
      <c r="J11" s="11">
        <v>0</v>
      </c>
      <c r="K11" s="11"/>
      <c r="L11" s="11"/>
      <c r="M11" s="48"/>
      <c r="N11" s="71">
        <v>11</v>
      </c>
      <c r="O11" s="11" t="s">
        <v>29</v>
      </c>
      <c r="P11" s="11" t="s">
        <v>30</v>
      </c>
      <c r="Q11" s="11"/>
      <c r="R11" s="11" t="b">
        <v>1</v>
      </c>
      <c r="S11" s="11"/>
      <c r="T11" s="11">
        <v>0</v>
      </c>
      <c r="U11" s="11"/>
      <c r="V11" s="11"/>
      <c r="W11" s="48"/>
      <c r="X11" s="11">
        <v>11</v>
      </c>
      <c r="Y11" s="11" t="s">
        <v>30</v>
      </c>
      <c r="Z11" s="11" t="s">
        <v>31</v>
      </c>
      <c r="AA11" s="11"/>
      <c r="AB11" s="11" t="b">
        <v>1</v>
      </c>
      <c r="AC11" s="11"/>
      <c r="AD11" s="11">
        <v>0</v>
      </c>
      <c r="AE11" s="11"/>
      <c r="AF11" s="11"/>
      <c r="AG11" s="48"/>
      <c r="AH11" s="71">
        <v>11</v>
      </c>
      <c r="AI11" s="11" t="s">
        <v>31</v>
      </c>
      <c r="AJ11" s="11" t="s">
        <v>32</v>
      </c>
      <c r="AK11" s="11"/>
      <c r="AL11" s="11" t="b">
        <v>1</v>
      </c>
      <c r="AM11" s="11"/>
      <c r="AN11" s="11">
        <v>0</v>
      </c>
      <c r="AO11" s="11"/>
      <c r="AP11" s="11"/>
      <c r="AQ11" s="48"/>
      <c r="AR11" s="71">
        <v>11</v>
      </c>
      <c r="AS11" s="11" t="s">
        <v>32</v>
      </c>
      <c r="AT11" s="11" t="s">
        <v>33</v>
      </c>
      <c r="AU11" s="11"/>
      <c r="AV11" s="11" t="b">
        <v>1</v>
      </c>
      <c r="AW11" s="11"/>
      <c r="AX11" s="11">
        <v>0</v>
      </c>
      <c r="AY11" s="11"/>
      <c r="AZ11" s="11"/>
      <c r="BA11" s="48"/>
      <c r="BB11" s="71">
        <v>11</v>
      </c>
      <c r="BC11" s="11" t="s">
        <v>33</v>
      </c>
      <c r="BD11" s="11" t="s">
        <v>34</v>
      </c>
      <c r="BE11" s="11">
        <v>0.35671244699999999</v>
      </c>
      <c r="BF11" s="11" t="b">
        <v>0</v>
      </c>
      <c r="BG11" s="11">
        <v>1.042346116</v>
      </c>
      <c r="BH11" s="11">
        <v>0</v>
      </c>
      <c r="BI11" s="11">
        <v>0</v>
      </c>
      <c r="BJ11" s="11">
        <v>0</v>
      </c>
      <c r="BK11" s="48">
        <v>0</v>
      </c>
      <c r="BL11" s="11">
        <v>11</v>
      </c>
      <c r="BM11" s="11" t="s">
        <v>34</v>
      </c>
      <c r="BN11" s="11" t="s">
        <v>35</v>
      </c>
      <c r="BO11" s="11">
        <v>2.9646743E-2</v>
      </c>
      <c r="BP11" s="11" t="b">
        <v>0</v>
      </c>
      <c r="BQ11" s="11">
        <v>1.1710245159999999</v>
      </c>
      <c r="BR11" s="11">
        <v>0</v>
      </c>
      <c r="BS11" s="11">
        <v>0</v>
      </c>
      <c r="BT11" s="11">
        <v>0</v>
      </c>
      <c r="BU11" s="11">
        <v>0</v>
      </c>
      <c r="BV11" s="11">
        <v>11</v>
      </c>
      <c r="BW11" s="11" t="s">
        <v>35</v>
      </c>
      <c r="BX11" s="11" t="s">
        <v>36</v>
      </c>
      <c r="BY11" s="11">
        <v>6.8734054000000003E-2</v>
      </c>
      <c r="BZ11" s="11" t="b">
        <v>0</v>
      </c>
      <c r="CA11" s="11">
        <v>1.041413428</v>
      </c>
      <c r="CB11" s="11">
        <v>0</v>
      </c>
      <c r="CC11" s="11">
        <v>0</v>
      </c>
      <c r="CD11" s="11">
        <v>0</v>
      </c>
      <c r="CE11" s="11">
        <v>0</v>
      </c>
    </row>
    <row r="12" spans="1:83" x14ac:dyDescent="0.25">
      <c r="A12" s="11">
        <v>12</v>
      </c>
      <c r="B12" s="11">
        <v>90</v>
      </c>
      <c r="C12" s="11">
        <v>12</v>
      </c>
      <c r="D12" s="71" t="s">
        <v>28</v>
      </c>
      <c r="E12" s="11" t="s">
        <v>29</v>
      </c>
      <c r="F12" s="11"/>
      <c r="G12" s="11"/>
      <c r="H12" s="11" t="b">
        <v>1</v>
      </c>
      <c r="I12" s="11"/>
      <c r="J12" s="11">
        <v>0</v>
      </c>
      <c r="K12" s="11"/>
      <c r="L12" s="11"/>
      <c r="M12" s="48"/>
      <c r="N12" s="71">
        <v>12</v>
      </c>
      <c r="O12" s="11" t="s">
        <v>29</v>
      </c>
      <c r="P12" s="11" t="s">
        <v>30</v>
      </c>
      <c r="Q12" s="11"/>
      <c r="R12" s="11" t="b">
        <v>1</v>
      </c>
      <c r="S12" s="11"/>
      <c r="T12" s="11">
        <v>0</v>
      </c>
      <c r="U12" s="11"/>
      <c r="V12" s="11"/>
      <c r="W12" s="48"/>
      <c r="X12" s="11">
        <v>12</v>
      </c>
      <c r="Y12" s="11" t="s">
        <v>30</v>
      </c>
      <c r="Z12" s="11" t="s">
        <v>31</v>
      </c>
      <c r="AA12" s="11"/>
      <c r="AB12" s="11" t="b">
        <v>1</v>
      </c>
      <c r="AC12" s="11"/>
      <c r="AD12" s="11">
        <v>0</v>
      </c>
      <c r="AE12" s="11"/>
      <c r="AF12" s="11"/>
      <c r="AG12" s="48"/>
      <c r="AH12" s="71">
        <v>12</v>
      </c>
      <c r="AI12" s="11" t="s">
        <v>31</v>
      </c>
      <c r="AJ12" s="11" t="s">
        <v>32</v>
      </c>
      <c r="AK12" s="11"/>
      <c r="AL12" s="11" t="b">
        <v>1</v>
      </c>
      <c r="AM12" s="11"/>
      <c r="AN12" s="11">
        <v>0</v>
      </c>
      <c r="AO12" s="11"/>
      <c r="AP12" s="11"/>
      <c r="AQ12" s="48"/>
      <c r="AR12" s="71">
        <v>12</v>
      </c>
      <c r="AS12" s="11" t="s">
        <v>32</v>
      </c>
      <c r="AT12" s="11" t="s">
        <v>33</v>
      </c>
      <c r="AU12" s="11"/>
      <c r="AV12" s="11" t="b">
        <v>1</v>
      </c>
      <c r="AW12" s="11"/>
      <c r="AX12" s="11">
        <v>0</v>
      </c>
      <c r="AY12" s="11"/>
      <c r="AZ12" s="11"/>
      <c r="BA12" s="48"/>
      <c r="BB12" s="71">
        <v>12</v>
      </c>
      <c r="BC12" s="11" t="s">
        <v>33</v>
      </c>
      <c r="BD12" s="11" t="s">
        <v>34</v>
      </c>
      <c r="BE12" s="11">
        <v>1.465777079</v>
      </c>
      <c r="BF12" s="11" t="b">
        <v>0</v>
      </c>
      <c r="BG12" s="11">
        <v>1.5377963219999999</v>
      </c>
      <c r="BH12" s="11">
        <v>1.393757836</v>
      </c>
      <c r="BI12" s="11">
        <v>0</v>
      </c>
      <c r="BJ12" s="11">
        <v>0</v>
      </c>
      <c r="BK12" s="48">
        <v>0</v>
      </c>
      <c r="BL12" s="11">
        <v>12</v>
      </c>
      <c r="BM12" s="11" t="s">
        <v>34</v>
      </c>
      <c r="BN12" s="11" t="s">
        <v>35</v>
      </c>
      <c r="BO12" s="11">
        <v>3.8497149000000001E-2</v>
      </c>
      <c r="BP12" s="11" t="b">
        <v>0</v>
      </c>
      <c r="BQ12" s="11">
        <v>0.180188341</v>
      </c>
      <c r="BR12" s="11">
        <v>0</v>
      </c>
      <c r="BS12" s="11">
        <v>0</v>
      </c>
      <c r="BT12" s="11">
        <v>0</v>
      </c>
      <c r="BU12" s="11">
        <v>0</v>
      </c>
      <c r="BV12" s="11">
        <v>12</v>
      </c>
      <c r="BW12" s="11" t="s">
        <v>35</v>
      </c>
      <c r="BX12" s="11" t="s">
        <v>36</v>
      </c>
      <c r="BY12" s="11">
        <v>4.7571021999999998E-2</v>
      </c>
      <c r="BZ12" s="11" t="b">
        <v>1</v>
      </c>
      <c r="CA12" s="11">
        <v>0.22689570100000001</v>
      </c>
      <c r="CB12" s="11">
        <v>0</v>
      </c>
      <c r="CC12" s="11">
        <v>1.6525222999999999E-2</v>
      </c>
      <c r="CD12" s="11">
        <v>0.78847764799999998</v>
      </c>
      <c r="CE12" s="11">
        <v>0.55167174699999999</v>
      </c>
    </row>
    <row r="13" spans="1:83" x14ac:dyDescent="0.25">
      <c r="A13" s="11">
        <v>22</v>
      </c>
      <c r="B13" s="11">
        <v>90</v>
      </c>
      <c r="C13" s="11">
        <v>22</v>
      </c>
      <c r="D13" s="71" t="s">
        <v>28</v>
      </c>
      <c r="E13" s="11" t="s">
        <v>29</v>
      </c>
      <c r="F13" s="11">
        <v>2.9874518760000002</v>
      </c>
      <c r="G13" s="11"/>
      <c r="H13" s="11" t="b">
        <v>0</v>
      </c>
      <c r="I13" s="11">
        <v>3.4721921149999999</v>
      </c>
      <c r="J13" s="11">
        <v>2.502711637</v>
      </c>
      <c r="K13" s="11">
        <v>0</v>
      </c>
      <c r="L13" s="11">
        <v>0</v>
      </c>
      <c r="M13" s="48">
        <v>0</v>
      </c>
      <c r="N13" s="71">
        <v>22</v>
      </c>
      <c r="O13" s="11" t="s">
        <v>29</v>
      </c>
      <c r="P13" s="11" t="s">
        <v>30</v>
      </c>
      <c r="Q13" s="11"/>
      <c r="R13" s="11" t="b">
        <v>1</v>
      </c>
      <c r="S13" s="11"/>
      <c r="T13" s="11">
        <v>0</v>
      </c>
      <c r="U13" s="11"/>
      <c r="V13" s="11"/>
      <c r="W13" s="48"/>
      <c r="X13" s="11">
        <v>22</v>
      </c>
      <c r="Y13" s="11" t="s">
        <v>30</v>
      </c>
      <c r="Z13" s="11" t="s">
        <v>31</v>
      </c>
      <c r="AA13" s="11"/>
      <c r="AB13" s="11" t="b">
        <v>1</v>
      </c>
      <c r="AC13" s="11"/>
      <c r="AD13" s="11">
        <v>0</v>
      </c>
      <c r="AE13" s="11"/>
      <c r="AF13" s="11"/>
      <c r="AG13" s="48"/>
      <c r="AH13" s="71">
        <v>22</v>
      </c>
      <c r="AI13" s="11" t="s">
        <v>31</v>
      </c>
      <c r="AJ13" s="11" t="s">
        <v>32</v>
      </c>
      <c r="AK13" s="11"/>
      <c r="AL13" s="11" t="b">
        <v>1</v>
      </c>
      <c r="AM13" s="11"/>
      <c r="AN13" s="11">
        <v>0</v>
      </c>
      <c r="AO13" s="11"/>
      <c r="AP13" s="11"/>
      <c r="AQ13" s="48"/>
      <c r="AR13" s="71">
        <v>22</v>
      </c>
      <c r="AS13" s="11" t="s">
        <v>32</v>
      </c>
      <c r="AT13" s="11" t="s">
        <v>33</v>
      </c>
      <c r="AU13" s="11"/>
      <c r="AV13" s="11" t="b">
        <v>1</v>
      </c>
      <c r="AW13" s="11"/>
      <c r="AX13" s="11">
        <v>0</v>
      </c>
      <c r="AY13" s="11"/>
      <c r="AZ13" s="11"/>
      <c r="BA13" s="48"/>
      <c r="BB13" s="71">
        <v>22</v>
      </c>
      <c r="BC13" s="11" t="s">
        <v>33</v>
      </c>
      <c r="BD13" s="11" t="s">
        <v>34</v>
      </c>
      <c r="BE13" s="11"/>
      <c r="BF13" s="11" t="b">
        <v>1</v>
      </c>
      <c r="BG13" s="11"/>
      <c r="BH13" s="11">
        <v>0</v>
      </c>
      <c r="BI13" s="11"/>
      <c r="BJ13" s="11"/>
      <c r="BK13" s="48"/>
      <c r="BL13" s="11">
        <v>22</v>
      </c>
      <c r="BM13" s="11" t="s">
        <v>34</v>
      </c>
      <c r="BN13" s="11" t="s">
        <v>35</v>
      </c>
      <c r="BO13" s="11"/>
      <c r="BP13" s="11" t="b">
        <v>1</v>
      </c>
      <c r="BQ13" s="11"/>
      <c r="BR13" s="11">
        <v>0</v>
      </c>
      <c r="BS13" s="11"/>
      <c r="BT13" s="11"/>
      <c r="BU13" s="11"/>
      <c r="BV13" s="11">
        <v>22</v>
      </c>
      <c r="BW13" s="11" t="s">
        <v>35</v>
      </c>
      <c r="BX13" s="11" t="s">
        <v>36</v>
      </c>
      <c r="BY13" s="11"/>
      <c r="BZ13" s="11" t="b">
        <v>1</v>
      </c>
      <c r="CA13" s="11"/>
      <c r="CB13" s="11">
        <v>0</v>
      </c>
      <c r="CC13" s="11"/>
      <c r="CD13" s="11"/>
      <c r="CE13" s="11"/>
    </row>
    <row r="14" spans="1:83" x14ac:dyDescent="0.25">
      <c r="A14" s="11">
        <v>41</v>
      </c>
      <c r="B14" s="11">
        <v>90</v>
      </c>
      <c r="C14" s="11">
        <v>41</v>
      </c>
      <c r="D14" s="71" t="s">
        <v>28</v>
      </c>
      <c r="E14" s="11" t="s">
        <v>29</v>
      </c>
      <c r="F14" s="11">
        <v>3.5845475000000002E-2</v>
      </c>
      <c r="G14" s="11"/>
      <c r="H14" s="11" t="b">
        <v>1</v>
      </c>
      <c r="I14" s="11">
        <v>8.4886037999999997E-2</v>
      </c>
      <c r="J14" s="11">
        <v>0</v>
      </c>
      <c r="K14" s="11">
        <v>2.95202E-4</v>
      </c>
      <c r="L14" s="11">
        <v>0.239080299</v>
      </c>
      <c r="M14" s="48">
        <v>0.110088332</v>
      </c>
      <c r="N14" s="71">
        <v>41</v>
      </c>
      <c r="O14" s="11" t="s">
        <v>29</v>
      </c>
      <c r="P14" s="11" t="s">
        <v>30</v>
      </c>
      <c r="Q14" s="11">
        <v>0.12387535099999999</v>
      </c>
      <c r="R14" s="11" t="b">
        <v>0</v>
      </c>
      <c r="S14" s="11">
        <v>0.16379828900000001</v>
      </c>
      <c r="T14" s="11">
        <v>8.3952412000000004E-2</v>
      </c>
      <c r="U14" s="11">
        <v>0</v>
      </c>
      <c r="V14" s="11">
        <v>0</v>
      </c>
      <c r="W14" s="48">
        <v>0</v>
      </c>
      <c r="X14" s="11">
        <v>41</v>
      </c>
      <c r="Y14" s="11" t="s">
        <v>30</v>
      </c>
      <c r="Z14" s="11" t="s">
        <v>31</v>
      </c>
      <c r="AA14" s="11">
        <v>5.5950786000000002E-2</v>
      </c>
      <c r="AB14" s="11" t="b">
        <v>1</v>
      </c>
      <c r="AC14" s="11">
        <v>0.14175480100000001</v>
      </c>
      <c r="AD14" s="11">
        <v>0</v>
      </c>
      <c r="AE14" s="11">
        <v>9.7952499999999997E-4</v>
      </c>
      <c r="AF14" s="11">
        <v>0.77190243300000005</v>
      </c>
      <c r="AG14" s="48">
        <v>7.2219529000000005E-2</v>
      </c>
      <c r="AH14" s="71">
        <v>41</v>
      </c>
      <c r="AI14" s="11" t="s">
        <v>31</v>
      </c>
      <c r="AJ14" s="11" t="s">
        <v>32</v>
      </c>
      <c r="AK14" s="11">
        <v>6.5918049000000006E-2</v>
      </c>
      <c r="AL14" s="11" t="b">
        <v>1</v>
      </c>
      <c r="AM14" s="11">
        <v>0.19509016000000001</v>
      </c>
      <c r="AN14" s="11">
        <v>0</v>
      </c>
      <c r="AO14" s="11">
        <v>4.9738509999999996E-3</v>
      </c>
      <c r="AP14" s="11">
        <v>0.39306114399999997</v>
      </c>
      <c r="AQ14" s="48">
        <v>0.36671772400000002</v>
      </c>
      <c r="AR14" s="71">
        <v>41</v>
      </c>
      <c r="AS14" s="11" t="s">
        <v>32</v>
      </c>
      <c r="AT14" s="11" t="s">
        <v>33</v>
      </c>
      <c r="AU14" s="11">
        <v>4.2110125999999998E-2</v>
      </c>
      <c r="AV14" s="11" t="b">
        <v>1</v>
      </c>
      <c r="AW14" s="11">
        <v>0.12718396900000001</v>
      </c>
      <c r="AX14" s="11">
        <v>0</v>
      </c>
      <c r="AY14" s="11">
        <v>1.4654410000000001E-3</v>
      </c>
      <c r="AZ14" s="11">
        <v>0.99907336199999996</v>
      </c>
      <c r="BA14" s="48">
        <v>0.11580726700000001</v>
      </c>
      <c r="BB14" s="71">
        <v>41</v>
      </c>
      <c r="BC14" s="11" t="s">
        <v>33</v>
      </c>
      <c r="BD14" s="11" t="s">
        <v>34</v>
      </c>
      <c r="BE14" s="11"/>
      <c r="BF14" s="11" t="b">
        <v>1</v>
      </c>
      <c r="BG14" s="11"/>
      <c r="BH14" s="11">
        <v>0</v>
      </c>
      <c r="BI14" s="11"/>
      <c r="BJ14" s="11"/>
      <c r="BK14" s="48"/>
      <c r="BL14" s="11">
        <v>41</v>
      </c>
      <c r="BM14" s="11" t="s">
        <v>34</v>
      </c>
      <c r="BN14" s="11" t="s">
        <v>35</v>
      </c>
      <c r="BO14" s="11"/>
      <c r="BP14" s="11" t="b">
        <v>1</v>
      </c>
      <c r="BQ14" s="11"/>
      <c r="BR14" s="11">
        <v>0</v>
      </c>
      <c r="BS14" s="11"/>
      <c r="BT14" s="11"/>
      <c r="BU14" s="11"/>
      <c r="BV14" s="11">
        <v>41</v>
      </c>
      <c r="BW14" s="11" t="s">
        <v>35</v>
      </c>
      <c r="BX14" s="11" t="s">
        <v>36</v>
      </c>
      <c r="BY14" s="11"/>
      <c r="BZ14" s="11" t="b">
        <v>1</v>
      </c>
      <c r="CA14" s="11"/>
      <c r="CB14" s="11">
        <v>0</v>
      </c>
      <c r="CC14" s="11"/>
      <c r="CD14" s="11"/>
      <c r="CE14" s="11"/>
    </row>
    <row r="15" spans="1:83" x14ac:dyDescent="0.25">
      <c r="A15" s="11">
        <v>42</v>
      </c>
      <c r="B15" s="11">
        <v>90</v>
      </c>
      <c r="C15" s="11">
        <v>42</v>
      </c>
      <c r="D15" s="71" t="s">
        <v>28</v>
      </c>
      <c r="E15" s="11" t="s">
        <v>29</v>
      </c>
      <c r="F15" s="11"/>
      <c r="G15" s="11"/>
      <c r="H15" s="11" t="b">
        <v>1</v>
      </c>
      <c r="I15" s="11"/>
      <c r="J15" s="11">
        <v>0</v>
      </c>
      <c r="K15" s="11"/>
      <c r="L15" s="11"/>
      <c r="M15" s="48"/>
      <c r="N15" s="71">
        <v>42</v>
      </c>
      <c r="O15" s="11" t="s">
        <v>29</v>
      </c>
      <c r="P15" s="11" t="s">
        <v>30</v>
      </c>
      <c r="Q15" s="11"/>
      <c r="R15" s="11" t="b">
        <v>1</v>
      </c>
      <c r="S15" s="11"/>
      <c r="T15" s="11">
        <v>0</v>
      </c>
      <c r="U15" s="11"/>
      <c r="V15" s="11"/>
      <c r="W15" s="48"/>
      <c r="X15" s="11">
        <v>42</v>
      </c>
      <c r="Y15" s="11" t="s">
        <v>30</v>
      </c>
      <c r="Z15" s="11" t="s">
        <v>31</v>
      </c>
      <c r="AA15" s="11"/>
      <c r="AB15" s="11" t="b">
        <v>1</v>
      </c>
      <c r="AC15" s="11"/>
      <c r="AD15" s="11">
        <v>0</v>
      </c>
      <c r="AE15" s="11"/>
      <c r="AF15" s="11"/>
      <c r="AG15" s="48"/>
      <c r="AH15" s="71">
        <v>42</v>
      </c>
      <c r="AI15" s="11" t="s">
        <v>31</v>
      </c>
      <c r="AJ15" s="11" t="s">
        <v>32</v>
      </c>
      <c r="AK15" s="11"/>
      <c r="AL15" s="11" t="b">
        <v>1</v>
      </c>
      <c r="AM15" s="11"/>
      <c r="AN15" s="11">
        <v>0</v>
      </c>
      <c r="AO15" s="11"/>
      <c r="AP15" s="11"/>
      <c r="AQ15" s="48"/>
      <c r="AR15" s="71">
        <v>42</v>
      </c>
      <c r="AS15" s="11" t="s">
        <v>32</v>
      </c>
      <c r="AT15" s="11" t="s">
        <v>33</v>
      </c>
      <c r="AU15" s="11"/>
      <c r="AV15" s="11" t="b">
        <v>1</v>
      </c>
      <c r="AW15" s="11"/>
      <c r="AX15" s="11">
        <v>0</v>
      </c>
      <c r="AY15" s="11"/>
      <c r="AZ15" s="11"/>
      <c r="BA15" s="48"/>
      <c r="BB15" s="71">
        <v>42</v>
      </c>
      <c r="BC15" s="11" t="s">
        <v>33</v>
      </c>
      <c r="BD15" s="11" t="s">
        <v>34</v>
      </c>
      <c r="BE15" s="11"/>
      <c r="BF15" s="11" t="b">
        <v>1</v>
      </c>
      <c r="BG15" s="11"/>
      <c r="BH15" s="11">
        <v>0</v>
      </c>
      <c r="BI15" s="11"/>
      <c r="BJ15" s="11"/>
      <c r="BK15" s="48"/>
      <c r="BL15" s="11">
        <v>42</v>
      </c>
      <c r="BM15" s="11" t="s">
        <v>34</v>
      </c>
      <c r="BN15" s="11" t="s">
        <v>35</v>
      </c>
      <c r="BO15" s="11"/>
      <c r="BP15" s="11" t="b">
        <v>1</v>
      </c>
      <c r="BQ15" s="11"/>
      <c r="BR15" s="11">
        <v>0</v>
      </c>
      <c r="BS15" s="11"/>
      <c r="BT15" s="11"/>
      <c r="BU15" s="11"/>
      <c r="BV15" s="11">
        <v>42</v>
      </c>
      <c r="BW15" s="11" t="s">
        <v>35</v>
      </c>
      <c r="BX15" s="11" t="s">
        <v>36</v>
      </c>
      <c r="BY15" s="11">
        <v>4.8168882000000003E-2</v>
      </c>
      <c r="BZ15" s="11" t="b">
        <v>0</v>
      </c>
      <c r="CA15" s="11">
        <v>0.12911135800000001</v>
      </c>
      <c r="CB15" s="11">
        <v>0</v>
      </c>
      <c r="CC15" s="11">
        <v>0</v>
      </c>
      <c r="CD15" s="11">
        <v>0</v>
      </c>
      <c r="CE15" s="11">
        <v>0</v>
      </c>
    </row>
    <row r="16" spans="1:83" x14ac:dyDescent="0.25">
      <c r="A16" s="11">
        <v>43</v>
      </c>
      <c r="B16" s="11">
        <v>90</v>
      </c>
      <c r="C16" s="11">
        <v>43</v>
      </c>
      <c r="D16" s="71" t="s">
        <v>28</v>
      </c>
      <c r="E16" s="11" t="s">
        <v>29</v>
      </c>
      <c r="F16" s="11">
        <v>0.188970677</v>
      </c>
      <c r="G16" s="11"/>
      <c r="H16" s="11" t="b">
        <v>0</v>
      </c>
      <c r="I16" s="11">
        <v>0.28674717999999999</v>
      </c>
      <c r="J16" s="11">
        <v>9.1194173000000003E-2</v>
      </c>
      <c r="K16" s="11">
        <v>0</v>
      </c>
      <c r="L16" s="11">
        <v>0</v>
      </c>
      <c r="M16" s="48">
        <v>0</v>
      </c>
      <c r="N16" s="71">
        <v>43</v>
      </c>
      <c r="O16" s="11" t="s">
        <v>29</v>
      </c>
      <c r="P16" s="11" t="s">
        <v>30</v>
      </c>
      <c r="Q16" s="11"/>
      <c r="R16" s="11" t="b">
        <v>1</v>
      </c>
      <c r="S16" s="11"/>
      <c r="T16" s="11">
        <v>0</v>
      </c>
      <c r="U16" s="11"/>
      <c r="V16" s="11"/>
      <c r="W16" s="48"/>
      <c r="X16" s="11">
        <v>43</v>
      </c>
      <c r="Y16" s="11" t="s">
        <v>30</v>
      </c>
      <c r="Z16" s="11" t="s">
        <v>31</v>
      </c>
      <c r="AA16" s="11"/>
      <c r="AB16" s="11" t="b">
        <v>1</v>
      </c>
      <c r="AC16" s="11"/>
      <c r="AD16" s="11">
        <v>0</v>
      </c>
      <c r="AE16" s="11"/>
      <c r="AF16" s="11"/>
      <c r="AG16" s="48"/>
      <c r="AH16" s="71">
        <v>43</v>
      </c>
      <c r="AI16" s="11" t="s">
        <v>31</v>
      </c>
      <c r="AJ16" s="11" t="s">
        <v>32</v>
      </c>
      <c r="AK16" s="11">
        <v>7.6432389000000003E-2</v>
      </c>
      <c r="AL16" s="11" t="b">
        <v>1</v>
      </c>
      <c r="AM16" s="11">
        <v>0.28896877700000001</v>
      </c>
      <c r="AN16" s="11">
        <v>0</v>
      </c>
      <c r="AO16" s="11">
        <v>1.9589973E-2</v>
      </c>
      <c r="AP16" s="11">
        <v>0.55622585400000002</v>
      </c>
      <c r="AQ16" s="48">
        <v>0.54816983100000005</v>
      </c>
      <c r="AR16" s="71">
        <v>43</v>
      </c>
      <c r="AS16" s="11" t="s">
        <v>32</v>
      </c>
      <c r="AT16" s="11" t="s">
        <v>33</v>
      </c>
      <c r="AU16" s="11"/>
      <c r="AV16" s="11" t="b">
        <v>1</v>
      </c>
      <c r="AW16" s="11"/>
      <c r="AX16" s="11">
        <v>0</v>
      </c>
      <c r="AY16" s="11"/>
      <c r="AZ16" s="11"/>
      <c r="BA16" s="48"/>
      <c r="BB16" s="71">
        <v>43</v>
      </c>
      <c r="BC16" s="11" t="s">
        <v>33</v>
      </c>
      <c r="BD16" s="11" t="s">
        <v>34</v>
      </c>
      <c r="BE16" s="11"/>
      <c r="BF16" s="11" t="b">
        <v>1</v>
      </c>
      <c r="BG16" s="11"/>
      <c r="BH16" s="11">
        <v>0</v>
      </c>
      <c r="BI16" s="11"/>
      <c r="BJ16" s="11"/>
      <c r="BK16" s="48"/>
      <c r="BL16" s="11">
        <v>43</v>
      </c>
      <c r="BM16" s="11" t="s">
        <v>34</v>
      </c>
      <c r="BN16" s="11" t="s">
        <v>35</v>
      </c>
      <c r="BO16" s="11"/>
      <c r="BP16" s="11" t="b">
        <v>1</v>
      </c>
      <c r="BQ16" s="11"/>
      <c r="BR16" s="11">
        <v>0</v>
      </c>
      <c r="BS16" s="11"/>
      <c r="BT16" s="11"/>
      <c r="BU16" s="11"/>
      <c r="BV16" s="11">
        <v>43</v>
      </c>
      <c r="BW16" s="11" t="s">
        <v>35</v>
      </c>
      <c r="BX16" s="11" t="s">
        <v>36</v>
      </c>
      <c r="BY16" s="11"/>
      <c r="BZ16" s="11" t="b">
        <v>1</v>
      </c>
      <c r="CA16" s="11"/>
      <c r="CB16" s="11">
        <v>0</v>
      </c>
      <c r="CC16" s="11"/>
      <c r="CD16" s="11"/>
      <c r="CE16" s="11"/>
    </row>
    <row r="17" spans="1:83" x14ac:dyDescent="0.25">
      <c r="A17" s="11">
        <v>44</v>
      </c>
      <c r="B17" s="11">
        <v>90</v>
      </c>
      <c r="C17" s="11">
        <v>44</v>
      </c>
      <c r="D17" s="71" t="s">
        <v>28</v>
      </c>
      <c r="E17" s="11" t="s">
        <v>29</v>
      </c>
      <c r="F17" s="11">
        <v>0.18800185899999999</v>
      </c>
      <c r="G17" s="11"/>
      <c r="H17" s="11" t="b">
        <v>1</v>
      </c>
      <c r="I17" s="11">
        <v>0.481764629</v>
      </c>
      <c r="J17" s="11">
        <v>0</v>
      </c>
      <c r="K17" s="11">
        <v>1.1807534E-2</v>
      </c>
      <c r="L17" s="11">
        <v>0.81392899500000004</v>
      </c>
      <c r="M17" s="48">
        <v>7.3709851000000007E-2</v>
      </c>
      <c r="N17" s="71">
        <v>44</v>
      </c>
      <c r="O17" s="11" t="s">
        <v>29</v>
      </c>
      <c r="P17" s="11" t="s">
        <v>30</v>
      </c>
      <c r="Q17" s="11">
        <v>0.13099992699999999</v>
      </c>
      <c r="R17" s="11" t="b">
        <v>0</v>
      </c>
      <c r="S17" s="11">
        <v>0.44961140300000002</v>
      </c>
      <c r="T17" s="11">
        <v>0</v>
      </c>
      <c r="U17" s="11">
        <v>0</v>
      </c>
      <c r="V17" s="11">
        <v>0</v>
      </c>
      <c r="W17" s="48">
        <v>0</v>
      </c>
      <c r="X17" s="11">
        <v>44</v>
      </c>
      <c r="Y17" s="11" t="s">
        <v>30</v>
      </c>
      <c r="Z17" s="11" t="s">
        <v>31</v>
      </c>
      <c r="AA17" s="11">
        <v>2.4132605000000001E-2</v>
      </c>
      <c r="AB17" s="11" t="b">
        <v>0</v>
      </c>
      <c r="AC17" s="11">
        <v>0.183205326</v>
      </c>
      <c r="AD17" s="11">
        <v>0</v>
      </c>
      <c r="AE17" s="11">
        <v>0</v>
      </c>
      <c r="AF17" s="11">
        <v>0</v>
      </c>
      <c r="AG17" s="48">
        <v>0</v>
      </c>
      <c r="AH17" s="71">
        <v>44</v>
      </c>
      <c r="AI17" s="11" t="s">
        <v>31</v>
      </c>
      <c r="AJ17" s="11" t="s">
        <v>32</v>
      </c>
      <c r="AK17" s="11">
        <v>3.8354721000000001E-2</v>
      </c>
      <c r="AL17" s="11" t="b">
        <v>0</v>
      </c>
      <c r="AM17" s="11">
        <v>0.10824921</v>
      </c>
      <c r="AN17" s="11">
        <v>0</v>
      </c>
      <c r="AO17" s="11">
        <v>0</v>
      </c>
      <c r="AP17" s="11">
        <v>0</v>
      </c>
      <c r="AQ17" s="48">
        <v>0</v>
      </c>
      <c r="AR17" s="71">
        <v>44</v>
      </c>
      <c r="AS17" s="11" t="s">
        <v>32</v>
      </c>
      <c r="AT17" s="11" t="s">
        <v>33</v>
      </c>
      <c r="AU17" s="11">
        <v>3.0107885000000001E-2</v>
      </c>
      <c r="AV17" s="11" t="b">
        <v>0</v>
      </c>
      <c r="AW17" s="11">
        <v>0.18176104700000001</v>
      </c>
      <c r="AX17" s="11">
        <v>0</v>
      </c>
      <c r="AY17" s="11">
        <v>0</v>
      </c>
      <c r="AZ17" s="11">
        <v>0</v>
      </c>
      <c r="BA17" s="48">
        <v>0</v>
      </c>
      <c r="BB17" s="71">
        <v>44</v>
      </c>
      <c r="BC17" s="11" t="s">
        <v>33</v>
      </c>
      <c r="BD17" s="11" t="s">
        <v>34</v>
      </c>
      <c r="BE17" s="11">
        <v>1.888923911</v>
      </c>
      <c r="BF17" s="11" t="b">
        <v>0</v>
      </c>
      <c r="BG17" s="11">
        <v>2.0519352980000001</v>
      </c>
      <c r="BH17" s="11">
        <v>1.7259125239999999</v>
      </c>
      <c r="BI17" s="11">
        <v>0</v>
      </c>
      <c r="BJ17" s="11">
        <v>0</v>
      </c>
      <c r="BK17" s="48">
        <v>0</v>
      </c>
      <c r="BL17" s="11">
        <v>44</v>
      </c>
      <c r="BM17" s="11" t="s">
        <v>34</v>
      </c>
      <c r="BN17" s="11" t="s">
        <v>35</v>
      </c>
      <c r="BO17" s="11">
        <v>3.4121001999999998E-2</v>
      </c>
      <c r="BP17" s="11" t="b">
        <v>0</v>
      </c>
      <c r="BQ17" s="11">
        <v>6.7270358000000002E-2</v>
      </c>
      <c r="BR17" s="11">
        <v>9.7164599999999995E-4</v>
      </c>
      <c r="BS17" s="11">
        <v>0</v>
      </c>
      <c r="BT17" s="11">
        <v>0</v>
      </c>
      <c r="BU17" s="11">
        <v>0</v>
      </c>
      <c r="BV17" s="11">
        <v>44</v>
      </c>
      <c r="BW17" s="11" t="s">
        <v>35</v>
      </c>
      <c r="BX17" s="11" t="s">
        <v>36</v>
      </c>
      <c r="BY17" s="11">
        <v>3.0599668E-2</v>
      </c>
      <c r="BZ17" s="11" t="b">
        <v>0</v>
      </c>
      <c r="CA17" s="11">
        <v>5.9750475999999997E-2</v>
      </c>
      <c r="CB17" s="11">
        <v>1.4488599999999999E-3</v>
      </c>
      <c r="CC17" s="11">
        <v>0</v>
      </c>
      <c r="CD17" s="11">
        <v>0</v>
      </c>
      <c r="CE17" s="11">
        <v>0</v>
      </c>
    </row>
    <row r="18" spans="1:83" x14ac:dyDescent="0.25">
      <c r="A18" s="11">
        <v>113</v>
      </c>
      <c r="B18" s="11">
        <v>90</v>
      </c>
      <c r="C18" s="11">
        <v>113</v>
      </c>
      <c r="D18" s="71" t="s">
        <v>28</v>
      </c>
      <c r="E18" s="11" t="s">
        <v>29</v>
      </c>
      <c r="F18" s="11"/>
      <c r="G18" s="11"/>
      <c r="H18" s="11" t="b">
        <v>1</v>
      </c>
      <c r="I18" s="11"/>
      <c r="J18" s="11">
        <v>0</v>
      </c>
      <c r="K18" s="11"/>
      <c r="L18" s="11"/>
      <c r="M18" s="48"/>
      <c r="N18" s="71">
        <v>113</v>
      </c>
      <c r="O18" s="11" t="s">
        <v>29</v>
      </c>
      <c r="P18" s="11" t="s">
        <v>30</v>
      </c>
      <c r="Q18" s="11"/>
      <c r="R18" s="11" t="b">
        <v>1</v>
      </c>
      <c r="S18" s="11"/>
      <c r="T18" s="11">
        <v>0</v>
      </c>
      <c r="U18" s="11"/>
      <c r="V18" s="11"/>
      <c r="W18" s="48"/>
      <c r="X18" s="11">
        <v>113</v>
      </c>
      <c r="Y18" s="11" t="s">
        <v>30</v>
      </c>
      <c r="Z18" s="11" t="s">
        <v>31</v>
      </c>
      <c r="AA18" s="11"/>
      <c r="AB18" s="11" t="b">
        <v>1</v>
      </c>
      <c r="AC18" s="11"/>
      <c r="AD18" s="11">
        <v>0</v>
      </c>
      <c r="AE18" s="11"/>
      <c r="AF18" s="11"/>
      <c r="AG18" s="48"/>
      <c r="AH18" s="71">
        <v>113</v>
      </c>
      <c r="AI18" s="11" t="s">
        <v>31</v>
      </c>
      <c r="AJ18" s="11" t="s">
        <v>32</v>
      </c>
      <c r="AK18" s="11"/>
      <c r="AL18" s="11" t="b">
        <v>1</v>
      </c>
      <c r="AM18" s="11"/>
      <c r="AN18" s="11">
        <v>0</v>
      </c>
      <c r="AO18" s="11"/>
      <c r="AP18" s="11"/>
      <c r="AQ18" s="48"/>
      <c r="AR18" s="71">
        <v>113</v>
      </c>
      <c r="AS18" s="11" t="s">
        <v>32</v>
      </c>
      <c r="AT18" s="11" t="s">
        <v>33</v>
      </c>
      <c r="AU18" s="11"/>
      <c r="AV18" s="11" t="b">
        <v>1</v>
      </c>
      <c r="AW18" s="11"/>
      <c r="AX18" s="11">
        <v>0</v>
      </c>
      <c r="AY18" s="11"/>
      <c r="AZ18" s="11"/>
      <c r="BA18" s="48"/>
      <c r="BB18" s="71">
        <v>113</v>
      </c>
      <c r="BC18" s="11" t="s">
        <v>33</v>
      </c>
      <c r="BD18" s="11" t="s">
        <v>34</v>
      </c>
      <c r="BE18" s="11"/>
      <c r="BF18" s="11" t="b">
        <v>1</v>
      </c>
      <c r="BG18" s="11"/>
      <c r="BH18" s="11">
        <v>0</v>
      </c>
      <c r="BI18" s="11"/>
      <c r="BJ18" s="11"/>
      <c r="BK18" s="48"/>
      <c r="BL18" s="11">
        <v>113</v>
      </c>
      <c r="BM18" s="11" t="s">
        <v>34</v>
      </c>
      <c r="BN18" s="11" t="s">
        <v>35</v>
      </c>
      <c r="BO18" s="11"/>
      <c r="BP18" s="11" t="b">
        <v>1</v>
      </c>
      <c r="BQ18" s="11"/>
      <c r="BR18" s="11">
        <v>0</v>
      </c>
      <c r="BS18" s="11"/>
      <c r="BT18" s="11"/>
      <c r="BU18" s="11"/>
      <c r="BV18" s="11">
        <v>113</v>
      </c>
      <c r="BW18" s="11" t="s">
        <v>35</v>
      </c>
      <c r="BX18" s="11" t="s">
        <v>36</v>
      </c>
      <c r="BY18" s="11"/>
      <c r="BZ18" s="11" t="b">
        <v>1</v>
      </c>
      <c r="CA18" s="11"/>
      <c r="CB18" s="11">
        <v>0</v>
      </c>
      <c r="CC18" s="11"/>
      <c r="CD18" s="11"/>
      <c r="CE18" s="11"/>
    </row>
    <row r="19" spans="1:83" x14ac:dyDescent="0.25">
      <c r="A19" s="13">
        <v>114</v>
      </c>
      <c r="B19" s="13">
        <v>90</v>
      </c>
      <c r="C19" s="13">
        <v>114</v>
      </c>
      <c r="D19" s="72" t="s">
        <v>28</v>
      </c>
      <c r="E19" s="13" t="s">
        <v>29</v>
      </c>
      <c r="F19" s="13">
        <v>9.3970508999999994E-2</v>
      </c>
      <c r="G19" s="13"/>
      <c r="H19" s="13" t="b">
        <v>1</v>
      </c>
      <c r="I19" s="13">
        <v>0.18822006299999999</v>
      </c>
      <c r="J19" s="13">
        <v>0</v>
      </c>
      <c r="K19" s="14">
        <v>1.35E-6</v>
      </c>
      <c r="L19" s="13">
        <v>1.99302E-4</v>
      </c>
      <c r="M19" s="49">
        <v>1.87524E-4</v>
      </c>
      <c r="N19" s="72">
        <v>114</v>
      </c>
      <c r="O19" s="13" t="s">
        <v>29</v>
      </c>
      <c r="P19" s="13" t="s">
        <v>30</v>
      </c>
      <c r="Q19" s="13">
        <v>0.25442938999999998</v>
      </c>
      <c r="R19" s="13" t="b">
        <v>0</v>
      </c>
      <c r="S19" s="13">
        <v>0.43670847899999998</v>
      </c>
      <c r="T19" s="13">
        <v>7.2150301E-2</v>
      </c>
      <c r="U19" s="13">
        <v>0</v>
      </c>
      <c r="V19" s="13">
        <v>0</v>
      </c>
      <c r="W19" s="49">
        <v>0</v>
      </c>
      <c r="X19" s="13">
        <v>114</v>
      </c>
      <c r="Y19" s="13" t="s">
        <v>30</v>
      </c>
      <c r="Z19" s="13" t="s">
        <v>31</v>
      </c>
      <c r="AA19" s="13">
        <v>0.18462187799999999</v>
      </c>
      <c r="AB19" s="13" t="b">
        <v>1</v>
      </c>
      <c r="AC19" s="13">
        <v>0.49459526199999998</v>
      </c>
      <c r="AD19" s="13">
        <v>0</v>
      </c>
      <c r="AE19" s="13">
        <v>2.1521097999999999E-2</v>
      </c>
      <c r="AF19" s="13">
        <v>0.37106941700000001</v>
      </c>
      <c r="AG19" s="49">
        <v>0.226000647</v>
      </c>
      <c r="AH19" s="72">
        <v>114</v>
      </c>
      <c r="AI19" s="13" t="s">
        <v>31</v>
      </c>
      <c r="AJ19" s="13" t="s">
        <v>32</v>
      </c>
      <c r="AK19" s="13">
        <v>9.4038952999999995E-2</v>
      </c>
      <c r="AL19" s="13" t="b">
        <v>0</v>
      </c>
      <c r="AM19" s="13">
        <v>0.27509726899999998</v>
      </c>
      <c r="AN19" s="13">
        <v>0</v>
      </c>
      <c r="AO19" s="13">
        <v>0</v>
      </c>
      <c r="AP19" s="13">
        <v>0</v>
      </c>
      <c r="AQ19" s="49">
        <v>0</v>
      </c>
      <c r="AR19" s="72">
        <v>114</v>
      </c>
      <c r="AS19" s="13" t="s">
        <v>32</v>
      </c>
      <c r="AT19" s="13" t="s">
        <v>33</v>
      </c>
      <c r="AU19" s="13">
        <v>0.55279790100000004</v>
      </c>
      <c r="AV19" s="13" t="b">
        <v>0</v>
      </c>
      <c r="AW19" s="13">
        <v>0.64570209300000003</v>
      </c>
      <c r="AX19" s="13">
        <v>0.45989370899999998</v>
      </c>
      <c r="AY19" s="13">
        <v>0</v>
      </c>
      <c r="AZ19" s="13">
        <v>0</v>
      </c>
      <c r="BA19" s="49">
        <v>0</v>
      </c>
      <c r="BB19" s="72">
        <v>114</v>
      </c>
      <c r="BC19" s="13" t="s">
        <v>33</v>
      </c>
      <c r="BD19" s="13" t="s">
        <v>34</v>
      </c>
      <c r="BE19" s="13"/>
      <c r="BF19" s="13" t="b">
        <v>1</v>
      </c>
      <c r="BG19" s="13"/>
      <c r="BH19" s="13">
        <v>0</v>
      </c>
      <c r="BI19" s="13"/>
      <c r="BJ19" s="13"/>
      <c r="BK19" s="49"/>
      <c r="BL19" s="13">
        <v>114</v>
      </c>
      <c r="BM19" s="13" t="s">
        <v>34</v>
      </c>
      <c r="BN19" s="13" t="s">
        <v>35</v>
      </c>
      <c r="BO19" s="13"/>
      <c r="BP19" s="13" t="b">
        <v>1</v>
      </c>
      <c r="BQ19" s="13"/>
      <c r="BR19" s="13">
        <v>0</v>
      </c>
      <c r="BS19" s="13"/>
      <c r="BT19" s="13"/>
      <c r="BU19" s="13"/>
      <c r="BV19" s="13">
        <v>114</v>
      </c>
      <c r="BW19" s="13" t="s">
        <v>35</v>
      </c>
      <c r="BX19" s="13" t="s">
        <v>36</v>
      </c>
      <c r="BY19" s="13"/>
      <c r="BZ19" s="13" t="b">
        <v>1</v>
      </c>
      <c r="CA19" s="13"/>
      <c r="CB19" s="13">
        <v>0</v>
      </c>
      <c r="CC19" s="13"/>
      <c r="CD19" s="13"/>
      <c r="CE19" s="13"/>
    </row>
    <row r="20" spans="1:83" x14ac:dyDescent="0.25">
      <c r="A20" s="17">
        <v>10</v>
      </c>
      <c r="B20" s="17">
        <v>64</v>
      </c>
      <c r="C20" s="17">
        <v>10</v>
      </c>
      <c r="D20" s="73" t="s">
        <v>28</v>
      </c>
      <c r="E20" s="17" t="s">
        <v>29</v>
      </c>
      <c r="F20" s="17"/>
      <c r="G20" s="17"/>
      <c r="H20" s="17" t="b">
        <v>1</v>
      </c>
      <c r="I20" s="17"/>
      <c r="J20" s="17">
        <v>0</v>
      </c>
      <c r="K20" s="17"/>
      <c r="L20" s="17"/>
      <c r="M20" s="50"/>
      <c r="N20" s="73">
        <v>10</v>
      </c>
      <c r="O20" s="17" t="s">
        <v>29</v>
      </c>
      <c r="P20" s="17" t="s">
        <v>30</v>
      </c>
      <c r="Q20" s="17"/>
      <c r="R20" s="17" t="b">
        <v>1</v>
      </c>
      <c r="S20" s="17"/>
      <c r="T20" s="17">
        <v>0</v>
      </c>
      <c r="U20" s="17"/>
      <c r="V20" s="17"/>
      <c r="W20" s="50"/>
      <c r="X20" s="17">
        <v>10</v>
      </c>
      <c r="Y20" s="17" t="s">
        <v>30</v>
      </c>
      <c r="Z20" s="17" t="s">
        <v>31</v>
      </c>
      <c r="AA20" s="17"/>
      <c r="AB20" s="17" t="b">
        <v>1</v>
      </c>
      <c r="AC20" s="17"/>
      <c r="AD20" s="17">
        <v>0</v>
      </c>
      <c r="AE20" s="17"/>
      <c r="AF20" s="17"/>
      <c r="AG20" s="50"/>
      <c r="AH20" s="73">
        <v>10</v>
      </c>
      <c r="AI20" s="17" t="s">
        <v>31</v>
      </c>
      <c r="AJ20" s="17" t="s">
        <v>32</v>
      </c>
      <c r="AK20" s="17"/>
      <c r="AL20" s="17" t="b">
        <v>1</v>
      </c>
      <c r="AM20" s="17"/>
      <c r="AN20" s="17">
        <v>0</v>
      </c>
      <c r="AO20" s="17"/>
      <c r="AP20" s="17"/>
      <c r="AQ20" s="50"/>
      <c r="AR20" s="73">
        <v>10</v>
      </c>
      <c r="AS20" s="17" t="s">
        <v>32</v>
      </c>
      <c r="AT20" s="17" t="s">
        <v>33</v>
      </c>
      <c r="AU20" s="17"/>
      <c r="AV20" s="17" t="b">
        <v>1</v>
      </c>
      <c r="AW20" s="17"/>
      <c r="AX20" s="17">
        <v>0</v>
      </c>
      <c r="AY20" s="17"/>
      <c r="AZ20" s="17"/>
      <c r="BA20" s="50"/>
      <c r="BB20" s="73">
        <v>10</v>
      </c>
      <c r="BC20" s="17" t="s">
        <v>33</v>
      </c>
      <c r="BD20" s="17" t="s">
        <v>34</v>
      </c>
      <c r="BE20" s="17"/>
      <c r="BF20" s="17" t="b">
        <v>1</v>
      </c>
      <c r="BG20" s="17"/>
      <c r="BH20" s="17">
        <v>0</v>
      </c>
      <c r="BI20" s="17"/>
      <c r="BJ20" s="17"/>
      <c r="BK20" s="50"/>
      <c r="BL20" s="17">
        <v>10</v>
      </c>
      <c r="BM20" s="17" t="s">
        <v>34</v>
      </c>
      <c r="BN20" s="17" t="s">
        <v>35</v>
      </c>
      <c r="BO20" s="17">
        <v>4.2815157999999999E-2</v>
      </c>
      <c r="BP20" s="17" t="b">
        <v>0</v>
      </c>
      <c r="BQ20" s="17">
        <v>4.4971862000000001E-2</v>
      </c>
      <c r="BR20" s="17">
        <v>4.0658453999999997E-2</v>
      </c>
      <c r="BS20" s="17">
        <v>0</v>
      </c>
      <c r="BT20" s="17">
        <v>0</v>
      </c>
      <c r="BU20" s="17">
        <v>0</v>
      </c>
      <c r="BV20" s="17">
        <v>10</v>
      </c>
      <c r="BW20" s="17" t="s">
        <v>35</v>
      </c>
      <c r="BX20" s="17" t="s">
        <v>36</v>
      </c>
      <c r="BY20" s="17">
        <v>1.9916970999999999E-2</v>
      </c>
      <c r="BZ20" s="17" t="b">
        <v>0</v>
      </c>
      <c r="CA20" s="17">
        <v>2.6450206E-2</v>
      </c>
      <c r="CB20" s="17">
        <v>1.3383736E-2</v>
      </c>
      <c r="CC20" s="17">
        <v>0</v>
      </c>
      <c r="CD20" s="17">
        <v>0</v>
      </c>
      <c r="CE20" s="17">
        <v>0</v>
      </c>
    </row>
    <row r="21" spans="1:83" x14ac:dyDescent="0.25">
      <c r="A21" s="15">
        <v>13</v>
      </c>
      <c r="B21" s="15">
        <v>64</v>
      </c>
      <c r="C21" s="15">
        <v>13</v>
      </c>
      <c r="D21" s="74" t="s">
        <v>28</v>
      </c>
      <c r="E21" s="15" t="s">
        <v>29</v>
      </c>
      <c r="F21" s="15">
        <v>0.24319690599999999</v>
      </c>
      <c r="G21" s="15"/>
      <c r="H21" s="15" t="b">
        <v>1</v>
      </c>
      <c r="I21" s="15">
        <v>0.52359581200000005</v>
      </c>
      <c r="J21" s="15">
        <v>0</v>
      </c>
      <c r="K21" s="15">
        <v>3.5037929999999998E-3</v>
      </c>
      <c r="L21" s="15">
        <v>6.3565559999999993E-2</v>
      </c>
      <c r="M21" s="51">
        <v>5.0959042000000003E-2</v>
      </c>
      <c r="N21" s="74">
        <v>13</v>
      </c>
      <c r="O21" s="15" t="s">
        <v>29</v>
      </c>
      <c r="P21" s="15" t="s">
        <v>30</v>
      </c>
      <c r="Q21" s="15">
        <v>6.7243546000000001E-2</v>
      </c>
      <c r="R21" s="15" t="b">
        <v>0</v>
      </c>
      <c r="S21" s="15">
        <v>0.24389603800000001</v>
      </c>
      <c r="T21" s="15">
        <v>0</v>
      </c>
      <c r="U21" s="15">
        <v>0</v>
      </c>
      <c r="V21" s="15">
        <v>0</v>
      </c>
      <c r="W21" s="51">
        <v>0</v>
      </c>
      <c r="X21" s="15">
        <v>13</v>
      </c>
      <c r="Y21" s="15" t="s">
        <v>30</v>
      </c>
      <c r="Z21" s="15" t="s">
        <v>31</v>
      </c>
      <c r="AA21" s="15">
        <v>7.1798740000000002E-3</v>
      </c>
      <c r="AB21" s="15" t="b">
        <v>0</v>
      </c>
      <c r="AC21" s="15">
        <v>0.15865064600000001</v>
      </c>
      <c r="AD21" s="15">
        <v>0</v>
      </c>
      <c r="AE21" s="15">
        <v>0</v>
      </c>
      <c r="AF21" s="15">
        <v>0</v>
      </c>
      <c r="AG21" s="51">
        <v>0</v>
      </c>
      <c r="AH21" s="74">
        <v>13</v>
      </c>
      <c r="AI21" s="15" t="s">
        <v>31</v>
      </c>
      <c r="AJ21" s="15" t="s">
        <v>32</v>
      </c>
      <c r="AK21" s="15">
        <v>6.8846679999999993E-2</v>
      </c>
      <c r="AL21" s="15" t="b">
        <v>1</v>
      </c>
      <c r="AM21" s="15">
        <v>0.27606673700000001</v>
      </c>
      <c r="AN21" s="15">
        <v>0</v>
      </c>
      <c r="AO21" s="15">
        <v>1.9682396000000001E-2</v>
      </c>
      <c r="AP21" s="15">
        <v>0.627234921</v>
      </c>
      <c r="AQ21" s="51">
        <v>0.54438726199999998</v>
      </c>
      <c r="AR21" s="74">
        <v>13</v>
      </c>
      <c r="AS21" s="15" t="s">
        <v>32</v>
      </c>
      <c r="AT21" s="15" t="s">
        <v>33</v>
      </c>
      <c r="AU21" s="15">
        <v>4.0248084000000003E-2</v>
      </c>
      <c r="AV21" s="15" t="b">
        <v>0</v>
      </c>
      <c r="AW21" s="15">
        <v>0.41249718600000002</v>
      </c>
      <c r="AX21" s="15">
        <v>0</v>
      </c>
      <c r="AY21" s="15">
        <v>0</v>
      </c>
      <c r="AZ21" s="15">
        <v>0</v>
      </c>
      <c r="BA21" s="51">
        <v>0</v>
      </c>
      <c r="BB21" s="74">
        <v>13</v>
      </c>
      <c r="BC21" s="15" t="s">
        <v>33</v>
      </c>
      <c r="BD21" s="15" t="s">
        <v>34</v>
      </c>
      <c r="BE21" s="15">
        <v>0.92560784399999996</v>
      </c>
      <c r="BF21" s="15" t="b">
        <v>0</v>
      </c>
      <c r="BG21" s="15">
        <v>1.3149511169999999</v>
      </c>
      <c r="BH21" s="15">
        <v>0.53626457000000005</v>
      </c>
      <c r="BI21" s="15">
        <v>0</v>
      </c>
      <c r="BJ21" s="15">
        <v>0</v>
      </c>
      <c r="BK21" s="51">
        <v>0</v>
      </c>
      <c r="BL21" s="15">
        <v>13</v>
      </c>
      <c r="BM21" s="15" t="s">
        <v>34</v>
      </c>
      <c r="BN21" s="15" t="s">
        <v>35</v>
      </c>
      <c r="BO21" s="15">
        <v>7.3811141999999996E-2</v>
      </c>
      <c r="BP21" s="15" t="b">
        <v>1</v>
      </c>
      <c r="BQ21" s="15">
        <v>0.36483272300000003</v>
      </c>
      <c r="BR21" s="15">
        <v>0</v>
      </c>
      <c r="BS21" s="15">
        <v>4.0854502000000001E-2</v>
      </c>
      <c r="BT21" s="15">
        <v>0.94939799499999999</v>
      </c>
      <c r="BU21" s="15">
        <v>0.42960113900000002</v>
      </c>
      <c r="BV21" s="15">
        <v>13</v>
      </c>
      <c r="BW21" s="15" t="s">
        <v>35</v>
      </c>
      <c r="BX21" s="15" t="s">
        <v>36</v>
      </c>
      <c r="BY21" s="15">
        <v>8.3340819999999996E-2</v>
      </c>
      <c r="BZ21" s="15" t="b">
        <v>1</v>
      </c>
      <c r="CA21" s="15">
        <v>0.39823658099999998</v>
      </c>
      <c r="CB21" s="15">
        <v>0</v>
      </c>
      <c r="CC21" s="15">
        <v>5.0639648000000002E-2</v>
      </c>
      <c r="CD21" s="15">
        <v>0.81180876499999999</v>
      </c>
      <c r="CE21" s="15">
        <v>0.532495791</v>
      </c>
    </row>
    <row r="22" spans="1:83" x14ac:dyDescent="0.25">
      <c r="A22" s="15">
        <v>14</v>
      </c>
      <c r="B22" s="15">
        <v>64</v>
      </c>
      <c r="C22" s="15">
        <v>14</v>
      </c>
      <c r="D22" s="74" t="s">
        <v>28</v>
      </c>
      <c r="E22" s="15" t="s">
        <v>29</v>
      </c>
      <c r="F22" s="15"/>
      <c r="G22" s="15"/>
      <c r="H22" s="15" t="b">
        <v>1</v>
      </c>
      <c r="I22" s="15"/>
      <c r="J22" s="15">
        <v>0</v>
      </c>
      <c r="K22" s="15"/>
      <c r="L22" s="15"/>
      <c r="M22" s="51"/>
      <c r="N22" s="74">
        <v>14</v>
      </c>
      <c r="O22" s="15" t="s">
        <v>29</v>
      </c>
      <c r="P22" s="15" t="s">
        <v>30</v>
      </c>
      <c r="Q22" s="15"/>
      <c r="R22" s="15" t="b">
        <v>1</v>
      </c>
      <c r="S22" s="15"/>
      <c r="T22" s="15">
        <v>0</v>
      </c>
      <c r="U22" s="15"/>
      <c r="V22" s="15"/>
      <c r="W22" s="51"/>
      <c r="X22" s="15">
        <v>14</v>
      </c>
      <c r="Y22" s="15" t="s">
        <v>30</v>
      </c>
      <c r="Z22" s="15" t="s">
        <v>31</v>
      </c>
      <c r="AA22" s="15"/>
      <c r="AB22" s="15" t="b">
        <v>1</v>
      </c>
      <c r="AC22" s="15"/>
      <c r="AD22" s="15">
        <v>0</v>
      </c>
      <c r="AE22" s="15"/>
      <c r="AF22" s="15"/>
      <c r="AG22" s="51"/>
      <c r="AH22" s="74">
        <v>14</v>
      </c>
      <c r="AI22" s="15" t="s">
        <v>31</v>
      </c>
      <c r="AJ22" s="15" t="s">
        <v>32</v>
      </c>
      <c r="AK22" s="15"/>
      <c r="AL22" s="15" t="b">
        <v>1</v>
      </c>
      <c r="AM22" s="15"/>
      <c r="AN22" s="15">
        <v>0</v>
      </c>
      <c r="AO22" s="15"/>
      <c r="AP22" s="15"/>
      <c r="AQ22" s="51"/>
      <c r="AR22" s="74">
        <v>14</v>
      </c>
      <c r="AS22" s="15" t="s">
        <v>32</v>
      </c>
      <c r="AT22" s="15" t="s">
        <v>33</v>
      </c>
      <c r="AU22" s="15"/>
      <c r="AV22" s="15" t="b">
        <v>1</v>
      </c>
      <c r="AW22" s="15"/>
      <c r="AX22" s="15">
        <v>0</v>
      </c>
      <c r="AY22" s="15"/>
      <c r="AZ22" s="15"/>
      <c r="BA22" s="51"/>
      <c r="BB22" s="74">
        <v>14</v>
      </c>
      <c r="BC22" s="15" t="s">
        <v>33</v>
      </c>
      <c r="BD22" s="15" t="s">
        <v>34</v>
      </c>
      <c r="BE22" s="15"/>
      <c r="BF22" s="15" t="b">
        <v>1</v>
      </c>
      <c r="BG22" s="15"/>
      <c r="BH22" s="15">
        <v>0</v>
      </c>
      <c r="BI22" s="15"/>
      <c r="BJ22" s="15"/>
      <c r="BK22" s="51"/>
      <c r="BL22" s="15">
        <v>14</v>
      </c>
      <c r="BM22" s="15" t="s">
        <v>34</v>
      </c>
      <c r="BN22" s="15" t="s">
        <v>35</v>
      </c>
      <c r="BO22" s="15"/>
      <c r="BP22" s="15" t="b">
        <v>1</v>
      </c>
      <c r="BQ22" s="15"/>
      <c r="BR22" s="15">
        <v>0</v>
      </c>
      <c r="BS22" s="15"/>
      <c r="BT22" s="15"/>
      <c r="BU22" s="15"/>
      <c r="BV22" s="15">
        <v>14</v>
      </c>
      <c r="BW22" s="15" t="s">
        <v>35</v>
      </c>
      <c r="BX22" s="15" t="s">
        <v>36</v>
      </c>
      <c r="BY22" s="15"/>
      <c r="BZ22" s="15" t="b">
        <v>1</v>
      </c>
      <c r="CA22" s="15"/>
      <c r="CB22" s="15">
        <v>0</v>
      </c>
      <c r="CC22" s="15"/>
      <c r="CD22" s="15"/>
      <c r="CE22" s="15"/>
    </row>
    <row r="23" spans="1:83" x14ac:dyDescent="0.25">
      <c r="A23" s="15">
        <v>15</v>
      </c>
      <c r="B23" s="15">
        <v>64</v>
      </c>
      <c r="C23" s="15">
        <v>15</v>
      </c>
      <c r="D23" s="74" t="s">
        <v>28</v>
      </c>
      <c r="E23" s="15" t="s">
        <v>29</v>
      </c>
      <c r="F23" s="15">
        <v>0.39228924900000001</v>
      </c>
      <c r="G23" s="15"/>
      <c r="H23" s="15" t="b">
        <v>0</v>
      </c>
      <c r="I23" s="15">
        <v>0.58702759699999996</v>
      </c>
      <c r="J23" s="15">
        <v>0.1975509</v>
      </c>
      <c r="K23" s="15">
        <v>0</v>
      </c>
      <c r="L23" s="15">
        <v>0</v>
      </c>
      <c r="M23" s="51">
        <v>0</v>
      </c>
      <c r="N23" s="74">
        <v>15</v>
      </c>
      <c r="O23" s="15" t="s">
        <v>29</v>
      </c>
      <c r="P23" s="15" t="s">
        <v>30</v>
      </c>
      <c r="Q23" s="15">
        <v>0.25910138700000002</v>
      </c>
      <c r="R23" s="15" t="b">
        <v>0</v>
      </c>
      <c r="S23" s="15">
        <v>0.42411475100000001</v>
      </c>
      <c r="T23" s="15">
        <v>9.4088023000000007E-2</v>
      </c>
      <c r="U23" s="15">
        <v>0</v>
      </c>
      <c r="V23" s="15">
        <v>0</v>
      </c>
      <c r="W23" s="51">
        <v>0</v>
      </c>
      <c r="X23" s="15">
        <v>15</v>
      </c>
      <c r="Y23" s="15" t="s">
        <v>30</v>
      </c>
      <c r="Z23" s="15" t="s">
        <v>31</v>
      </c>
      <c r="AA23" s="15">
        <v>0.135459566</v>
      </c>
      <c r="AB23" s="15" t="b">
        <v>0</v>
      </c>
      <c r="AC23" s="15">
        <v>0.25320037200000001</v>
      </c>
      <c r="AD23" s="15">
        <v>1.771876E-2</v>
      </c>
      <c r="AE23" s="15">
        <v>0</v>
      </c>
      <c r="AF23" s="15">
        <v>0</v>
      </c>
      <c r="AG23" s="51">
        <v>0</v>
      </c>
      <c r="AH23" s="74">
        <v>15</v>
      </c>
      <c r="AI23" s="15" t="s">
        <v>31</v>
      </c>
      <c r="AJ23" s="15" t="s">
        <v>32</v>
      </c>
      <c r="AK23" s="15">
        <v>0.18819760899999999</v>
      </c>
      <c r="AL23" s="15" t="b">
        <v>1</v>
      </c>
      <c r="AM23" s="15">
        <v>0.40681180099999997</v>
      </c>
      <c r="AN23" s="15">
        <v>0</v>
      </c>
      <c r="AO23" s="15">
        <v>2.2309280000000001E-3</v>
      </c>
      <c r="AP23" s="15">
        <v>9.3983902999999994E-2</v>
      </c>
      <c r="AQ23" s="51">
        <v>4.0947813999999999E-2</v>
      </c>
      <c r="AR23" s="74">
        <v>15</v>
      </c>
      <c r="AS23" s="15" t="s">
        <v>32</v>
      </c>
      <c r="AT23" s="15" t="s">
        <v>33</v>
      </c>
      <c r="AU23" s="15"/>
      <c r="AV23" s="15" t="b">
        <v>1</v>
      </c>
      <c r="AW23" s="15"/>
      <c r="AX23" s="15">
        <v>0</v>
      </c>
      <c r="AY23" s="15"/>
      <c r="AZ23" s="15"/>
      <c r="BA23" s="51"/>
      <c r="BB23" s="74">
        <v>15</v>
      </c>
      <c r="BC23" s="15" t="s">
        <v>33</v>
      </c>
      <c r="BD23" s="15" t="s">
        <v>34</v>
      </c>
      <c r="BE23" s="15"/>
      <c r="BF23" s="15" t="b">
        <v>1</v>
      </c>
      <c r="BG23" s="15"/>
      <c r="BH23" s="15">
        <v>0</v>
      </c>
      <c r="BI23" s="15"/>
      <c r="BJ23" s="15"/>
      <c r="BK23" s="51"/>
      <c r="BL23" s="15">
        <v>15</v>
      </c>
      <c r="BM23" s="15" t="s">
        <v>34</v>
      </c>
      <c r="BN23" s="15" t="s">
        <v>35</v>
      </c>
      <c r="BO23" s="15">
        <v>0.101725071</v>
      </c>
      <c r="BP23" s="15" t="b">
        <v>0</v>
      </c>
      <c r="BQ23" s="15">
        <v>0.36596635599999999</v>
      </c>
      <c r="BR23" s="15">
        <v>0</v>
      </c>
      <c r="BS23" s="15">
        <v>0</v>
      </c>
      <c r="BT23" s="15">
        <v>0</v>
      </c>
      <c r="BU23" s="15">
        <v>0</v>
      </c>
      <c r="BV23" s="15">
        <v>15</v>
      </c>
      <c r="BW23" s="15" t="s">
        <v>35</v>
      </c>
      <c r="BX23" s="15" t="s">
        <v>36</v>
      </c>
      <c r="BY23" s="15">
        <v>0.14297247299999999</v>
      </c>
      <c r="BZ23" s="15" t="b">
        <v>1</v>
      </c>
      <c r="CA23" s="15">
        <v>0.31987594000000003</v>
      </c>
      <c r="CB23" s="15">
        <v>0</v>
      </c>
      <c r="CC23" s="15">
        <v>1.7664239999999999E-3</v>
      </c>
      <c r="CD23" s="15">
        <v>0.44385763299999997</v>
      </c>
      <c r="CE23" s="15">
        <v>2.8157204000000002E-2</v>
      </c>
    </row>
    <row r="24" spans="1:83" x14ac:dyDescent="0.25">
      <c r="A24" s="15">
        <v>16</v>
      </c>
      <c r="B24" s="15">
        <v>64</v>
      </c>
      <c r="C24" s="15">
        <v>16</v>
      </c>
      <c r="D24" s="74" t="s">
        <v>28</v>
      </c>
      <c r="E24" s="15" t="s">
        <v>29</v>
      </c>
      <c r="F24" s="15">
        <v>0.20773011899999999</v>
      </c>
      <c r="G24" s="15"/>
      <c r="H24" s="15" t="b">
        <v>1</v>
      </c>
      <c r="I24" s="15">
        <v>0.58888447399999999</v>
      </c>
      <c r="J24" s="15">
        <v>0</v>
      </c>
      <c r="K24" s="15">
        <v>3.6537668000000002E-2</v>
      </c>
      <c r="L24" s="15">
        <v>0.56497717700000005</v>
      </c>
      <c r="M24" s="51">
        <v>0.20587926100000001</v>
      </c>
      <c r="N24" s="74">
        <v>16</v>
      </c>
      <c r="O24" s="15" t="s">
        <v>29</v>
      </c>
      <c r="P24" s="15" t="s">
        <v>30</v>
      </c>
      <c r="Q24" s="15">
        <v>0.13411287</v>
      </c>
      <c r="R24" s="15" t="b">
        <v>1</v>
      </c>
      <c r="S24" s="15">
        <v>0.49746985599999999</v>
      </c>
      <c r="T24" s="15">
        <v>0</v>
      </c>
      <c r="U24" s="15">
        <v>4.6709817000000001E-2</v>
      </c>
      <c r="V24" s="15">
        <v>0.94131217199999995</v>
      </c>
      <c r="W24" s="51">
        <v>0.26319639900000003</v>
      </c>
      <c r="X24" s="15">
        <v>16</v>
      </c>
      <c r="Y24" s="15" t="s">
        <v>30</v>
      </c>
      <c r="Z24" s="15" t="s">
        <v>31</v>
      </c>
      <c r="AA24" s="15">
        <v>5.2949483999999998E-2</v>
      </c>
      <c r="AB24" s="15" t="b">
        <v>1</v>
      </c>
      <c r="AC24" s="15">
        <v>0.28656475999999997</v>
      </c>
      <c r="AD24" s="15">
        <v>0</v>
      </c>
      <c r="AE24" s="15">
        <v>3.0129553999999999E-2</v>
      </c>
      <c r="AF24" s="15">
        <v>0.823203138</v>
      </c>
      <c r="AG24" s="51">
        <v>0.60718105300000003</v>
      </c>
      <c r="AH24" s="74">
        <v>16</v>
      </c>
      <c r="AI24" s="15" t="s">
        <v>31</v>
      </c>
      <c r="AJ24" s="15" t="s">
        <v>32</v>
      </c>
      <c r="AK24" s="15">
        <v>0.14875187200000001</v>
      </c>
      <c r="AL24" s="15" t="b">
        <v>1</v>
      </c>
      <c r="AM24" s="15">
        <v>0.345972944</v>
      </c>
      <c r="AN24" s="15">
        <v>0</v>
      </c>
      <c r="AO24" s="15">
        <v>4.2724379999999999E-3</v>
      </c>
      <c r="AP24" s="15">
        <v>0.170597255</v>
      </c>
      <c r="AQ24" s="51">
        <v>0.11673204500000001</v>
      </c>
      <c r="AR24" s="74">
        <v>16</v>
      </c>
      <c r="AS24" s="15" t="s">
        <v>32</v>
      </c>
      <c r="AT24" s="15" t="s">
        <v>33</v>
      </c>
      <c r="AU24" s="15">
        <v>1.5363997810000001</v>
      </c>
      <c r="AV24" s="15" t="b">
        <v>0</v>
      </c>
      <c r="AW24" s="15">
        <v>1.7861005480000001</v>
      </c>
      <c r="AX24" s="15">
        <v>1.286699013</v>
      </c>
      <c r="AY24" s="15">
        <v>0</v>
      </c>
      <c r="AZ24" s="15">
        <v>0</v>
      </c>
      <c r="BA24" s="51">
        <v>0</v>
      </c>
      <c r="BB24" s="74">
        <v>16</v>
      </c>
      <c r="BC24" s="15" t="s">
        <v>33</v>
      </c>
      <c r="BD24" s="15" t="s">
        <v>34</v>
      </c>
      <c r="BE24" s="15">
        <v>6.5025862549999998</v>
      </c>
      <c r="BF24" s="15" t="b">
        <v>0</v>
      </c>
      <c r="BG24" s="15">
        <v>7.3494590740000003</v>
      </c>
      <c r="BH24" s="15">
        <v>5.655713435</v>
      </c>
      <c r="BI24" s="15">
        <v>0</v>
      </c>
      <c r="BJ24" s="15">
        <v>0</v>
      </c>
      <c r="BK24" s="51">
        <v>0</v>
      </c>
      <c r="BL24" s="15">
        <v>16</v>
      </c>
      <c r="BM24" s="15" t="s">
        <v>34</v>
      </c>
      <c r="BN24" s="15" t="s">
        <v>35</v>
      </c>
      <c r="BO24" s="15">
        <v>0.380892546</v>
      </c>
      <c r="BP24" s="15" t="b">
        <v>1</v>
      </c>
      <c r="BQ24" s="15">
        <v>1.5336770049999999</v>
      </c>
      <c r="BR24" s="15">
        <v>0</v>
      </c>
      <c r="BS24" s="15">
        <v>0.57151796899999996</v>
      </c>
      <c r="BT24" s="15">
        <v>0.83656084500000005</v>
      </c>
      <c r="BU24" s="15">
        <v>0.38605900199999998</v>
      </c>
      <c r="BV24" s="15">
        <v>16</v>
      </c>
      <c r="BW24" s="15" t="s">
        <v>35</v>
      </c>
      <c r="BX24" s="15" t="s">
        <v>36</v>
      </c>
      <c r="BY24" s="15"/>
      <c r="BZ24" s="15" t="b">
        <v>1</v>
      </c>
      <c r="CA24" s="15"/>
      <c r="CB24" s="15">
        <v>0</v>
      </c>
      <c r="CC24" s="15"/>
      <c r="CD24" s="15"/>
      <c r="CE24" s="15"/>
    </row>
    <row r="25" spans="1:83" x14ac:dyDescent="0.25">
      <c r="A25" s="15">
        <v>17</v>
      </c>
      <c r="B25" s="15">
        <v>64</v>
      </c>
      <c r="C25" s="15">
        <v>17</v>
      </c>
      <c r="D25" s="74" t="s">
        <v>28</v>
      </c>
      <c r="E25" s="15" t="s">
        <v>29</v>
      </c>
      <c r="F25" s="15">
        <v>0.100502014</v>
      </c>
      <c r="G25" s="15"/>
      <c r="H25" s="15" t="b">
        <v>0</v>
      </c>
      <c r="I25" s="15">
        <v>0.108786641</v>
      </c>
      <c r="J25" s="15">
        <v>9.2217385999999998E-2</v>
      </c>
      <c r="K25" s="15">
        <v>0</v>
      </c>
      <c r="L25" s="15">
        <v>0</v>
      </c>
      <c r="M25" s="51">
        <v>0</v>
      </c>
      <c r="N25" s="74">
        <v>17</v>
      </c>
      <c r="O25" s="15" t="s">
        <v>29</v>
      </c>
      <c r="P25" s="15" t="s">
        <v>30</v>
      </c>
      <c r="Q25" s="15">
        <v>5.9423913000000002E-2</v>
      </c>
      <c r="R25" s="15" t="b">
        <v>0</v>
      </c>
      <c r="S25" s="15">
        <v>7.1176144999999996E-2</v>
      </c>
      <c r="T25" s="15">
        <v>4.7671682E-2</v>
      </c>
      <c r="U25" s="15">
        <v>0</v>
      </c>
      <c r="V25" s="15">
        <v>0</v>
      </c>
      <c r="W25" s="51">
        <v>0</v>
      </c>
      <c r="X25" s="15">
        <v>17</v>
      </c>
      <c r="Y25" s="15" t="s">
        <v>30</v>
      </c>
      <c r="Z25" s="15" t="s">
        <v>31</v>
      </c>
      <c r="AA25" s="15">
        <v>1.8893094999999999E-2</v>
      </c>
      <c r="AB25" s="15" t="b">
        <v>0</v>
      </c>
      <c r="AC25" s="15">
        <v>5.6127379999999998E-2</v>
      </c>
      <c r="AD25" s="15">
        <v>0</v>
      </c>
      <c r="AE25" s="15">
        <v>0</v>
      </c>
      <c r="AF25" s="15">
        <v>0</v>
      </c>
      <c r="AG25" s="51">
        <v>0</v>
      </c>
      <c r="AH25" s="74">
        <v>17</v>
      </c>
      <c r="AI25" s="15" t="s">
        <v>31</v>
      </c>
      <c r="AJ25" s="15" t="s">
        <v>32</v>
      </c>
      <c r="AK25" s="15">
        <v>3.1530300999999997E-2</v>
      </c>
      <c r="AL25" s="15" t="b">
        <v>0</v>
      </c>
      <c r="AM25" s="15">
        <v>0.14893932200000001</v>
      </c>
      <c r="AN25" s="15">
        <v>0</v>
      </c>
      <c r="AO25" s="15">
        <v>0</v>
      </c>
      <c r="AP25" s="15">
        <v>0</v>
      </c>
      <c r="AQ25" s="51">
        <v>0</v>
      </c>
      <c r="AR25" s="74">
        <v>17</v>
      </c>
      <c r="AS25" s="15" t="s">
        <v>32</v>
      </c>
      <c r="AT25" s="15" t="s">
        <v>33</v>
      </c>
      <c r="AU25" s="15">
        <v>2.3386882000000001E-2</v>
      </c>
      <c r="AV25" s="15" t="b">
        <v>0</v>
      </c>
      <c r="AW25" s="15">
        <v>0.14059096099999999</v>
      </c>
      <c r="AX25" s="15">
        <v>0</v>
      </c>
      <c r="AY25" s="15">
        <v>0</v>
      </c>
      <c r="AZ25" s="15">
        <v>0</v>
      </c>
      <c r="BA25" s="51">
        <v>0</v>
      </c>
      <c r="BB25" s="74">
        <v>17</v>
      </c>
      <c r="BC25" s="15" t="s">
        <v>33</v>
      </c>
      <c r="BD25" s="15" t="s">
        <v>34</v>
      </c>
      <c r="BE25" s="15">
        <v>3.6386685000000002E-2</v>
      </c>
      <c r="BF25" s="15" t="b">
        <v>1</v>
      </c>
      <c r="BG25" s="15">
        <v>0.12954544400000001</v>
      </c>
      <c r="BH25" s="15">
        <v>0</v>
      </c>
      <c r="BI25" s="15">
        <v>2.5913749999999999E-3</v>
      </c>
      <c r="BJ25" s="15">
        <v>0.99651477600000005</v>
      </c>
      <c r="BK25" s="51">
        <v>0.198960936</v>
      </c>
      <c r="BL25" s="15">
        <v>17</v>
      </c>
      <c r="BM25" s="15" t="s">
        <v>34</v>
      </c>
      <c r="BN25" s="15" t="s">
        <v>35</v>
      </c>
      <c r="BO25" s="15">
        <v>2.8473149999999999E-2</v>
      </c>
      <c r="BP25" s="15" t="b">
        <v>1</v>
      </c>
      <c r="BQ25" s="15">
        <v>0.15043197</v>
      </c>
      <c r="BR25" s="15">
        <v>0</v>
      </c>
      <c r="BS25" s="15">
        <v>8.1750250000000007E-3</v>
      </c>
      <c r="BT25" s="15">
        <v>0.78512244200000003</v>
      </c>
      <c r="BU25" s="15">
        <v>0.62766319199999998</v>
      </c>
      <c r="BV25" s="15">
        <v>17</v>
      </c>
      <c r="BW25" s="15" t="s">
        <v>35</v>
      </c>
      <c r="BX25" s="15" t="s">
        <v>36</v>
      </c>
      <c r="BY25" s="15">
        <v>2.5796439040000001</v>
      </c>
      <c r="BZ25" s="15" t="b">
        <v>0</v>
      </c>
      <c r="CA25" s="15">
        <v>5.4565978319999999</v>
      </c>
      <c r="CB25" s="15">
        <v>0</v>
      </c>
      <c r="CC25" s="15">
        <v>0</v>
      </c>
      <c r="CD25" s="15">
        <v>0</v>
      </c>
      <c r="CE25" s="15">
        <v>0</v>
      </c>
    </row>
    <row r="26" spans="1:83" x14ac:dyDescent="0.25">
      <c r="A26" s="15">
        <v>18</v>
      </c>
      <c r="B26" s="15">
        <v>64</v>
      </c>
      <c r="C26" s="15">
        <v>18</v>
      </c>
      <c r="D26" s="74" t="s">
        <v>28</v>
      </c>
      <c r="E26" s="15" t="s">
        <v>29</v>
      </c>
      <c r="F26" s="15"/>
      <c r="G26" s="15"/>
      <c r="H26" s="15" t="b">
        <v>1</v>
      </c>
      <c r="I26" s="15"/>
      <c r="J26" s="15">
        <v>0</v>
      </c>
      <c r="K26" s="15"/>
      <c r="L26" s="15"/>
      <c r="M26" s="51"/>
      <c r="N26" s="74">
        <v>18</v>
      </c>
      <c r="O26" s="15" t="s">
        <v>29</v>
      </c>
      <c r="P26" s="15" t="s">
        <v>30</v>
      </c>
      <c r="Q26" s="15"/>
      <c r="R26" s="15" t="b">
        <v>1</v>
      </c>
      <c r="S26" s="15"/>
      <c r="T26" s="15">
        <v>0</v>
      </c>
      <c r="U26" s="15"/>
      <c r="V26" s="15"/>
      <c r="W26" s="51"/>
      <c r="X26" s="15">
        <v>18</v>
      </c>
      <c r="Y26" s="15" t="s">
        <v>30</v>
      </c>
      <c r="Z26" s="15" t="s">
        <v>31</v>
      </c>
      <c r="AA26" s="15"/>
      <c r="AB26" s="15" t="b">
        <v>1</v>
      </c>
      <c r="AC26" s="15"/>
      <c r="AD26" s="15">
        <v>0</v>
      </c>
      <c r="AE26" s="15"/>
      <c r="AF26" s="15"/>
      <c r="AG26" s="51"/>
      <c r="AH26" s="74">
        <v>18</v>
      </c>
      <c r="AI26" s="15" t="s">
        <v>31</v>
      </c>
      <c r="AJ26" s="15" t="s">
        <v>32</v>
      </c>
      <c r="AK26" s="15"/>
      <c r="AL26" s="15" t="b">
        <v>1</v>
      </c>
      <c r="AM26" s="15"/>
      <c r="AN26" s="15">
        <v>0</v>
      </c>
      <c r="AO26" s="15"/>
      <c r="AP26" s="15"/>
      <c r="AQ26" s="51"/>
      <c r="AR26" s="74">
        <v>18</v>
      </c>
      <c r="AS26" s="15" t="s">
        <v>32</v>
      </c>
      <c r="AT26" s="15" t="s">
        <v>33</v>
      </c>
      <c r="AU26" s="15"/>
      <c r="AV26" s="15" t="b">
        <v>1</v>
      </c>
      <c r="AW26" s="15"/>
      <c r="AX26" s="15">
        <v>0</v>
      </c>
      <c r="AY26" s="15"/>
      <c r="AZ26" s="15"/>
      <c r="BA26" s="51"/>
      <c r="BB26" s="74">
        <v>18</v>
      </c>
      <c r="BC26" s="15" t="s">
        <v>33</v>
      </c>
      <c r="BD26" s="15" t="s">
        <v>34</v>
      </c>
      <c r="BE26" s="15"/>
      <c r="BF26" s="15" t="b">
        <v>1</v>
      </c>
      <c r="BG26" s="15"/>
      <c r="BH26" s="15">
        <v>0</v>
      </c>
      <c r="BI26" s="15"/>
      <c r="BJ26" s="15"/>
      <c r="BK26" s="51"/>
      <c r="BL26" s="15">
        <v>18</v>
      </c>
      <c r="BM26" s="15" t="s">
        <v>34</v>
      </c>
      <c r="BN26" s="15" t="s">
        <v>35</v>
      </c>
      <c r="BO26" s="15">
        <v>7.8275345999999996E-2</v>
      </c>
      <c r="BP26" s="15" t="b">
        <v>0</v>
      </c>
      <c r="BQ26" s="15">
        <v>0.119024092</v>
      </c>
      <c r="BR26" s="15">
        <v>3.75266E-2</v>
      </c>
      <c r="BS26" s="15">
        <v>0</v>
      </c>
      <c r="BT26" s="15">
        <v>0</v>
      </c>
      <c r="BU26" s="15">
        <v>0</v>
      </c>
      <c r="BV26" s="15">
        <v>18</v>
      </c>
      <c r="BW26" s="15" t="s">
        <v>35</v>
      </c>
      <c r="BX26" s="15" t="s">
        <v>36</v>
      </c>
      <c r="BY26" s="15">
        <v>6.2091371999999999E-2</v>
      </c>
      <c r="BZ26" s="15" t="b">
        <v>1</v>
      </c>
      <c r="CA26" s="15">
        <v>0.159352148</v>
      </c>
      <c r="CB26" s="15">
        <v>0</v>
      </c>
      <c r="CC26" s="15">
        <v>1.6556889999999999E-3</v>
      </c>
      <c r="CD26" s="15">
        <v>0.49253968199999998</v>
      </c>
      <c r="CE26" s="15">
        <v>0.126485131</v>
      </c>
    </row>
    <row r="27" spans="1:83" x14ac:dyDescent="0.25">
      <c r="A27" s="15">
        <v>19</v>
      </c>
      <c r="B27" s="15">
        <v>64</v>
      </c>
      <c r="C27" s="15">
        <v>19</v>
      </c>
      <c r="D27" s="74" t="s">
        <v>28</v>
      </c>
      <c r="E27" s="15" t="s">
        <v>29</v>
      </c>
      <c r="F27" s="15">
        <v>1.283792104</v>
      </c>
      <c r="G27" s="15"/>
      <c r="H27" s="15" t="b">
        <v>0</v>
      </c>
      <c r="I27" s="15">
        <v>1.8418748570000001</v>
      </c>
      <c r="J27" s="15">
        <v>0.725709351</v>
      </c>
      <c r="K27" s="15">
        <v>0</v>
      </c>
      <c r="L27" s="15">
        <v>0</v>
      </c>
      <c r="M27" s="51">
        <v>0</v>
      </c>
      <c r="N27" s="74">
        <v>19</v>
      </c>
      <c r="O27" s="15" t="s">
        <v>29</v>
      </c>
      <c r="P27" s="15" t="s">
        <v>30</v>
      </c>
      <c r="Q27" s="15">
        <v>4.2585100000000001E-2</v>
      </c>
      <c r="R27" s="15" t="b">
        <v>0</v>
      </c>
      <c r="S27" s="15">
        <v>0.228792997</v>
      </c>
      <c r="T27" s="15">
        <v>0</v>
      </c>
      <c r="U27" s="15">
        <v>0</v>
      </c>
      <c r="V27" s="15">
        <v>0</v>
      </c>
      <c r="W27" s="51">
        <v>0</v>
      </c>
      <c r="X27" s="15">
        <v>19</v>
      </c>
      <c r="Y27" s="15" t="s">
        <v>30</v>
      </c>
      <c r="Z27" s="15" t="s">
        <v>31</v>
      </c>
      <c r="AA27" s="15">
        <v>1.2300909E-2</v>
      </c>
      <c r="AB27" s="15" t="b">
        <v>0</v>
      </c>
      <c r="AC27" s="15">
        <v>0.136902317</v>
      </c>
      <c r="AD27" s="15">
        <v>0</v>
      </c>
      <c r="AE27" s="15">
        <v>0</v>
      </c>
      <c r="AF27" s="15">
        <v>0</v>
      </c>
      <c r="AG27" s="51">
        <v>0</v>
      </c>
      <c r="AH27" s="74">
        <v>19</v>
      </c>
      <c r="AI27" s="15" t="s">
        <v>31</v>
      </c>
      <c r="AJ27" s="15" t="s">
        <v>32</v>
      </c>
      <c r="AK27" s="15">
        <v>6.8012490999999994E-2</v>
      </c>
      <c r="AL27" s="15" t="b">
        <v>1</v>
      </c>
      <c r="AM27" s="15">
        <v>0.14832082799999999</v>
      </c>
      <c r="AN27" s="15">
        <v>0</v>
      </c>
      <c r="AO27" s="15">
        <v>1.3528499999999999E-4</v>
      </c>
      <c r="AP27" s="15">
        <v>0.95907372999999996</v>
      </c>
      <c r="AQ27" s="51">
        <v>7.9479240000000003E-3</v>
      </c>
      <c r="AR27" s="74">
        <v>19</v>
      </c>
      <c r="AS27" s="15" t="s">
        <v>32</v>
      </c>
      <c r="AT27" s="15" t="s">
        <v>33</v>
      </c>
      <c r="AU27" s="15">
        <v>0.47935061000000001</v>
      </c>
      <c r="AV27" s="15" t="b">
        <v>0</v>
      </c>
      <c r="AW27" s="15">
        <v>0.56750124099999999</v>
      </c>
      <c r="AX27" s="15">
        <v>0.391199978</v>
      </c>
      <c r="AY27" s="15">
        <v>0</v>
      </c>
      <c r="AZ27" s="15">
        <v>0</v>
      </c>
      <c r="BA27" s="51">
        <v>0</v>
      </c>
      <c r="BB27" s="74">
        <v>19</v>
      </c>
      <c r="BC27" s="15" t="s">
        <v>33</v>
      </c>
      <c r="BD27" s="15" t="s">
        <v>34</v>
      </c>
      <c r="BE27" s="15">
        <v>1.24566284</v>
      </c>
      <c r="BF27" s="15" t="b">
        <v>0</v>
      </c>
      <c r="BG27" s="15">
        <v>1.8715655499999999</v>
      </c>
      <c r="BH27" s="15">
        <v>0.61976013100000005</v>
      </c>
      <c r="BI27" s="15">
        <v>0</v>
      </c>
      <c r="BJ27" s="15">
        <v>0</v>
      </c>
      <c r="BK27" s="51">
        <v>0</v>
      </c>
      <c r="BL27" s="15">
        <v>19</v>
      </c>
      <c r="BM27" s="15" t="s">
        <v>34</v>
      </c>
      <c r="BN27" s="15" t="s">
        <v>35</v>
      </c>
      <c r="BO27" s="15">
        <v>0.98142077000000005</v>
      </c>
      <c r="BP27" s="15" t="b">
        <v>1</v>
      </c>
      <c r="BQ27" s="15">
        <v>2.0803500179999999</v>
      </c>
      <c r="BR27" s="15">
        <v>0</v>
      </c>
      <c r="BS27" s="15">
        <v>3.9165200999999997E-2</v>
      </c>
      <c r="BT27" s="15">
        <v>4.2056194999999998E-2</v>
      </c>
      <c r="BU27" s="15">
        <v>4.0549389999999998E-2</v>
      </c>
      <c r="BV27" s="15">
        <v>19</v>
      </c>
      <c r="BW27" s="15" t="s">
        <v>35</v>
      </c>
      <c r="BX27" s="15" t="s">
        <v>36</v>
      </c>
      <c r="BY27" s="15">
        <v>6.0339755000000002E-2</v>
      </c>
      <c r="BZ27" s="15" t="b">
        <v>1</v>
      </c>
      <c r="CA27" s="15">
        <v>1.211812959</v>
      </c>
      <c r="CB27" s="15">
        <v>0</v>
      </c>
      <c r="CC27" s="15">
        <v>0.95519962400000002</v>
      </c>
      <c r="CD27" s="15">
        <v>0.988958589</v>
      </c>
      <c r="CE27" s="15">
        <v>0.85310067999999994</v>
      </c>
    </row>
    <row r="28" spans="1:83" x14ac:dyDescent="0.25">
      <c r="A28" s="15">
        <v>21</v>
      </c>
      <c r="B28" s="15">
        <v>64</v>
      </c>
      <c r="C28" s="15">
        <v>21</v>
      </c>
      <c r="D28" s="74" t="s">
        <v>28</v>
      </c>
      <c r="E28" s="15" t="s">
        <v>29</v>
      </c>
      <c r="F28" s="15"/>
      <c r="G28" s="15"/>
      <c r="H28" s="15" t="b">
        <v>1</v>
      </c>
      <c r="I28" s="15"/>
      <c r="J28" s="15">
        <v>0</v>
      </c>
      <c r="K28" s="15"/>
      <c r="L28" s="15"/>
      <c r="M28" s="51"/>
      <c r="N28" s="74">
        <v>21</v>
      </c>
      <c r="O28" s="15" t="s">
        <v>29</v>
      </c>
      <c r="P28" s="15" t="s">
        <v>30</v>
      </c>
      <c r="Q28" s="15"/>
      <c r="R28" s="15" t="b">
        <v>1</v>
      </c>
      <c r="S28" s="15"/>
      <c r="T28" s="15">
        <v>0</v>
      </c>
      <c r="U28" s="15"/>
      <c r="V28" s="15"/>
      <c r="W28" s="51"/>
      <c r="X28" s="15">
        <v>21</v>
      </c>
      <c r="Y28" s="15" t="s">
        <v>30</v>
      </c>
      <c r="Z28" s="15" t="s">
        <v>31</v>
      </c>
      <c r="AA28" s="15"/>
      <c r="AB28" s="15" t="b">
        <v>1</v>
      </c>
      <c r="AC28" s="15"/>
      <c r="AD28" s="15">
        <v>0</v>
      </c>
      <c r="AE28" s="15"/>
      <c r="AF28" s="15"/>
      <c r="AG28" s="51"/>
      <c r="AH28" s="74">
        <v>21</v>
      </c>
      <c r="AI28" s="15" t="s">
        <v>31</v>
      </c>
      <c r="AJ28" s="15" t="s">
        <v>32</v>
      </c>
      <c r="AK28" s="15"/>
      <c r="AL28" s="15" t="b">
        <v>1</v>
      </c>
      <c r="AM28" s="15"/>
      <c r="AN28" s="15">
        <v>0</v>
      </c>
      <c r="AO28" s="15"/>
      <c r="AP28" s="15"/>
      <c r="AQ28" s="51"/>
      <c r="AR28" s="74">
        <v>21</v>
      </c>
      <c r="AS28" s="15" t="s">
        <v>32</v>
      </c>
      <c r="AT28" s="15" t="s">
        <v>33</v>
      </c>
      <c r="AU28" s="15"/>
      <c r="AV28" s="15" t="b">
        <v>1</v>
      </c>
      <c r="AW28" s="15"/>
      <c r="AX28" s="15">
        <v>0</v>
      </c>
      <c r="AY28" s="15"/>
      <c r="AZ28" s="15"/>
      <c r="BA28" s="51"/>
      <c r="BB28" s="74">
        <v>21</v>
      </c>
      <c r="BC28" s="15" t="s">
        <v>33</v>
      </c>
      <c r="BD28" s="15" t="s">
        <v>34</v>
      </c>
      <c r="BE28" s="15"/>
      <c r="BF28" s="15" t="b">
        <v>1</v>
      </c>
      <c r="BG28" s="15"/>
      <c r="BH28" s="15">
        <v>0</v>
      </c>
      <c r="BI28" s="15"/>
      <c r="BJ28" s="15"/>
      <c r="BK28" s="51"/>
      <c r="BL28" s="15">
        <v>21</v>
      </c>
      <c r="BM28" s="15" t="s">
        <v>34</v>
      </c>
      <c r="BN28" s="15" t="s">
        <v>35</v>
      </c>
      <c r="BO28" s="15"/>
      <c r="BP28" s="15" t="b">
        <v>1</v>
      </c>
      <c r="BQ28" s="15"/>
      <c r="BR28" s="15">
        <v>0</v>
      </c>
      <c r="BS28" s="15"/>
      <c r="BT28" s="15"/>
      <c r="BU28" s="15"/>
      <c r="BV28" s="15">
        <v>21</v>
      </c>
      <c r="BW28" s="15" t="s">
        <v>35</v>
      </c>
      <c r="BX28" s="15" t="s">
        <v>36</v>
      </c>
      <c r="BY28" s="15"/>
      <c r="BZ28" s="15" t="b">
        <v>1</v>
      </c>
      <c r="CA28" s="15"/>
      <c r="CB28" s="15">
        <v>0</v>
      </c>
      <c r="CC28" s="15"/>
      <c r="CD28" s="15"/>
      <c r="CE28" s="15"/>
    </row>
    <row r="29" spans="1:83" x14ac:dyDescent="0.25">
      <c r="A29" s="15">
        <v>23</v>
      </c>
      <c r="B29" s="15">
        <v>64</v>
      </c>
      <c r="C29" s="15">
        <v>23</v>
      </c>
      <c r="D29" s="74" t="s">
        <v>28</v>
      </c>
      <c r="E29" s="15" t="s">
        <v>29</v>
      </c>
      <c r="F29" s="15"/>
      <c r="G29" s="15"/>
      <c r="H29" s="15" t="b">
        <v>1</v>
      </c>
      <c r="I29" s="15"/>
      <c r="J29" s="15">
        <v>0</v>
      </c>
      <c r="K29" s="15"/>
      <c r="L29" s="15"/>
      <c r="M29" s="51"/>
      <c r="N29" s="74">
        <v>23</v>
      </c>
      <c r="O29" s="15" t="s">
        <v>29</v>
      </c>
      <c r="P29" s="15" t="s">
        <v>30</v>
      </c>
      <c r="Q29" s="15"/>
      <c r="R29" s="15" t="b">
        <v>1</v>
      </c>
      <c r="S29" s="15"/>
      <c r="T29" s="15">
        <v>0</v>
      </c>
      <c r="U29" s="15"/>
      <c r="V29" s="15"/>
      <c r="W29" s="51"/>
      <c r="X29" s="15">
        <v>23</v>
      </c>
      <c r="Y29" s="15" t="s">
        <v>30</v>
      </c>
      <c r="Z29" s="15" t="s">
        <v>31</v>
      </c>
      <c r="AA29" s="15"/>
      <c r="AB29" s="15" t="b">
        <v>1</v>
      </c>
      <c r="AC29" s="15"/>
      <c r="AD29" s="15">
        <v>0</v>
      </c>
      <c r="AE29" s="15"/>
      <c r="AF29" s="15"/>
      <c r="AG29" s="51"/>
      <c r="AH29" s="74">
        <v>23</v>
      </c>
      <c r="AI29" s="15" t="s">
        <v>31</v>
      </c>
      <c r="AJ29" s="15" t="s">
        <v>32</v>
      </c>
      <c r="AK29" s="15"/>
      <c r="AL29" s="15" t="b">
        <v>1</v>
      </c>
      <c r="AM29" s="15"/>
      <c r="AN29" s="15">
        <v>0</v>
      </c>
      <c r="AO29" s="15"/>
      <c r="AP29" s="15"/>
      <c r="AQ29" s="51"/>
      <c r="AR29" s="74">
        <v>23</v>
      </c>
      <c r="AS29" s="15" t="s">
        <v>32</v>
      </c>
      <c r="AT29" s="15" t="s">
        <v>33</v>
      </c>
      <c r="AU29" s="15"/>
      <c r="AV29" s="15" t="b">
        <v>1</v>
      </c>
      <c r="AW29" s="15"/>
      <c r="AX29" s="15">
        <v>0</v>
      </c>
      <c r="AY29" s="15"/>
      <c r="AZ29" s="15"/>
      <c r="BA29" s="51"/>
      <c r="BB29" s="74">
        <v>23</v>
      </c>
      <c r="BC29" s="15" t="s">
        <v>33</v>
      </c>
      <c r="BD29" s="15" t="s">
        <v>34</v>
      </c>
      <c r="BE29" s="15"/>
      <c r="BF29" s="15" t="b">
        <v>1</v>
      </c>
      <c r="BG29" s="15"/>
      <c r="BH29" s="15">
        <v>0</v>
      </c>
      <c r="BI29" s="15"/>
      <c r="BJ29" s="15"/>
      <c r="BK29" s="51"/>
      <c r="BL29" s="15">
        <v>23</v>
      </c>
      <c r="BM29" s="15" t="s">
        <v>34</v>
      </c>
      <c r="BN29" s="15" t="s">
        <v>35</v>
      </c>
      <c r="BO29" s="15">
        <v>0.116541563</v>
      </c>
      <c r="BP29" s="15" t="b">
        <v>1</v>
      </c>
      <c r="BQ29" s="15">
        <v>0.48645217600000001</v>
      </c>
      <c r="BR29" s="15">
        <v>0</v>
      </c>
      <c r="BS29" s="15">
        <v>6.2524062000000005E-2</v>
      </c>
      <c r="BT29" s="15">
        <v>0.79335214700000001</v>
      </c>
      <c r="BU29" s="15">
        <v>0.444809234</v>
      </c>
      <c r="BV29" s="15">
        <v>23</v>
      </c>
      <c r="BW29" s="15" t="s">
        <v>35</v>
      </c>
      <c r="BX29" s="15" t="s">
        <v>36</v>
      </c>
      <c r="BY29" s="15">
        <v>1.0205089000000001E-2</v>
      </c>
      <c r="BZ29" s="15" t="b">
        <v>0</v>
      </c>
      <c r="CA29" s="15">
        <v>0.3303952</v>
      </c>
      <c r="CB29" s="15">
        <v>0</v>
      </c>
      <c r="CC29" s="15">
        <v>0</v>
      </c>
      <c r="CD29" s="15">
        <v>0</v>
      </c>
      <c r="CE29" s="15">
        <v>0</v>
      </c>
    </row>
    <row r="30" spans="1:83" x14ac:dyDescent="0.25">
      <c r="A30" s="15">
        <v>24</v>
      </c>
      <c r="B30" s="15">
        <v>64</v>
      </c>
      <c r="C30" s="15">
        <v>24</v>
      </c>
      <c r="D30" s="74" t="s">
        <v>28</v>
      </c>
      <c r="E30" s="15" t="s">
        <v>29</v>
      </c>
      <c r="F30" s="15"/>
      <c r="G30" s="15"/>
      <c r="H30" s="15" t="b">
        <v>1</v>
      </c>
      <c r="I30" s="15"/>
      <c r="J30" s="15">
        <v>0</v>
      </c>
      <c r="K30" s="15"/>
      <c r="L30" s="15"/>
      <c r="M30" s="51"/>
      <c r="N30" s="74">
        <v>24</v>
      </c>
      <c r="O30" s="15" t="s">
        <v>29</v>
      </c>
      <c r="P30" s="15" t="s">
        <v>30</v>
      </c>
      <c r="Q30" s="15"/>
      <c r="R30" s="15" t="b">
        <v>1</v>
      </c>
      <c r="S30" s="15"/>
      <c r="T30" s="15">
        <v>0</v>
      </c>
      <c r="U30" s="15"/>
      <c r="V30" s="15"/>
      <c r="W30" s="51"/>
      <c r="X30" s="15">
        <v>24</v>
      </c>
      <c r="Y30" s="15" t="s">
        <v>30</v>
      </c>
      <c r="Z30" s="15" t="s">
        <v>31</v>
      </c>
      <c r="AA30" s="15"/>
      <c r="AB30" s="15" t="b">
        <v>1</v>
      </c>
      <c r="AC30" s="15"/>
      <c r="AD30" s="15">
        <v>0</v>
      </c>
      <c r="AE30" s="15"/>
      <c r="AF30" s="15"/>
      <c r="AG30" s="51"/>
      <c r="AH30" s="74">
        <v>24</v>
      </c>
      <c r="AI30" s="15" t="s">
        <v>31</v>
      </c>
      <c r="AJ30" s="15" t="s">
        <v>32</v>
      </c>
      <c r="AK30" s="15"/>
      <c r="AL30" s="15" t="b">
        <v>1</v>
      </c>
      <c r="AM30" s="15"/>
      <c r="AN30" s="15">
        <v>0</v>
      </c>
      <c r="AO30" s="15"/>
      <c r="AP30" s="15"/>
      <c r="AQ30" s="51"/>
      <c r="AR30" s="74">
        <v>24</v>
      </c>
      <c r="AS30" s="15" t="s">
        <v>32</v>
      </c>
      <c r="AT30" s="15" t="s">
        <v>33</v>
      </c>
      <c r="AU30" s="15"/>
      <c r="AV30" s="15" t="b">
        <v>1</v>
      </c>
      <c r="AW30" s="15"/>
      <c r="AX30" s="15">
        <v>0</v>
      </c>
      <c r="AY30" s="15"/>
      <c r="AZ30" s="15"/>
      <c r="BA30" s="51"/>
      <c r="BB30" s="74">
        <v>24</v>
      </c>
      <c r="BC30" s="15" t="s">
        <v>33</v>
      </c>
      <c r="BD30" s="15" t="s">
        <v>34</v>
      </c>
      <c r="BE30" s="15">
        <v>1.6094493459999999</v>
      </c>
      <c r="BF30" s="15" t="b">
        <v>0</v>
      </c>
      <c r="BG30" s="15">
        <v>1.9288914589999999</v>
      </c>
      <c r="BH30" s="15">
        <v>1.2900072339999999</v>
      </c>
      <c r="BI30" s="15">
        <v>0</v>
      </c>
      <c r="BJ30" s="15">
        <v>0</v>
      </c>
      <c r="BK30" s="51">
        <v>0</v>
      </c>
      <c r="BL30" s="15">
        <v>24</v>
      </c>
      <c r="BM30" s="15" t="s">
        <v>34</v>
      </c>
      <c r="BN30" s="15" t="s">
        <v>35</v>
      </c>
      <c r="BO30" s="15">
        <v>0.10067383000000001</v>
      </c>
      <c r="BP30" s="15" t="b">
        <v>0</v>
      </c>
      <c r="BQ30" s="15">
        <v>0.56840865600000001</v>
      </c>
      <c r="BR30" s="15">
        <v>0</v>
      </c>
      <c r="BS30" s="15">
        <v>0</v>
      </c>
      <c r="BT30" s="15">
        <v>0</v>
      </c>
      <c r="BU30" s="15">
        <v>0</v>
      </c>
      <c r="BV30" s="15">
        <v>24</v>
      </c>
      <c r="BW30" s="15" t="s">
        <v>35</v>
      </c>
      <c r="BX30" s="15" t="s">
        <v>36</v>
      </c>
      <c r="BY30" s="15">
        <v>7.1671543000000004E-2</v>
      </c>
      <c r="BZ30" s="15" t="b">
        <v>0</v>
      </c>
      <c r="CA30" s="15">
        <v>0.53431066599999999</v>
      </c>
      <c r="CB30" s="15">
        <v>0</v>
      </c>
      <c r="CC30" s="15">
        <v>0</v>
      </c>
      <c r="CD30" s="15">
        <v>0</v>
      </c>
      <c r="CE30" s="15">
        <v>0</v>
      </c>
    </row>
    <row r="31" spans="1:83" x14ac:dyDescent="0.25">
      <c r="A31" s="15">
        <v>25</v>
      </c>
      <c r="B31" s="15">
        <v>64</v>
      </c>
      <c r="C31" s="15">
        <v>25</v>
      </c>
      <c r="D31" s="74" t="s">
        <v>28</v>
      </c>
      <c r="E31" s="15" t="s">
        <v>29</v>
      </c>
      <c r="F31" s="15">
        <v>0.23972760400000001</v>
      </c>
      <c r="G31" s="15"/>
      <c r="H31" s="15" t="b">
        <v>0</v>
      </c>
      <c r="I31" s="15">
        <v>0.73490580000000005</v>
      </c>
      <c r="J31" s="15">
        <v>0</v>
      </c>
      <c r="K31" s="15">
        <v>0</v>
      </c>
      <c r="L31" s="15">
        <v>0</v>
      </c>
      <c r="M31" s="51">
        <v>0</v>
      </c>
      <c r="N31" s="74">
        <v>25</v>
      </c>
      <c r="O31" s="15" t="s">
        <v>29</v>
      </c>
      <c r="P31" s="15" t="s">
        <v>30</v>
      </c>
      <c r="Q31" s="15">
        <v>2.2398702309999998</v>
      </c>
      <c r="R31" s="15" t="b">
        <v>0</v>
      </c>
      <c r="S31" s="15">
        <v>2.3674921260000001</v>
      </c>
      <c r="T31" s="15">
        <v>2.1122483359999999</v>
      </c>
      <c r="U31" s="15">
        <v>0</v>
      </c>
      <c r="V31" s="15">
        <v>0</v>
      </c>
      <c r="W31" s="51">
        <v>0</v>
      </c>
      <c r="X31" s="15">
        <v>25</v>
      </c>
      <c r="Y31" s="15" t="s">
        <v>30</v>
      </c>
      <c r="Z31" s="15" t="s">
        <v>31</v>
      </c>
      <c r="AA31" s="15">
        <v>0.88410764100000006</v>
      </c>
      <c r="AB31" s="15" t="b">
        <v>0</v>
      </c>
      <c r="AC31" s="15">
        <v>1.2295616869999999</v>
      </c>
      <c r="AD31" s="15">
        <v>0.53865359499999999</v>
      </c>
      <c r="AE31" s="15">
        <v>0</v>
      </c>
      <c r="AF31" s="15">
        <v>0</v>
      </c>
      <c r="AG31" s="51">
        <v>0</v>
      </c>
      <c r="AH31" s="74">
        <v>25</v>
      </c>
      <c r="AI31" s="15" t="s">
        <v>31</v>
      </c>
      <c r="AJ31" s="15" t="s">
        <v>32</v>
      </c>
      <c r="AK31" s="15">
        <v>0.38831118799999997</v>
      </c>
      <c r="AL31" s="15" t="b">
        <v>0</v>
      </c>
      <c r="AM31" s="15">
        <v>0.74475607399999999</v>
      </c>
      <c r="AN31" s="15">
        <v>3.1866301999999999E-2</v>
      </c>
      <c r="AO31" s="15">
        <v>0</v>
      </c>
      <c r="AP31" s="15">
        <v>0</v>
      </c>
      <c r="AQ31" s="51">
        <v>0</v>
      </c>
      <c r="AR31" s="74">
        <v>25</v>
      </c>
      <c r="AS31" s="15" t="s">
        <v>32</v>
      </c>
      <c r="AT31" s="15" t="s">
        <v>33</v>
      </c>
      <c r="AU31" s="15">
        <v>1.5189461280000001</v>
      </c>
      <c r="AV31" s="15" t="b">
        <v>0</v>
      </c>
      <c r="AW31" s="15">
        <v>1.609315678</v>
      </c>
      <c r="AX31" s="15">
        <v>1.428576579</v>
      </c>
      <c r="AY31" s="15">
        <v>0</v>
      </c>
      <c r="AZ31" s="15">
        <v>0</v>
      </c>
      <c r="BA31" s="51">
        <v>0</v>
      </c>
      <c r="BB31" s="74">
        <v>25</v>
      </c>
      <c r="BC31" s="15" t="s">
        <v>33</v>
      </c>
      <c r="BD31" s="15" t="s">
        <v>34</v>
      </c>
      <c r="BE31" s="15">
        <v>1.7397500029999999</v>
      </c>
      <c r="BF31" s="15" t="b">
        <v>0</v>
      </c>
      <c r="BG31" s="15">
        <v>1.837737073</v>
      </c>
      <c r="BH31" s="15">
        <v>1.6417629330000001</v>
      </c>
      <c r="BI31" s="15">
        <v>0</v>
      </c>
      <c r="BJ31" s="15">
        <v>0</v>
      </c>
      <c r="BK31" s="51">
        <v>0</v>
      </c>
      <c r="BL31" s="15">
        <v>25</v>
      </c>
      <c r="BM31" s="15" t="s">
        <v>34</v>
      </c>
      <c r="BN31" s="15" t="s">
        <v>35</v>
      </c>
      <c r="BO31" s="15">
        <v>4.6643197999999997E-2</v>
      </c>
      <c r="BP31" s="15" t="b">
        <v>1</v>
      </c>
      <c r="BQ31" s="15">
        <v>0.14501612799999999</v>
      </c>
      <c r="BR31" s="15">
        <v>0</v>
      </c>
      <c r="BS31" s="15">
        <v>3.1404039999999999E-3</v>
      </c>
      <c r="BT31" s="15">
        <v>0.52688872499999995</v>
      </c>
      <c r="BU31" s="15">
        <v>0.33267692599999998</v>
      </c>
      <c r="BV31" s="15">
        <v>25</v>
      </c>
      <c r="BW31" s="15" t="s">
        <v>35</v>
      </c>
      <c r="BX31" s="15" t="s">
        <v>36</v>
      </c>
      <c r="BY31" s="15"/>
      <c r="BZ31" s="15" t="b">
        <v>1</v>
      </c>
      <c r="CA31" s="15"/>
      <c r="CB31" s="15">
        <v>0</v>
      </c>
      <c r="CC31" s="15"/>
      <c r="CD31" s="15"/>
      <c r="CE31" s="15"/>
    </row>
    <row r="32" spans="1:83" x14ac:dyDescent="0.25">
      <c r="A32" s="15">
        <v>28</v>
      </c>
      <c r="B32" s="15">
        <v>64</v>
      </c>
      <c r="C32" s="15">
        <v>28</v>
      </c>
      <c r="D32" s="74" t="s">
        <v>28</v>
      </c>
      <c r="E32" s="15" t="s">
        <v>29</v>
      </c>
      <c r="F32" s="15"/>
      <c r="G32" s="15"/>
      <c r="H32" s="15" t="b">
        <v>1</v>
      </c>
      <c r="I32" s="15"/>
      <c r="J32" s="15">
        <v>0</v>
      </c>
      <c r="K32" s="15"/>
      <c r="L32" s="15"/>
      <c r="M32" s="51"/>
      <c r="N32" s="74">
        <v>28</v>
      </c>
      <c r="O32" s="15" t="s">
        <v>29</v>
      </c>
      <c r="P32" s="15" t="s">
        <v>30</v>
      </c>
      <c r="Q32" s="15"/>
      <c r="R32" s="15" t="b">
        <v>1</v>
      </c>
      <c r="S32" s="15"/>
      <c r="T32" s="15">
        <v>0</v>
      </c>
      <c r="U32" s="15"/>
      <c r="V32" s="15"/>
      <c r="W32" s="51"/>
      <c r="X32" s="15">
        <v>28</v>
      </c>
      <c r="Y32" s="15" t="s">
        <v>30</v>
      </c>
      <c r="Z32" s="15" t="s">
        <v>31</v>
      </c>
      <c r="AA32" s="15"/>
      <c r="AB32" s="15" t="b">
        <v>1</v>
      </c>
      <c r="AC32" s="15"/>
      <c r="AD32" s="15">
        <v>0</v>
      </c>
      <c r="AE32" s="15"/>
      <c r="AF32" s="15"/>
      <c r="AG32" s="51"/>
      <c r="AH32" s="74">
        <v>28</v>
      </c>
      <c r="AI32" s="15" t="s">
        <v>31</v>
      </c>
      <c r="AJ32" s="15" t="s">
        <v>32</v>
      </c>
      <c r="AK32" s="15"/>
      <c r="AL32" s="15" t="b">
        <v>1</v>
      </c>
      <c r="AM32" s="15"/>
      <c r="AN32" s="15">
        <v>0</v>
      </c>
      <c r="AO32" s="15"/>
      <c r="AP32" s="15"/>
      <c r="AQ32" s="51"/>
      <c r="AR32" s="74">
        <v>28</v>
      </c>
      <c r="AS32" s="15" t="s">
        <v>32</v>
      </c>
      <c r="AT32" s="15" t="s">
        <v>33</v>
      </c>
      <c r="AU32" s="15"/>
      <c r="AV32" s="15" t="b">
        <v>1</v>
      </c>
      <c r="AW32" s="15"/>
      <c r="AX32" s="15">
        <v>0</v>
      </c>
      <c r="AY32" s="15"/>
      <c r="AZ32" s="15"/>
      <c r="BA32" s="51"/>
      <c r="BB32" s="74">
        <v>28</v>
      </c>
      <c r="BC32" s="15" t="s">
        <v>33</v>
      </c>
      <c r="BD32" s="15" t="s">
        <v>34</v>
      </c>
      <c r="BE32" s="15"/>
      <c r="BF32" s="15" t="b">
        <v>1</v>
      </c>
      <c r="BG32" s="15"/>
      <c r="BH32" s="15">
        <v>0</v>
      </c>
      <c r="BI32" s="15"/>
      <c r="BJ32" s="15"/>
      <c r="BK32" s="51"/>
      <c r="BL32" s="15">
        <v>28</v>
      </c>
      <c r="BM32" s="15" t="s">
        <v>34</v>
      </c>
      <c r="BN32" s="15" t="s">
        <v>35</v>
      </c>
      <c r="BO32" s="15"/>
      <c r="BP32" s="15" t="b">
        <v>1</v>
      </c>
      <c r="BQ32" s="15"/>
      <c r="BR32" s="15">
        <v>0</v>
      </c>
      <c r="BS32" s="15"/>
      <c r="BT32" s="15"/>
      <c r="BU32" s="15"/>
      <c r="BV32" s="15">
        <v>28</v>
      </c>
      <c r="BW32" s="15" t="s">
        <v>35</v>
      </c>
      <c r="BX32" s="15" t="s">
        <v>36</v>
      </c>
      <c r="BY32" s="15"/>
      <c r="BZ32" s="15" t="b">
        <v>1</v>
      </c>
      <c r="CA32" s="15"/>
      <c r="CB32" s="15">
        <v>0</v>
      </c>
      <c r="CC32" s="15"/>
      <c r="CD32" s="15"/>
      <c r="CE32" s="15"/>
    </row>
    <row r="33" spans="1:83" x14ac:dyDescent="0.25">
      <c r="A33" s="15">
        <v>29</v>
      </c>
      <c r="B33" s="15">
        <v>64</v>
      </c>
      <c r="C33" s="15">
        <v>29</v>
      </c>
      <c r="D33" s="74" t="s">
        <v>28</v>
      </c>
      <c r="E33" s="15" t="s">
        <v>29</v>
      </c>
      <c r="F33" s="15">
        <v>2.6818659000000002E-2</v>
      </c>
      <c r="G33" s="15"/>
      <c r="H33" s="15" t="b">
        <v>1</v>
      </c>
      <c r="I33" s="15">
        <v>6.0088879999999997E-2</v>
      </c>
      <c r="J33" s="15">
        <v>0</v>
      </c>
      <c r="K33" s="16">
        <v>8.4699999999999999E-5</v>
      </c>
      <c r="L33" s="15">
        <v>0.143565205</v>
      </c>
      <c r="M33" s="51">
        <v>7.0460896999999995E-2</v>
      </c>
      <c r="N33" s="74">
        <v>29</v>
      </c>
      <c r="O33" s="15" t="s">
        <v>29</v>
      </c>
      <c r="P33" s="15" t="s">
        <v>30</v>
      </c>
      <c r="Q33" s="15">
        <v>9.7592552999999999E-2</v>
      </c>
      <c r="R33" s="15" t="b">
        <v>0</v>
      </c>
      <c r="S33" s="15">
        <v>0.14452282299999999</v>
      </c>
      <c r="T33" s="15">
        <v>5.0662284000000002E-2</v>
      </c>
      <c r="U33" s="15">
        <v>0</v>
      </c>
      <c r="V33" s="15">
        <v>0</v>
      </c>
      <c r="W33" s="51">
        <v>0</v>
      </c>
      <c r="X33" s="15">
        <v>29</v>
      </c>
      <c r="Y33" s="15" t="s">
        <v>30</v>
      </c>
      <c r="Z33" s="15" t="s">
        <v>31</v>
      </c>
      <c r="AA33" s="15">
        <v>3.167801E-2</v>
      </c>
      <c r="AB33" s="15" t="b">
        <v>0</v>
      </c>
      <c r="AC33" s="15">
        <v>0.12727270700000001</v>
      </c>
      <c r="AD33" s="15">
        <v>0</v>
      </c>
      <c r="AE33" s="15">
        <v>0</v>
      </c>
      <c r="AF33" s="15">
        <v>0</v>
      </c>
      <c r="AG33" s="51">
        <v>0</v>
      </c>
      <c r="AH33" s="74">
        <v>29</v>
      </c>
      <c r="AI33" s="15" t="s">
        <v>31</v>
      </c>
      <c r="AJ33" s="15" t="s">
        <v>32</v>
      </c>
      <c r="AK33" s="15">
        <v>5.8393332999999999E-2</v>
      </c>
      <c r="AL33" s="15" t="b">
        <v>1</v>
      </c>
      <c r="AM33" s="15">
        <v>0.158255637</v>
      </c>
      <c r="AN33" s="15">
        <v>0</v>
      </c>
      <c r="AO33" s="15">
        <v>2.0339690000000001E-3</v>
      </c>
      <c r="AP33" s="15">
        <v>0.64698615400000004</v>
      </c>
      <c r="AQ33" s="51">
        <v>0.13907887999999999</v>
      </c>
      <c r="AR33" s="74">
        <v>29</v>
      </c>
      <c r="AS33" s="15" t="s">
        <v>32</v>
      </c>
      <c r="AT33" s="15" t="s">
        <v>33</v>
      </c>
      <c r="AU33" s="15">
        <v>0.101367923</v>
      </c>
      <c r="AV33" s="15" t="b">
        <v>0</v>
      </c>
      <c r="AW33" s="15">
        <v>0.19529095099999999</v>
      </c>
      <c r="AX33" s="15">
        <v>7.444895E-3</v>
      </c>
      <c r="AY33" s="15">
        <v>0</v>
      </c>
      <c r="AZ33" s="15">
        <v>0</v>
      </c>
      <c r="BA33" s="51">
        <v>0</v>
      </c>
      <c r="BB33" s="74">
        <v>29</v>
      </c>
      <c r="BC33" s="15" t="s">
        <v>33</v>
      </c>
      <c r="BD33" s="15" t="s">
        <v>34</v>
      </c>
      <c r="BE33" s="15"/>
      <c r="BF33" s="15" t="b">
        <v>1</v>
      </c>
      <c r="BG33" s="15"/>
      <c r="BH33" s="15">
        <v>0</v>
      </c>
      <c r="BI33" s="15"/>
      <c r="BJ33" s="15"/>
      <c r="BK33" s="51"/>
      <c r="BL33" s="15">
        <v>29</v>
      </c>
      <c r="BM33" s="15" t="s">
        <v>34</v>
      </c>
      <c r="BN33" s="15" t="s">
        <v>35</v>
      </c>
      <c r="BO33" s="15"/>
      <c r="BP33" s="15" t="b">
        <v>1</v>
      </c>
      <c r="BQ33" s="15"/>
      <c r="BR33" s="15">
        <v>0</v>
      </c>
      <c r="BS33" s="15"/>
      <c r="BT33" s="15"/>
      <c r="BU33" s="15"/>
      <c r="BV33" s="15">
        <v>29</v>
      </c>
      <c r="BW33" s="15" t="s">
        <v>35</v>
      </c>
      <c r="BX33" s="15" t="s">
        <v>36</v>
      </c>
      <c r="BY33" s="15"/>
      <c r="BZ33" s="15" t="b">
        <v>1</v>
      </c>
      <c r="CA33" s="15"/>
      <c r="CB33" s="15">
        <v>0</v>
      </c>
      <c r="CC33" s="15"/>
      <c r="CD33" s="15"/>
      <c r="CE33" s="15"/>
    </row>
    <row r="34" spans="1:83" x14ac:dyDescent="0.25">
      <c r="A34" s="15">
        <v>30</v>
      </c>
      <c r="B34" s="15">
        <v>64</v>
      </c>
      <c r="C34" s="15">
        <v>30</v>
      </c>
      <c r="D34" s="74" t="s">
        <v>28</v>
      </c>
      <c r="E34" s="15" t="s">
        <v>29</v>
      </c>
      <c r="F34" s="15">
        <v>0.122593298</v>
      </c>
      <c r="G34" s="15"/>
      <c r="H34" s="15" t="b">
        <v>1</v>
      </c>
      <c r="I34" s="15">
        <v>0.41080510599999998</v>
      </c>
      <c r="J34" s="15">
        <v>0</v>
      </c>
      <c r="K34" s="15">
        <v>3.0993236E-2</v>
      </c>
      <c r="L34" s="15">
        <v>0.49039912800000002</v>
      </c>
      <c r="M34" s="51">
        <v>0.460439975</v>
      </c>
      <c r="N34" s="74">
        <v>30</v>
      </c>
      <c r="O34" s="15" t="s">
        <v>29</v>
      </c>
      <c r="P34" s="15" t="s">
        <v>30</v>
      </c>
      <c r="Q34" s="15">
        <v>2.2759013530000001</v>
      </c>
      <c r="R34" s="15" t="b">
        <v>0</v>
      </c>
      <c r="S34" s="15">
        <v>2.5135499139999999</v>
      </c>
      <c r="T34" s="15">
        <v>2.0382527910000001</v>
      </c>
      <c r="U34" s="15">
        <v>0</v>
      </c>
      <c r="V34" s="15">
        <v>0</v>
      </c>
      <c r="W34" s="51">
        <v>0</v>
      </c>
      <c r="X34" s="15">
        <v>30</v>
      </c>
      <c r="Y34" s="15" t="s">
        <v>30</v>
      </c>
      <c r="Z34" s="15" t="s">
        <v>31</v>
      </c>
      <c r="AA34" s="15">
        <v>2.2735219579999999</v>
      </c>
      <c r="AB34" s="15" t="b">
        <v>0</v>
      </c>
      <c r="AC34" s="15">
        <v>2.4434759640000001</v>
      </c>
      <c r="AD34" s="15">
        <v>2.1035679520000001</v>
      </c>
      <c r="AE34" s="15">
        <v>0</v>
      </c>
      <c r="AF34" s="15">
        <v>0</v>
      </c>
      <c r="AG34" s="51">
        <v>0</v>
      </c>
      <c r="AH34" s="74">
        <v>30</v>
      </c>
      <c r="AI34" s="15" t="s">
        <v>31</v>
      </c>
      <c r="AJ34" s="15" t="s">
        <v>32</v>
      </c>
      <c r="AK34" s="15">
        <v>2.5949781000000002E-2</v>
      </c>
      <c r="AL34" s="15" t="b">
        <v>0</v>
      </c>
      <c r="AM34" s="15">
        <v>0.117467538</v>
      </c>
      <c r="AN34" s="15">
        <v>0</v>
      </c>
      <c r="AO34" s="15">
        <v>0</v>
      </c>
      <c r="AP34" s="15">
        <v>0</v>
      </c>
      <c r="AQ34" s="51">
        <v>0</v>
      </c>
      <c r="AR34" s="74">
        <v>30</v>
      </c>
      <c r="AS34" s="15" t="s">
        <v>32</v>
      </c>
      <c r="AT34" s="15" t="s">
        <v>33</v>
      </c>
      <c r="AU34" s="15">
        <v>2.562589268</v>
      </c>
      <c r="AV34" s="15" t="b">
        <v>0</v>
      </c>
      <c r="AW34" s="15">
        <v>2.8040259340000002</v>
      </c>
      <c r="AX34" s="15">
        <v>2.3211526020000002</v>
      </c>
      <c r="AY34" s="15">
        <v>0</v>
      </c>
      <c r="AZ34" s="15">
        <v>0</v>
      </c>
      <c r="BA34" s="51">
        <v>0</v>
      </c>
      <c r="BB34" s="74">
        <v>30</v>
      </c>
      <c r="BC34" s="15" t="s">
        <v>33</v>
      </c>
      <c r="BD34" s="15" t="s">
        <v>34</v>
      </c>
      <c r="BE34" s="15">
        <v>2.1634103640000002</v>
      </c>
      <c r="BF34" s="15" t="b">
        <v>0</v>
      </c>
      <c r="BG34" s="15">
        <v>2.4196004869999999</v>
      </c>
      <c r="BH34" s="15">
        <v>1.907220242</v>
      </c>
      <c r="BI34" s="15">
        <v>0</v>
      </c>
      <c r="BJ34" s="15">
        <v>0</v>
      </c>
      <c r="BK34" s="51">
        <v>0</v>
      </c>
      <c r="BL34" s="15">
        <v>30</v>
      </c>
      <c r="BM34" s="15" t="s">
        <v>34</v>
      </c>
      <c r="BN34" s="15" t="s">
        <v>35</v>
      </c>
      <c r="BO34" s="15">
        <v>1.1043381E-2</v>
      </c>
      <c r="BP34" s="15" t="b">
        <v>0</v>
      </c>
      <c r="BQ34" s="15">
        <v>9.3277135999999997E-2</v>
      </c>
      <c r="BR34" s="15">
        <v>0</v>
      </c>
      <c r="BS34" s="15">
        <v>0</v>
      </c>
      <c r="BT34" s="15">
        <v>0</v>
      </c>
      <c r="BU34" s="15">
        <v>0</v>
      </c>
      <c r="BV34" s="15">
        <v>30</v>
      </c>
      <c r="BW34" s="15" t="s">
        <v>35</v>
      </c>
      <c r="BX34" s="15" t="s">
        <v>36</v>
      </c>
      <c r="BY34" s="15">
        <v>1.1418776E-2</v>
      </c>
      <c r="BZ34" s="15" t="b">
        <v>0</v>
      </c>
      <c r="CA34" s="15">
        <v>9.6852819000000007E-2</v>
      </c>
      <c r="CB34" s="15">
        <v>0</v>
      </c>
      <c r="CC34" s="15">
        <v>0</v>
      </c>
      <c r="CD34" s="15">
        <v>0</v>
      </c>
      <c r="CE34" s="15">
        <v>0</v>
      </c>
    </row>
    <row r="35" spans="1:83" x14ac:dyDescent="0.25">
      <c r="A35" s="15">
        <v>31</v>
      </c>
      <c r="B35" s="15">
        <v>64</v>
      </c>
      <c r="C35" s="15">
        <v>31</v>
      </c>
      <c r="D35" s="74" t="s">
        <v>28</v>
      </c>
      <c r="E35" s="15" t="s">
        <v>29</v>
      </c>
      <c r="F35" s="15"/>
      <c r="G35" s="15"/>
      <c r="H35" s="15" t="b">
        <v>1</v>
      </c>
      <c r="I35" s="15"/>
      <c r="J35" s="15">
        <v>0</v>
      </c>
      <c r="K35" s="15"/>
      <c r="L35" s="15"/>
      <c r="M35" s="51"/>
      <c r="N35" s="74">
        <v>31</v>
      </c>
      <c r="O35" s="15" t="s">
        <v>29</v>
      </c>
      <c r="P35" s="15" t="s">
        <v>30</v>
      </c>
      <c r="Q35" s="15"/>
      <c r="R35" s="15" t="b">
        <v>1</v>
      </c>
      <c r="S35" s="15"/>
      <c r="T35" s="15">
        <v>0</v>
      </c>
      <c r="U35" s="15"/>
      <c r="V35" s="15"/>
      <c r="W35" s="51"/>
      <c r="X35" s="15">
        <v>31</v>
      </c>
      <c r="Y35" s="15" t="s">
        <v>30</v>
      </c>
      <c r="Z35" s="15" t="s">
        <v>31</v>
      </c>
      <c r="AA35" s="15"/>
      <c r="AB35" s="15" t="b">
        <v>1</v>
      </c>
      <c r="AC35" s="15"/>
      <c r="AD35" s="15">
        <v>0</v>
      </c>
      <c r="AE35" s="15"/>
      <c r="AF35" s="15"/>
      <c r="AG35" s="51"/>
      <c r="AH35" s="74">
        <v>31</v>
      </c>
      <c r="AI35" s="15" t="s">
        <v>31</v>
      </c>
      <c r="AJ35" s="15" t="s">
        <v>32</v>
      </c>
      <c r="AK35" s="15"/>
      <c r="AL35" s="15" t="b">
        <v>1</v>
      </c>
      <c r="AM35" s="15"/>
      <c r="AN35" s="15">
        <v>0</v>
      </c>
      <c r="AO35" s="15"/>
      <c r="AP35" s="15"/>
      <c r="AQ35" s="51"/>
      <c r="AR35" s="74">
        <v>31</v>
      </c>
      <c r="AS35" s="15" t="s">
        <v>32</v>
      </c>
      <c r="AT35" s="15" t="s">
        <v>33</v>
      </c>
      <c r="AU35" s="15"/>
      <c r="AV35" s="15" t="b">
        <v>1</v>
      </c>
      <c r="AW35" s="15"/>
      <c r="AX35" s="15">
        <v>0</v>
      </c>
      <c r="AY35" s="15"/>
      <c r="AZ35" s="15"/>
      <c r="BA35" s="51"/>
      <c r="BB35" s="74">
        <v>31</v>
      </c>
      <c r="BC35" s="15" t="s">
        <v>33</v>
      </c>
      <c r="BD35" s="15" t="s">
        <v>34</v>
      </c>
      <c r="BE35" s="15"/>
      <c r="BF35" s="15" t="b">
        <v>1</v>
      </c>
      <c r="BG35" s="15"/>
      <c r="BH35" s="15">
        <v>0</v>
      </c>
      <c r="BI35" s="15"/>
      <c r="BJ35" s="15"/>
      <c r="BK35" s="51"/>
      <c r="BL35" s="15">
        <v>31</v>
      </c>
      <c r="BM35" s="15" t="s">
        <v>34</v>
      </c>
      <c r="BN35" s="15" t="s">
        <v>35</v>
      </c>
      <c r="BO35" s="15"/>
      <c r="BP35" s="15" t="b">
        <v>1</v>
      </c>
      <c r="BQ35" s="15"/>
      <c r="BR35" s="15">
        <v>0</v>
      </c>
      <c r="BS35" s="15"/>
      <c r="BT35" s="15"/>
      <c r="BU35" s="15"/>
      <c r="BV35" s="15">
        <v>31</v>
      </c>
      <c r="BW35" s="15" t="s">
        <v>35</v>
      </c>
      <c r="BX35" s="15" t="s">
        <v>36</v>
      </c>
      <c r="BY35" s="15"/>
      <c r="BZ35" s="15" t="b">
        <v>1</v>
      </c>
      <c r="CA35" s="15"/>
      <c r="CB35" s="15">
        <v>0</v>
      </c>
      <c r="CC35" s="15"/>
      <c r="CD35" s="15"/>
      <c r="CE35" s="15"/>
    </row>
    <row r="36" spans="1:83" x14ac:dyDescent="0.25">
      <c r="A36" s="15">
        <v>36</v>
      </c>
      <c r="B36" s="15">
        <v>64</v>
      </c>
      <c r="C36" s="15">
        <v>36</v>
      </c>
      <c r="D36" s="74" t="s">
        <v>28</v>
      </c>
      <c r="E36" s="15" t="s">
        <v>29</v>
      </c>
      <c r="F36" s="15"/>
      <c r="G36" s="15"/>
      <c r="H36" s="15" t="b">
        <v>1</v>
      </c>
      <c r="I36" s="15"/>
      <c r="J36" s="15">
        <v>0</v>
      </c>
      <c r="K36" s="15"/>
      <c r="L36" s="15"/>
      <c r="M36" s="51"/>
      <c r="N36" s="74">
        <v>36</v>
      </c>
      <c r="O36" s="15" t="s">
        <v>29</v>
      </c>
      <c r="P36" s="15" t="s">
        <v>30</v>
      </c>
      <c r="Q36" s="15"/>
      <c r="R36" s="15" t="b">
        <v>1</v>
      </c>
      <c r="S36" s="15"/>
      <c r="T36" s="15">
        <v>0</v>
      </c>
      <c r="U36" s="15"/>
      <c r="V36" s="15"/>
      <c r="W36" s="51"/>
      <c r="X36" s="15">
        <v>36</v>
      </c>
      <c r="Y36" s="15" t="s">
        <v>30</v>
      </c>
      <c r="Z36" s="15" t="s">
        <v>31</v>
      </c>
      <c r="AA36" s="15"/>
      <c r="AB36" s="15" t="b">
        <v>1</v>
      </c>
      <c r="AC36" s="15"/>
      <c r="AD36" s="15">
        <v>0</v>
      </c>
      <c r="AE36" s="15"/>
      <c r="AF36" s="15"/>
      <c r="AG36" s="51"/>
      <c r="AH36" s="74">
        <v>36</v>
      </c>
      <c r="AI36" s="15" t="s">
        <v>31</v>
      </c>
      <c r="AJ36" s="15" t="s">
        <v>32</v>
      </c>
      <c r="AK36" s="15"/>
      <c r="AL36" s="15" t="b">
        <v>1</v>
      </c>
      <c r="AM36" s="15"/>
      <c r="AN36" s="15">
        <v>0</v>
      </c>
      <c r="AO36" s="15"/>
      <c r="AP36" s="15"/>
      <c r="AQ36" s="51"/>
      <c r="AR36" s="74">
        <v>36</v>
      </c>
      <c r="AS36" s="15" t="s">
        <v>32</v>
      </c>
      <c r="AT36" s="15" t="s">
        <v>33</v>
      </c>
      <c r="AU36" s="15"/>
      <c r="AV36" s="15" t="b">
        <v>1</v>
      </c>
      <c r="AW36" s="15"/>
      <c r="AX36" s="15">
        <v>0</v>
      </c>
      <c r="AY36" s="15"/>
      <c r="AZ36" s="15"/>
      <c r="BA36" s="51"/>
      <c r="BB36" s="74">
        <v>36</v>
      </c>
      <c r="BC36" s="15" t="s">
        <v>33</v>
      </c>
      <c r="BD36" s="15" t="s">
        <v>34</v>
      </c>
      <c r="BE36" s="15"/>
      <c r="BF36" s="15" t="b">
        <v>1</v>
      </c>
      <c r="BG36" s="15"/>
      <c r="BH36" s="15">
        <v>0</v>
      </c>
      <c r="BI36" s="15"/>
      <c r="BJ36" s="15"/>
      <c r="BK36" s="51"/>
      <c r="BL36" s="15">
        <v>36</v>
      </c>
      <c r="BM36" s="15" t="s">
        <v>34</v>
      </c>
      <c r="BN36" s="15" t="s">
        <v>35</v>
      </c>
      <c r="BO36" s="15">
        <v>3.8427582000000002E-2</v>
      </c>
      <c r="BP36" s="15" t="b">
        <v>0</v>
      </c>
      <c r="BQ36" s="15">
        <v>0.19199460700000001</v>
      </c>
      <c r="BR36" s="15">
        <v>0</v>
      </c>
      <c r="BS36" s="15">
        <v>0</v>
      </c>
      <c r="BT36" s="15">
        <v>0</v>
      </c>
      <c r="BU36" s="15">
        <v>0</v>
      </c>
      <c r="BV36" s="15">
        <v>36</v>
      </c>
      <c r="BW36" s="15" t="s">
        <v>35</v>
      </c>
      <c r="BX36" s="15" t="s">
        <v>36</v>
      </c>
      <c r="BY36" s="15"/>
      <c r="BZ36" s="15" t="b">
        <v>1</v>
      </c>
      <c r="CA36" s="15"/>
      <c r="CB36" s="15">
        <v>0</v>
      </c>
      <c r="CC36" s="15"/>
      <c r="CD36" s="15"/>
      <c r="CE36" s="15"/>
    </row>
    <row r="37" spans="1:83" x14ac:dyDescent="0.25">
      <c r="A37" s="15">
        <v>37</v>
      </c>
      <c r="B37" s="15">
        <v>64</v>
      </c>
      <c r="C37" s="15">
        <v>37</v>
      </c>
      <c r="D37" s="74" t="s">
        <v>28</v>
      </c>
      <c r="E37" s="15" t="s">
        <v>29</v>
      </c>
      <c r="F37" s="15"/>
      <c r="G37" s="15"/>
      <c r="H37" s="15" t="b">
        <v>1</v>
      </c>
      <c r="I37" s="15"/>
      <c r="J37" s="15">
        <v>0</v>
      </c>
      <c r="K37" s="15"/>
      <c r="L37" s="15"/>
      <c r="M37" s="51"/>
      <c r="N37" s="74">
        <v>37</v>
      </c>
      <c r="O37" s="15" t="s">
        <v>29</v>
      </c>
      <c r="P37" s="15" t="s">
        <v>30</v>
      </c>
      <c r="Q37" s="15"/>
      <c r="R37" s="15" t="b">
        <v>1</v>
      </c>
      <c r="S37" s="15"/>
      <c r="T37" s="15">
        <v>0</v>
      </c>
      <c r="U37" s="15"/>
      <c r="V37" s="15"/>
      <c r="W37" s="51"/>
      <c r="X37" s="15">
        <v>37</v>
      </c>
      <c r="Y37" s="15" t="s">
        <v>30</v>
      </c>
      <c r="Z37" s="15" t="s">
        <v>31</v>
      </c>
      <c r="AA37" s="15"/>
      <c r="AB37" s="15" t="b">
        <v>1</v>
      </c>
      <c r="AC37" s="15"/>
      <c r="AD37" s="15">
        <v>0</v>
      </c>
      <c r="AE37" s="15"/>
      <c r="AF37" s="15"/>
      <c r="AG37" s="51"/>
      <c r="AH37" s="74">
        <v>37</v>
      </c>
      <c r="AI37" s="15" t="s">
        <v>31</v>
      </c>
      <c r="AJ37" s="15" t="s">
        <v>32</v>
      </c>
      <c r="AK37" s="15"/>
      <c r="AL37" s="15" t="b">
        <v>1</v>
      </c>
      <c r="AM37" s="15"/>
      <c r="AN37" s="15">
        <v>0</v>
      </c>
      <c r="AO37" s="15"/>
      <c r="AP37" s="15"/>
      <c r="AQ37" s="51"/>
      <c r="AR37" s="74">
        <v>37</v>
      </c>
      <c r="AS37" s="15" t="s">
        <v>32</v>
      </c>
      <c r="AT37" s="15" t="s">
        <v>33</v>
      </c>
      <c r="AU37" s="15"/>
      <c r="AV37" s="15" t="b">
        <v>1</v>
      </c>
      <c r="AW37" s="15"/>
      <c r="AX37" s="15">
        <v>0</v>
      </c>
      <c r="AY37" s="15"/>
      <c r="AZ37" s="15"/>
      <c r="BA37" s="51"/>
      <c r="BB37" s="74">
        <v>37</v>
      </c>
      <c r="BC37" s="15" t="s">
        <v>33</v>
      </c>
      <c r="BD37" s="15" t="s">
        <v>34</v>
      </c>
      <c r="BE37" s="15">
        <v>19.214268149999999</v>
      </c>
      <c r="BF37" s="15" t="b">
        <v>0</v>
      </c>
      <c r="BG37" s="15">
        <v>20.261377209999999</v>
      </c>
      <c r="BH37" s="15">
        <v>18.167159099999999</v>
      </c>
      <c r="BI37" s="15">
        <v>0</v>
      </c>
      <c r="BJ37" s="15">
        <v>0</v>
      </c>
      <c r="BK37" s="51">
        <v>0</v>
      </c>
      <c r="BL37" s="15">
        <v>37</v>
      </c>
      <c r="BM37" s="15" t="s">
        <v>34</v>
      </c>
      <c r="BN37" s="15" t="s">
        <v>35</v>
      </c>
      <c r="BO37" s="15">
        <v>0.10023391099999999</v>
      </c>
      <c r="BP37" s="15" t="b">
        <v>1</v>
      </c>
      <c r="BQ37" s="15">
        <v>1.150052692</v>
      </c>
      <c r="BR37" s="15">
        <v>0</v>
      </c>
      <c r="BS37" s="15">
        <v>0.73673412000000005</v>
      </c>
      <c r="BT37" s="15">
        <v>0.97889585800000001</v>
      </c>
      <c r="BU37" s="15">
        <v>0.74682667300000005</v>
      </c>
      <c r="BV37" s="15">
        <v>37</v>
      </c>
      <c r="BW37" s="15" t="s">
        <v>35</v>
      </c>
      <c r="BX37" s="15" t="s">
        <v>36</v>
      </c>
      <c r="BY37" s="15">
        <v>2.2699500000000001E-2</v>
      </c>
      <c r="BZ37" s="15" t="b">
        <v>0</v>
      </c>
      <c r="CA37" s="15">
        <v>1.0253685260000001</v>
      </c>
      <c r="CB37" s="15">
        <v>0</v>
      </c>
      <c r="CC37" s="15">
        <v>0</v>
      </c>
      <c r="CD37" s="15">
        <v>0</v>
      </c>
      <c r="CE37" s="15">
        <v>0</v>
      </c>
    </row>
    <row r="38" spans="1:83" x14ac:dyDescent="0.25">
      <c r="A38" s="15">
        <v>88</v>
      </c>
      <c r="B38" s="15">
        <v>64</v>
      </c>
      <c r="C38" s="15">
        <v>88</v>
      </c>
      <c r="D38" s="74" t="s">
        <v>28</v>
      </c>
      <c r="E38" s="15" t="s">
        <v>29</v>
      </c>
      <c r="F38" s="15"/>
      <c r="G38" s="15"/>
      <c r="H38" s="15" t="b">
        <v>1</v>
      </c>
      <c r="I38" s="15"/>
      <c r="J38" s="15">
        <v>0</v>
      </c>
      <c r="K38" s="15"/>
      <c r="L38" s="15"/>
      <c r="M38" s="51"/>
      <c r="N38" s="74">
        <v>88</v>
      </c>
      <c r="O38" s="15" t="s">
        <v>29</v>
      </c>
      <c r="P38" s="15" t="s">
        <v>30</v>
      </c>
      <c r="Q38" s="15"/>
      <c r="R38" s="15" t="b">
        <v>1</v>
      </c>
      <c r="S38" s="15"/>
      <c r="T38" s="15">
        <v>0</v>
      </c>
      <c r="U38" s="15"/>
      <c r="V38" s="15"/>
      <c r="W38" s="51"/>
      <c r="X38" s="15">
        <v>88</v>
      </c>
      <c r="Y38" s="15" t="s">
        <v>30</v>
      </c>
      <c r="Z38" s="15" t="s">
        <v>31</v>
      </c>
      <c r="AA38" s="15"/>
      <c r="AB38" s="15" t="b">
        <v>1</v>
      </c>
      <c r="AC38" s="15"/>
      <c r="AD38" s="15">
        <v>0</v>
      </c>
      <c r="AE38" s="15"/>
      <c r="AF38" s="15"/>
      <c r="AG38" s="51"/>
      <c r="AH38" s="74">
        <v>88</v>
      </c>
      <c r="AI38" s="15" t="s">
        <v>31</v>
      </c>
      <c r="AJ38" s="15" t="s">
        <v>32</v>
      </c>
      <c r="AK38" s="15"/>
      <c r="AL38" s="15" t="b">
        <v>1</v>
      </c>
      <c r="AM38" s="15"/>
      <c r="AN38" s="15">
        <v>0</v>
      </c>
      <c r="AO38" s="15"/>
      <c r="AP38" s="15"/>
      <c r="AQ38" s="51"/>
      <c r="AR38" s="74">
        <v>88</v>
      </c>
      <c r="AS38" s="15" t="s">
        <v>32</v>
      </c>
      <c r="AT38" s="15" t="s">
        <v>33</v>
      </c>
      <c r="AU38" s="15"/>
      <c r="AV38" s="15" t="b">
        <v>1</v>
      </c>
      <c r="AW38" s="15"/>
      <c r="AX38" s="15">
        <v>0</v>
      </c>
      <c r="AY38" s="15"/>
      <c r="AZ38" s="15"/>
      <c r="BA38" s="51"/>
      <c r="BB38" s="74">
        <v>88</v>
      </c>
      <c r="BC38" s="15" t="s">
        <v>33</v>
      </c>
      <c r="BD38" s="15" t="s">
        <v>34</v>
      </c>
      <c r="BE38" s="15">
        <v>1.7138294460000001</v>
      </c>
      <c r="BF38" s="15" t="b">
        <v>0</v>
      </c>
      <c r="BG38" s="15">
        <v>1.9932080759999999</v>
      </c>
      <c r="BH38" s="15">
        <v>1.434450816</v>
      </c>
      <c r="BI38" s="15">
        <v>0</v>
      </c>
      <c r="BJ38" s="15">
        <v>0</v>
      </c>
      <c r="BK38" s="51">
        <v>0</v>
      </c>
      <c r="BL38" s="15">
        <v>88</v>
      </c>
      <c r="BM38" s="15" t="s">
        <v>34</v>
      </c>
      <c r="BN38" s="15" t="s">
        <v>35</v>
      </c>
      <c r="BO38" s="15"/>
      <c r="BP38" s="15" t="b">
        <v>1</v>
      </c>
      <c r="BQ38" s="15"/>
      <c r="BR38" s="15">
        <v>0</v>
      </c>
      <c r="BS38" s="15"/>
      <c r="BT38" s="15"/>
      <c r="BU38" s="15"/>
      <c r="BV38" s="15">
        <v>88</v>
      </c>
      <c r="BW38" s="15" t="s">
        <v>35</v>
      </c>
      <c r="BX38" s="15" t="s">
        <v>36</v>
      </c>
      <c r="BY38" s="15"/>
      <c r="BZ38" s="15" t="b">
        <v>1</v>
      </c>
      <c r="CA38" s="15"/>
      <c r="CB38" s="15">
        <v>0</v>
      </c>
      <c r="CC38" s="15"/>
      <c r="CD38" s="15"/>
      <c r="CE38" s="15"/>
    </row>
    <row r="39" spans="1:83" x14ac:dyDescent="0.25">
      <c r="A39" s="15">
        <v>90</v>
      </c>
      <c r="B39" s="15">
        <v>64</v>
      </c>
      <c r="C39" s="15">
        <v>90</v>
      </c>
      <c r="D39" s="74" t="s">
        <v>28</v>
      </c>
      <c r="E39" s="15" t="s">
        <v>29</v>
      </c>
      <c r="F39" s="15">
        <v>4.2744520000000001E-2</v>
      </c>
      <c r="G39" s="15"/>
      <c r="H39" s="15" t="b">
        <v>1</v>
      </c>
      <c r="I39" s="15">
        <v>0.245114312</v>
      </c>
      <c r="J39" s="15">
        <v>0</v>
      </c>
      <c r="K39" s="15">
        <v>2.2048360999999999E-2</v>
      </c>
      <c r="L39" s="15">
        <v>0.94111307700000002</v>
      </c>
      <c r="M39" s="51">
        <v>0.52144306900000004</v>
      </c>
      <c r="N39" s="74">
        <v>90</v>
      </c>
      <c r="O39" s="15" t="s">
        <v>29</v>
      </c>
      <c r="P39" s="15" t="s">
        <v>30</v>
      </c>
      <c r="Q39" s="15">
        <v>3.8544024000000003E-2</v>
      </c>
      <c r="R39" s="15" t="b">
        <v>1</v>
      </c>
      <c r="S39" s="15">
        <v>0.17502408999999999</v>
      </c>
      <c r="T39" s="15">
        <v>0</v>
      </c>
      <c r="U39" s="15">
        <v>7.8227599999999998E-3</v>
      </c>
      <c r="V39" s="15">
        <v>0.99109861399999999</v>
      </c>
      <c r="W39" s="51">
        <v>0.33390699800000001</v>
      </c>
      <c r="X39" s="15">
        <v>90</v>
      </c>
      <c r="Y39" s="15" t="s">
        <v>30</v>
      </c>
      <c r="Z39" s="15" t="s">
        <v>31</v>
      </c>
      <c r="AA39" s="15">
        <v>5.1840017000000002E-2</v>
      </c>
      <c r="AB39" s="15" t="b">
        <v>0</v>
      </c>
      <c r="AC39" s="15">
        <v>0.20978326899999999</v>
      </c>
      <c r="AD39" s="15">
        <v>0</v>
      </c>
      <c r="AE39" s="15">
        <v>0</v>
      </c>
      <c r="AF39" s="15">
        <v>0</v>
      </c>
      <c r="AG39" s="51">
        <v>0</v>
      </c>
      <c r="AH39" s="74">
        <v>90</v>
      </c>
      <c r="AI39" s="15" t="s">
        <v>31</v>
      </c>
      <c r="AJ39" s="15" t="s">
        <v>32</v>
      </c>
      <c r="AK39" s="15">
        <v>0.14876555299999999</v>
      </c>
      <c r="AL39" s="15" t="b">
        <v>1</v>
      </c>
      <c r="AM39" s="15">
        <v>0.39129299200000001</v>
      </c>
      <c r="AN39" s="15">
        <v>0</v>
      </c>
      <c r="AO39" s="15">
        <v>1.2391337000000001E-2</v>
      </c>
      <c r="AP39" s="15">
        <v>0.33929426699999998</v>
      </c>
      <c r="AQ39" s="51">
        <v>0.217359994</v>
      </c>
      <c r="AR39" s="74">
        <v>90</v>
      </c>
      <c r="AS39" s="15" t="s">
        <v>32</v>
      </c>
      <c r="AT39" s="15" t="s">
        <v>33</v>
      </c>
      <c r="AU39" s="15">
        <v>0.138130632</v>
      </c>
      <c r="AV39" s="15" t="b">
        <v>1</v>
      </c>
      <c r="AW39" s="15">
        <v>0.37049248600000001</v>
      </c>
      <c r="AX39" s="15">
        <v>0</v>
      </c>
      <c r="AY39" s="15">
        <v>1.2023946000000001E-2</v>
      </c>
      <c r="AZ39" s="15">
        <v>0.40134787799999999</v>
      </c>
      <c r="BA39" s="51">
        <v>0.21091548199999999</v>
      </c>
      <c r="BB39" s="74">
        <v>90</v>
      </c>
      <c r="BC39" s="15" t="s">
        <v>33</v>
      </c>
      <c r="BD39" s="15" t="s">
        <v>34</v>
      </c>
      <c r="BE39" s="15">
        <v>3.1520395999999999E-2</v>
      </c>
      <c r="BF39" s="15" t="b">
        <v>1</v>
      </c>
      <c r="BG39" s="15">
        <v>0.22287368499999999</v>
      </c>
      <c r="BH39" s="15">
        <v>0</v>
      </c>
      <c r="BI39" s="15">
        <v>2.2718181E-2</v>
      </c>
      <c r="BJ39" s="15">
        <v>0.82365818300000004</v>
      </c>
      <c r="BK39" s="51">
        <v>0.75831130000000002</v>
      </c>
      <c r="BL39" s="15">
        <v>90</v>
      </c>
      <c r="BM39" s="15" t="s">
        <v>34</v>
      </c>
      <c r="BN39" s="15" t="s">
        <v>35</v>
      </c>
      <c r="BO39" s="15">
        <v>0.17558448900000001</v>
      </c>
      <c r="BP39" s="15" t="b">
        <v>1</v>
      </c>
      <c r="BQ39" s="15">
        <v>0.38384698299999997</v>
      </c>
      <c r="BR39" s="15">
        <v>0</v>
      </c>
      <c r="BS39" s="15">
        <v>2.4656510000000001E-3</v>
      </c>
      <c r="BT39" s="15">
        <v>8.9393305000000006E-2</v>
      </c>
      <c r="BU39" s="15">
        <v>5.9799105999999998E-2</v>
      </c>
      <c r="BV39" s="15">
        <v>90</v>
      </c>
      <c r="BW39" s="15" t="s">
        <v>35</v>
      </c>
      <c r="BX39" s="15" t="s">
        <v>36</v>
      </c>
      <c r="BY39" s="15">
        <v>8.0115289999999999E-3</v>
      </c>
      <c r="BZ39" s="15" t="b">
        <v>0</v>
      </c>
      <c r="CA39" s="15">
        <v>0.22646919200000001</v>
      </c>
      <c r="CB39" s="15">
        <v>0</v>
      </c>
      <c r="CC39" s="15">
        <v>0</v>
      </c>
      <c r="CD39" s="15">
        <v>0</v>
      </c>
      <c r="CE39" s="15">
        <v>0</v>
      </c>
    </row>
    <row r="40" spans="1:83" x14ac:dyDescent="0.25">
      <c r="A40" s="15">
        <v>92</v>
      </c>
      <c r="B40" s="15">
        <v>64</v>
      </c>
      <c r="C40" s="15">
        <v>92</v>
      </c>
      <c r="D40" s="74" t="s">
        <v>28</v>
      </c>
      <c r="E40" s="15" t="s">
        <v>29</v>
      </c>
      <c r="F40" s="15"/>
      <c r="G40" s="15"/>
      <c r="H40" s="15" t="b">
        <v>1</v>
      </c>
      <c r="I40" s="15"/>
      <c r="J40" s="15">
        <v>0</v>
      </c>
      <c r="K40" s="15"/>
      <c r="L40" s="15"/>
      <c r="M40" s="51"/>
      <c r="N40" s="74">
        <v>92</v>
      </c>
      <c r="O40" s="15" t="s">
        <v>29</v>
      </c>
      <c r="P40" s="15" t="s">
        <v>30</v>
      </c>
      <c r="Q40" s="15"/>
      <c r="R40" s="15" t="b">
        <v>1</v>
      </c>
      <c r="S40" s="15"/>
      <c r="T40" s="15">
        <v>0</v>
      </c>
      <c r="U40" s="15"/>
      <c r="V40" s="15"/>
      <c r="W40" s="51"/>
      <c r="X40" s="15">
        <v>92</v>
      </c>
      <c r="Y40" s="15" t="s">
        <v>30</v>
      </c>
      <c r="Z40" s="15" t="s">
        <v>31</v>
      </c>
      <c r="AA40" s="15"/>
      <c r="AB40" s="15" t="b">
        <v>1</v>
      </c>
      <c r="AC40" s="15"/>
      <c r="AD40" s="15">
        <v>0</v>
      </c>
      <c r="AE40" s="15"/>
      <c r="AF40" s="15"/>
      <c r="AG40" s="51"/>
      <c r="AH40" s="74">
        <v>92</v>
      </c>
      <c r="AI40" s="15" t="s">
        <v>31</v>
      </c>
      <c r="AJ40" s="15" t="s">
        <v>32</v>
      </c>
      <c r="AK40" s="15"/>
      <c r="AL40" s="15" t="b">
        <v>1</v>
      </c>
      <c r="AM40" s="15"/>
      <c r="AN40" s="15">
        <v>0</v>
      </c>
      <c r="AO40" s="15"/>
      <c r="AP40" s="15"/>
      <c r="AQ40" s="51"/>
      <c r="AR40" s="74">
        <v>92</v>
      </c>
      <c r="AS40" s="15" t="s">
        <v>32</v>
      </c>
      <c r="AT40" s="15" t="s">
        <v>33</v>
      </c>
      <c r="AU40" s="15"/>
      <c r="AV40" s="15" t="b">
        <v>1</v>
      </c>
      <c r="AW40" s="15"/>
      <c r="AX40" s="15">
        <v>0</v>
      </c>
      <c r="AY40" s="15"/>
      <c r="AZ40" s="15"/>
      <c r="BA40" s="51"/>
      <c r="BB40" s="74">
        <v>92</v>
      </c>
      <c r="BC40" s="15" t="s">
        <v>33</v>
      </c>
      <c r="BD40" s="15" t="s">
        <v>34</v>
      </c>
      <c r="BE40" s="15">
        <v>1.781846598</v>
      </c>
      <c r="BF40" s="15" t="b">
        <v>0</v>
      </c>
      <c r="BG40" s="15">
        <v>1.8613061710000001</v>
      </c>
      <c r="BH40" s="15">
        <v>1.7023870240000001</v>
      </c>
      <c r="BI40" s="15">
        <v>0</v>
      </c>
      <c r="BJ40" s="15">
        <v>0</v>
      </c>
      <c r="BK40" s="51">
        <v>0</v>
      </c>
      <c r="BL40" s="15">
        <v>92</v>
      </c>
      <c r="BM40" s="15" t="s">
        <v>34</v>
      </c>
      <c r="BN40" s="15" t="s">
        <v>35</v>
      </c>
      <c r="BO40" s="15">
        <v>3.0133650000000001E-2</v>
      </c>
      <c r="BP40" s="15" t="b">
        <v>0</v>
      </c>
      <c r="BQ40" s="15">
        <v>0.14967770899999999</v>
      </c>
      <c r="BR40" s="15">
        <v>0</v>
      </c>
      <c r="BS40" s="15">
        <v>0</v>
      </c>
      <c r="BT40" s="15">
        <v>0</v>
      </c>
      <c r="BU40" s="15">
        <v>0</v>
      </c>
      <c r="BV40" s="15">
        <v>92</v>
      </c>
      <c r="BW40" s="15" t="s">
        <v>35</v>
      </c>
      <c r="BX40" s="15" t="s">
        <v>36</v>
      </c>
      <c r="BY40" s="15">
        <v>0.23672388</v>
      </c>
      <c r="BZ40" s="15" t="b">
        <v>1</v>
      </c>
      <c r="CA40" s="15">
        <v>0.589153912</v>
      </c>
      <c r="CB40" s="15">
        <v>0</v>
      </c>
      <c r="CC40" s="15">
        <v>1.7584870999999998E-2</v>
      </c>
      <c r="CD40" s="15">
        <v>0.54975457900000002</v>
      </c>
      <c r="CE40" s="15">
        <v>8.8475888000000003E-2</v>
      </c>
    </row>
    <row r="41" spans="1:83" x14ac:dyDescent="0.25">
      <c r="A41" s="15">
        <v>94</v>
      </c>
      <c r="B41" s="15">
        <v>64</v>
      </c>
      <c r="C41" s="15">
        <v>94</v>
      </c>
      <c r="D41" s="74" t="s">
        <v>28</v>
      </c>
      <c r="E41" s="15" t="s">
        <v>29</v>
      </c>
      <c r="F41" s="15">
        <v>0.173753398</v>
      </c>
      <c r="G41" s="15"/>
      <c r="H41" s="15" t="b">
        <v>0</v>
      </c>
      <c r="I41" s="15">
        <v>0.34549456899999997</v>
      </c>
      <c r="J41" s="15">
        <v>2.0122270000000001E-3</v>
      </c>
      <c r="K41" s="15">
        <v>0</v>
      </c>
      <c r="L41" s="15">
        <v>0</v>
      </c>
      <c r="M41" s="51">
        <v>0</v>
      </c>
      <c r="N41" s="74">
        <v>94</v>
      </c>
      <c r="O41" s="15" t="s">
        <v>29</v>
      </c>
      <c r="P41" s="15" t="s">
        <v>30</v>
      </c>
      <c r="Q41" s="15">
        <v>0.12896569399999999</v>
      </c>
      <c r="R41" s="15" t="b">
        <v>1</v>
      </c>
      <c r="S41" s="15">
        <v>0.27089146400000003</v>
      </c>
      <c r="T41" s="15">
        <v>0</v>
      </c>
      <c r="U41" s="15">
        <v>5.1367999999999997E-4</v>
      </c>
      <c r="V41" s="15">
        <v>4.0416290000000001E-2</v>
      </c>
      <c r="W41" s="51">
        <v>2.6655845000000001E-2</v>
      </c>
      <c r="X41" s="15">
        <v>94</v>
      </c>
      <c r="Y41" s="15" t="s">
        <v>30</v>
      </c>
      <c r="Z41" s="15" t="s">
        <v>31</v>
      </c>
      <c r="AA41" s="15">
        <v>0.125349403</v>
      </c>
      <c r="AB41" s="15" t="b">
        <v>0</v>
      </c>
      <c r="AC41" s="15">
        <v>0.24261902399999999</v>
      </c>
      <c r="AD41" s="15">
        <v>8.0797830000000001E-3</v>
      </c>
      <c r="AE41" s="15">
        <v>0</v>
      </c>
      <c r="AF41" s="15">
        <v>0</v>
      </c>
      <c r="AG41" s="51">
        <v>0</v>
      </c>
      <c r="AH41" s="74">
        <v>94</v>
      </c>
      <c r="AI41" s="15" t="s">
        <v>31</v>
      </c>
      <c r="AJ41" s="15" t="s">
        <v>32</v>
      </c>
      <c r="AK41" s="15">
        <v>0.139631967</v>
      </c>
      <c r="AL41" s="15" t="b">
        <v>0</v>
      </c>
      <c r="AM41" s="15">
        <v>0.27171864099999998</v>
      </c>
      <c r="AN41" s="15">
        <v>7.5452929999999998E-3</v>
      </c>
      <c r="AO41" s="15">
        <v>0</v>
      </c>
      <c r="AP41" s="15">
        <v>0</v>
      </c>
      <c r="AQ41" s="51">
        <v>0</v>
      </c>
      <c r="AR41" s="74">
        <v>94</v>
      </c>
      <c r="AS41" s="15" t="s">
        <v>32</v>
      </c>
      <c r="AT41" s="15" t="s">
        <v>33</v>
      </c>
      <c r="AU41" s="15"/>
      <c r="AV41" s="15" t="b">
        <v>1</v>
      </c>
      <c r="AW41" s="15"/>
      <c r="AX41" s="15">
        <v>0</v>
      </c>
      <c r="AY41" s="15"/>
      <c r="AZ41" s="15"/>
      <c r="BA41" s="51"/>
      <c r="BB41" s="74">
        <v>94</v>
      </c>
      <c r="BC41" s="15" t="s">
        <v>33</v>
      </c>
      <c r="BD41" s="15" t="s">
        <v>34</v>
      </c>
      <c r="BE41" s="15"/>
      <c r="BF41" s="15" t="b">
        <v>1</v>
      </c>
      <c r="BG41" s="15"/>
      <c r="BH41" s="15">
        <v>0</v>
      </c>
      <c r="BI41" s="15"/>
      <c r="BJ41" s="15"/>
      <c r="BK41" s="51"/>
      <c r="BL41" s="15">
        <v>94</v>
      </c>
      <c r="BM41" s="15" t="s">
        <v>34</v>
      </c>
      <c r="BN41" s="15" t="s">
        <v>35</v>
      </c>
      <c r="BO41" s="15"/>
      <c r="BP41" s="15" t="b">
        <v>1</v>
      </c>
      <c r="BQ41" s="15"/>
      <c r="BR41" s="15">
        <v>0</v>
      </c>
      <c r="BS41" s="15"/>
      <c r="BT41" s="15"/>
      <c r="BU41" s="15"/>
      <c r="BV41" s="15">
        <v>94</v>
      </c>
      <c r="BW41" s="15" t="s">
        <v>35</v>
      </c>
      <c r="BX41" s="15" t="s">
        <v>36</v>
      </c>
      <c r="BY41" s="15">
        <v>9.1445822999999996E-2</v>
      </c>
      <c r="BZ41" s="15" t="b">
        <v>0</v>
      </c>
      <c r="CA41" s="15">
        <v>0.26541738100000001</v>
      </c>
      <c r="CB41" s="15">
        <v>0</v>
      </c>
      <c r="CC41" s="15">
        <v>0</v>
      </c>
      <c r="CD41" s="15">
        <v>0</v>
      </c>
      <c r="CE41" s="15">
        <v>0</v>
      </c>
    </row>
    <row r="42" spans="1:83" x14ac:dyDescent="0.25">
      <c r="A42" s="15">
        <v>95</v>
      </c>
      <c r="B42" s="15">
        <v>64</v>
      </c>
      <c r="C42" s="15">
        <v>95</v>
      </c>
      <c r="D42" s="74" t="s">
        <v>28</v>
      </c>
      <c r="E42" s="15" t="s">
        <v>29</v>
      </c>
      <c r="F42" s="15">
        <v>9.1832438000000002E-2</v>
      </c>
      <c r="G42" s="15"/>
      <c r="H42" s="15" t="b">
        <v>1</v>
      </c>
      <c r="I42" s="15">
        <v>0.23268708599999999</v>
      </c>
      <c r="J42" s="15">
        <v>0</v>
      </c>
      <c r="K42" s="15">
        <v>3.5468829999999998E-3</v>
      </c>
      <c r="L42" s="15">
        <v>0.32943241299999998</v>
      </c>
      <c r="M42" s="51">
        <v>0.166632849</v>
      </c>
      <c r="N42" s="74">
        <v>95</v>
      </c>
      <c r="O42" s="15" t="s">
        <v>29</v>
      </c>
      <c r="P42" s="15" t="s">
        <v>30</v>
      </c>
      <c r="Q42" s="15">
        <v>7.0994837000000005E-2</v>
      </c>
      <c r="R42" s="15" t="b">
        <v>1</v>
      </c>
      <c r="S42" s="15">
        <v>0.20316203699999999</v>
      </c>
      <c r="T42" s="15">
        <v>0</v>
      </c>
      <c r="U42" s="15">
        <v>4.4998540000000002E-3</v>
      </c>
      <c r="V42" s="15">
        <v>0.57629417599999999</v>
      </c>
      <c r="W42" s="51">
        <v>0.211403538</v>
      </c>
      <c r="X42" s="15">
        <v>95</v>
      </c>
      <c r="Y42" s="15" t="s">
        <v>30</v>
      </c>
      <c r="Z42" s="15" t="s">
        <v>31</v>
      </c>
      <c r="AA42" s="15">
        <v>1.9472698E-2</v>
      </c>
      <c r="AB42" s="15" t="b">
        <v>1</v>
      </c>
      <c r="AC42" s="15">
        <v>0.120233991</v>
      </c>
      <c r="AD42" s="15">
        <v>0</v>
      </c>
      <c r="AE42" s="15">
        <v>6.0221570000000002E-3</v>
      </c>
      <c r="AF42" s="15">
        <v>0.771254789</v>
      </c>
      <c r="AG42" s="51">
        <v>0.73968441699999998</v>
      </c>
      <c r="AH42" s="74">
        <v>95</v>
      </c>
      <c r="AI42" s="15" t="s">
        <v>31</v>
      </c>
      <c r="AJ42" s="15" t="s">
        <v>32</v>
      </c>
      <c r="AK42" s="15">
        <v>3.6507183999999998E-2</v>
      </c>
      <c r="AL42" s="15" t="b">
        <v>1</v>
      </c>
      <c r="AM42" s="15">
        <v>0.16744078500000001</v>
      </c>
      <c r="AN42" s="15">
        <v>0</v>
      </c>
      <c r="AO42" s="15">
        <v>7.7408039999999996E-3</v>
      </c>
      <c r="AP42" s="15">
        <v>0.95078085899999998</v>
      </c>
      <c r="AQ42" s="51">
        <v>0.384740517</v>
      </c>
      <c r="AR42" s="74">
        <v>95</v>
      </c>
      <c r="AS42" s="15" t="s">
        <v>32</v>
      </c>
      <c r="AT42" s="15" t="s">
        <v>33</v>
      </c>
      <c r="AU42" s="15"/>
      <c r="AV42" s="15" t="b">
        <v>1</v>
      </c>
      <c r="AW42" s="15"/>
      <c r="AX42" s="15">
        <v>0</v>
      </c>
      <c r="AY42" s="15"/>
      <c r="AZ42" s="15"/>
      <c r="BA42" s="51"/>
      <c r="BB42" s="74">
        <v>95</v>
      </c>
      <c r="BC42" s="15" t="s">
        <v>33</v>
      </c>
      <c r="BD42" s="15" t="s">
        <v>34</v>
      </c>
      <c r="BE42" s="15"/>
      <c r="BF42" s="15" t="b">
        <v>1</v>
      </c>
      <c r="BG42" s="15"/>
      <c r="BH42" s="15">
        <v>0</v>
      </c>
      <c r="BI42" s="15"/>
      <c r="BJ42" s="15"/>
      <c r="BK42" s="51"/>
      <c r="BL42" s="15">
        <v>95</v>
      </c>
      <c r="BM42" s="15" t="s">
        <v>34</v>
      </c>
      <c r="BN42" s="15" t="s">
        <v>35</v>
      </c>
      <c r="BO42" s="15"/>
      <c r="BP42" s="15" t="b">
        <v>1</v>
      </c>
      <c r="BQ42" s="15"/>
      <c r="BR42" s="15">
        <v>0</v>
      </c>
      <c r="BS42" s="15"/>
      <c r="BT42" s="15"/>
      <c r="BU42" s="15"/>
      <c r="BV42" s="15">
        <v>95</v>
      </c>
      <c r="BW42" s="15" t="s">
        <v>35</v>
      </c>
      <c r="BX42" s="15" t="s">
        <v>36</v>
      </c>
      <c r="BY42" s="15">
        <v>0.140187067</v>
      </c>
      <c r="BZ42" s="15" t="b">
        <v>1</v>
      </c>
      <c r="CA42" s="15">
        <v>0.295184118</v>
      </c>
      <c r="CB42" s="15">
        <v>0</v>
      </c>
      <c r="CC42" s="15">
        <v>6.4630600000000003E-4</v>
      </c>
      <c r="CD42" s="15">
        <v>5.1717397999999998E-2</v>
      </c>
      <c r="CE42" s="15">
        <v>2.4344747999999999E-2</v>
      </c>
    </row>
    <row r="43" spans="1:83" x14ac:dyDescent="0.25">
      <c r="A43" s="15">
        <v>96</v>
      </c>
      <c r="B43" s="15">
        <v>64</v>
      </c>
      <c r="C43" s="15">
        <v>96</v>
      </c>
      <c r="D43" s="74" t="s">
        <v>28</v>
      </c>
      <c r="E43" s="15" t="s">
        <v>29</v>
      </c>
      <c r="F43" s="15"/>
      <c r="G43" s="15"/>
      <c r="H43" s="15" t="b">
        <v>1</v>
      </c>
      <c r="I43" s="15"/>
      <c r="J43" s="15">
        <v>0</v>
      </c>
      <c r="K43" s="15"/>
      <c r="L43" s="15"/>
      <c r="M43" s="51"/>
      <c r="N43" s="74">
        <v>96</v>
      </c>
      <c r="O43" s="15" t="s">
        <v>29</v>
      </c>
      <c r="P43" s="15" t="s">
        <v>30</v>
      </c>
      <c r="Q43" s="15"/>
      <c r="R43" s="15" t="b">
        <v>1</v>
      </c>
      <c r="S43" s="15"/>
      <c r="T43" s="15">
        <v>0</v>
      </c>
      <c r="U43" s="15"/>
      <c r="V43" s="15"/>
      <c r="W43" s="51"/>
      <c r="X43" s="15">
        <v>96</v>
      </c>
      <c r="Y43" s="15" t="s">
        <v>30</v>
      </c>
      <c r="Z43" s="15" t="s">
        <v>31</v>
      </c>
      <c r="AA43" s="15"/>
      <c r="AB43" s="15" t="b">
        <v>1</v>
      </c>
      <c r="AC43" s="15"/>
      <c r="AD43" s="15">
        <v>0</v>
      </c>
      <c r="AE43" s="15"/>
      <c r="AF43" s="15"/>
      <c r="AG43" s="51"/>
      <c r="AH43" s="74">
        <v>96</v>
      </c>
      <c r="AI43" s="15" t="s">
        <v>31</v>
      </c>
      <c r="AJ43" s="15" t="s">
        <v>32</v>
      </c>
      <c r="AK43" s="15"/>
      <c r="AL43" s="15" t="b">
        <v>1</v>
      </c>
      <c r="AM43" s="15"/>
      <c r="AN43" s="15">
        <v>0</v>
      </c>
      <c r="AO43" s="15"/>
      <c r="AP43" s="15"/>
      <c r="AQ43" s="51"/>
      <c r="AR43" s="74">
        <v>96</v>
      </c>
      <c r="AS43" s="15" t="s">
        <v>32</v>
      </c>
      <c r="AT43" s="15" t="s">
        <v>33</v>
      </c>
      <c r="AU43" s="15"/>
      <c r="AV43" s="15" t="b">
        <v>1</v>
      </c>
      <c r="AW43" s="15"/>
      <c r="AX43" s="15">
        <v>0</v>
      </c>
      <c r="AY43" s="15"/>
      <c r="AZ43" s="15"/>
      <c r="BA43" s="51"/>
      <c r="BB43" s="74">
        <v>96</v>
      </c>
      <c r="BC43" s="15" t="s">
        <v>33</v>
      </c>
      <c r="BD43" s="15" t="s">
        <v>34</v>
      </c>
      <c r="BE43" s="15">
        <v>1.736935978</v>
      </c>
      <c r="BF43" s="15" t="b">
        <v>0</v>
      </c>
      <c r="BG43" s="15">
        <v>1.8582134450000001</v>
      </c>
      <c r="BH43" s="15">
        <v>1.6156585109999999</v>
      </c>
      <c r="BI43" s="15">
        <v>0</v>
      </c>
      <c r="BJ43" s="15">
        <v>0</v>
      </c>
      <c r="BK43" s="51">
        <v>0</v>
      </c>
      <c r="BL43" s="15">
        <v>96</v>
      </c>
      <c r="BM43" s="15" t="s">
        <v>34</v>
      </c>
      <c r="BN43" s="15" t="s">
        <v>35</v>
      </c>
      <c r="BO43" s="15">
        <v>4.4721647000000003E-2</v>
      </c>
      <c r="BP43" s="15" t="b">
        <v>0</v>
      </c>
      <c r="BQ43" s="15">
        <v>0.34794081100000002</v>
      </c>
      <c r="BR43" s="15">
        <v>0</v>
      </c>
      <c r="BS43" s="15">
        <v>0</v>
      </c>
      <c r="BT43" s="15">
        <v>0</v>
      </c>
      <c r="BU43" s="15">
        <v>0</v>
      </c>
      <c r="BV43" s="15">
        <v>96</v>
      </c>
      <c r="BW43" s="15" t="s">
        <v>35</v>
      </c>
      <c r="BX43" s="15" t="s">
        <v>36</v>
      </c>
      <c r="BY43" s="15">
        <v>0.108607633</v>
      </c>
      <c r="BZ43" s="15" t="b">
        <v>0</v>
      </c>
      <c r="CA43" s="15">
        <v>0.344184877</v>
      </c>
      <c r="CB43" s="15">
        <v>0</v>
      </c>
      <c r="CC43" s="15">
        <v>0</v>
      </c>
      <c r="CD43" s="15">
        <v>0</v>
      </c>
      <c r="CE43" s="15">
        <v>0</v>
      </c>
    </row>
    <row r="44" spans="1:83" x14ac:dyDescent="0.25">
      <c r="A44" s="15">
        <v>97</v>
      </c>
      <c r="B44" s="15">
        <v>64</v>
      </c>
      <c r="C44" s="15">
        <v>97</v>
      </c>
      <c r="D44" s="74" t="s">
        <v>28</v>
      </c>
      <c r="E44" s="15" t="s">
        <v>29</v>
      </c>
      <c r="F44" s="15"/>
      <c r="G44" s="15"/>
      <c r="H44" s="15" t="b">
        <v>1</v>
      </c>
      <c r="I44" s="15"/>
      <c r="J44" s="15">
        <v>0</v>
      </c>
      <c r="K44" s="15"/>
      <c r="L44" s="15"/>
      <c r="M44" s="51"/>
      <c r="N44" s="74">
        <v>97</v>
      </c>
      <c r="O44" s="15" t="s">
        <v>29</v>
      </c>
      <c r="P44" s="15" t="s">
        <v>30</v>
      </c>
      <c r="Q44" s="15"/>
      <c r="R44" s="15" t="b">
        <v>1</v>
      </c>
      <c r="S44" s="15"/>
      <c r="T44" s="15">
        <v>0</v>
      </c>
      <c r="U44" s="15"/>
      <c r="V44" s="15"/>
      <c r="W44" s="51"/>
      <c r="X44" s="15">
        <v>97</v>
      </c>
      <c r="Y44" s="15" t="s">
        <v>30</v>
      </c>
      <c r="Z44" s="15" t="s">
        <v>31</v>
      </c>
      <c r="AA44" s="15"/>
      <c r="AB44" s="15" t="b">
        <v>1</v>
      </c>
      <c r="AC44" s="15"/>
      <c r="AD44" s="15">
        <v>0</v>
      </c>
      <c r="AE44" s="15"/>
      <c r="AF44" s="15"/>
      <c r="AG44" s="51"/>
      <c r="AH44" s="74">
        <v>97</v>
      </c>
      <c r="AI44" s="15" t="s">
        <v>31</v>
      </c>
      <c r="AJ44" s="15" t="s">
        <v>32</v>
      </c>
      <c r="AK44" s="15"/>
      <c r="AL44" s="15" t="b">
        <v>1</v>
      </c>
      <c r="AM44" s="15"/>
      <c r="AN44" s="15">
        <v>0</v>
      </c>
      <c r="AO44" s="15"/>
      <c r="AP44" s="15"/>
      <c r="AQ44" s="51"/>
      <c r="AR44" s="74">
        <v>97</v>
      </c>
      <c r="AS44" s="15" t="s">
        <v>32</v>
      </c>
      <c r="AT44" s="15" t="s">
        <v>33</v>
      </c>
      <c r="AU44" s="15"/>
      <c r="AV44" s="15" t="b">
        <v>1</v>
      </c>
      <c r="AW44" s="15"/>
      <c r="AX44" s="15">
        <v>0</v>
      </c>
      <c r="AY44" s="15"/>
      <c r="AZ44" s="15"/>
      <c r="BA44" s="51"/>
      <c r="BB44" s="74">
        <v>97</v>
      </c>
      <c r="BC44" s="15" t="s">
        <v>33</v>
      </c>
      <c r="BD44" s="15" t="s">
        <v>34</v>
      </c>
      <c r="BE44" s="15">
        <v>18.61088857</v>
      </c>
      <c r="BF44" s="15" t="b">
        <v>0</v>
      </c>
      <c r="BG44" s="15">
        <v>19.209813759999999</v>
      </c>
      <c r="BH44" s="15">
        <v>18.01196337</v>
      </c>
      <c r="BI44" s="15">
        <v>0</v>
      </c>
      <c r="BJ44" s="15">
        <v>0</v>
      </c>
      <c r="BK44" s="51">
        <v>0</v>
      </c>
      <c r="BL44" s="15">
        <v>97</v>
      </c>
      <c r="BM44" s="15" t="s">
        <v>34</v>
      </c>
      <c r="BN44" s="15" t="s">
        <v>35</v>
      </c>
      <c r="BO44" s="15">
        <v>9.6719960999999993E-2</v>
      </c>
      <c r="BP44" s="15" t="b">
        <v>1</v>
      </c>
      <c r="BQ44" s="15">
        <v>1.112962053</v>
      </c>
      <c r="BR44" s="15">
        <v>0</v>
      </c>
      <c r="BS44" s="15">
        <v>0.67843039500000002</v>
      </c>
      <c r="BT44" s="15">
        <v>0.99327143500000004</v>
      </c>
      <c r="BU44" s="15">
        <v>0.71397785899999999</v>
      </c>
      <c r="BV44" s="15">
        <v>97</v>
      </c>
      <c r="BW44" s="15" t="s">
        <v>35</v>
      </c>
      <c r="BX44" s="15" t="s">
        <v>36</v>
      </c>
      <c r="BY44" s="15">
        <v>7.3873519999999998E-2</v>
      </c>
      <c r="BZ44" s="15" t="b">
        <v>0</v>
      </c>
      <c r="CA44" s="15">
        <v>1.1312644199999999</v>
      </c>
      <c r="CB44" s="15">
        <v>0</v>
      </c>
      <c r="CC44" s="15">
        <v>0</v>
      </c>
      <c r="CD44" s="15">
        <v>0</v>
      </c>
      <c r="CE44" s="15">
        <v>0</v>
      </c>
    </row>
    <row r="45" spans="1:83" x14ac:dyDescent="0.25">
      <c r="A45" s="15">
        <v>99</v>
      </c>
      <c r="B45" s="15">
        <v>64</v>
      </c>
      <c r="C45" s="15">
        <v>99</v>
      </c>
      <c r="D45" s="74" t="s">
        <v>28</v>
      </c>
      <c r="E45" s="15" t="s">
        <v>29</v>
      </c>
      <c r="F45" s="15">
        <v>5.5738681999999998E-2</v>
      </c>
      <c r="G45" s="15"/>
      <c r="H45" s="15" t="b">
        <v>1</v>
      </c>
      <c r="I45" s="15">
        <v>0.29244737900000001</v>
      </c>
      <c r="J45" s="15">
        <v>0</v>
      </c>
      <c r="K45" s="15">
        <v>2.907769E-2</v>
      </c>
      <c r="L45" s="15">
        <v>0.91459642799999996</v>
      </c>
      <c r="M45" s="51">
        <v>0.49960510800000002</v>
      </c>
      <c r="N45" s="74">
        <v>99</v>
      </c>
      <c r="O45" s="15" t="s">
        <v>29</v>
      </c>
      <c r="P45" s="15" t="s">
        <v>30</v>
      </c>
      <c r="Q45" s="15">
        <v>1.792687031</v>
      </c>
      <c r="R45" s="15" t="b">
        <v>0</v>
      </c>
      <c r="S45" s="15">
        <v>2.0623942949999998</v>
      </c>
      <c r="T45" s="15">
        <v>1.522979767</v>
      </c>
      <c r="U45" s="15">
        <v>0</v>
      </c>
      <c r="V45" s="15">
        <v>0</v>
      </c>
      <c r="W45" s="51">
        <v>0</v>
      </c>
      <c r="X45" s="15">
        <v>99</v>
      </c>
      <c r="Y45" s="15" t="s">
        <v>30</v>
      </c>
      <c r="Z45" s="15" t="s">
        <v>31</v>
      </c>
      <c r="AA45" s="15">
        <v>1.3344341790000001</v>
      </c>
      <c r="AB45" s="15" t="b">
        <v>0</v>
      </c>
      <c r="AC45" s="15">
        <v>1.647083997</v>
      </c>
      <c r="AD45" s="15">
        <v>1.021784362</v>
      </c>
      <c r="AE45" s="15">
        <v>0</v>
      </c>
      <c r="AF45" s="15">
        <v>0</v>
      </c>
      <c r="AG45" s="51">
        <v>0</v>
      </c>
      <c r="AH45" s="74">
        <v>99</v>
      </c>
      <c r="AI45" s="15" t="s">
        <v>31</v>
      </c>
      <c r="AJ45" s="15" t="s">
        <v>32</v>
      </c>
      <c r="AK45" s="15">
        <v>0.36419838900000001</v>
      </c>
      <c r="AL45" s="15" t="b">
        <v>0</v>
      </c>
      <c r="AM45" s="15">
        <v>0.56667476699999997</v>
      </c>
      <c r="AN45" s="15">
        <v>0.161722012</v>
      </c>
      <c r="AO45" s="15">
        <v>0</v>
      </c>
      <c r="AP45" s="15">
        <v>0</v>
      </c>
      <c r="AQ45" s="51">
        <v>0</v>
      </c>
      <c r="AR45" s="74">
        <v>99</v>
      </c>
      <c r="AS45" s="15" t="s">
        <v>32</v>
      </c>
      <c r="AT45" s="15" t="s">
        <v>33</v>
      </c>
      <c r="AU45" s="15">
        <v>1.88069939</v>
      </c>
      <c r="AV45" s="15" t="b">
        <v>0</v>
      </c>
      <c r="AW45" s="15">
        <v>2.2399779639999999</v>
      </c>
      <c r="AX45" s="15">
        <v>1.5214208170000001</v>
      </c>
      <c r="AY45" s="15">
        <v>0</v>
      </c>
      <c r="AZ45" s="15">
        <v>0</v>
      </c>
      <c r="BA45" s="51">
        <v>0</v>
      </c>
      <c r="BB45" s="74">
        <v>99</v>
      </c>
      <c r="BC45" s="15" t="s">
        <v>33</v>
      </c>
      <c r="BD45" s="15" t="s">
        <v>34</v>
      </c>
      <c r="BE45" s="15"/>
      <c r="BF45" s="15" t="b">
        <v>1</v>
      </c>
      <c r="BG45" s="15"/>
      <c r="BH45" s="15">
        <v>0</v>
      </c>
      <c r="BI45" s="15"/>
      <c r="BJ45" s="15"/>
      <c r="BK45" s="51"/>
      <c r="BL45" s="15">
        <v>99</v>
      </c>
      <c r="BM45" s="15" t="s">
        <v>34</v>
      </c>
      <c r="BN45" s="15" t="s">
        <v>35</v>
      </c>
      <c r="BO45" s="15"/>
      <c r="BP45" s="15" t="b">
        <v>1</v>
      </c>
      <c r="BQ45" s="15"/>
      <c r="BR45" s="15">
        <v>0</v>
      </c>
      <c r="BS45" s="15"/>
      <c r="BT45" s="15"/>
      <c r="BU45" s="15"/>
      <c r="BV45" s="15">
        <v>99</v>
      </c>
      <c r="BW45" s="15" t="s">
        <v>35</v>
      </c>
      <c r="BX45" s="15" t="s">
        <v>36</v>
      </c>
      <c r="BY45" s="15"/>
      <c r="BZ45" s="15" t="b">
        <v>1</v>
      </c>
      <c r="CA45" s="15"/>
      <c r="CB45" s="15">
        <v>0</v>
      </c>
      <c r="CC45" s="15"/>
      <c r="CD45" s="15"/>
      <c r="CE45" s="15"/>
    </row>
    <row r="46" spans="1:83" x14ac:dyDescent="0.25">
      <c r="A46" s="15">
        <v>101</v>
      </c>
      <c r="B46" s="15">
        <v>64</v>
      </c>
      <c r="C46" s="15">
        <v>101</v>
      </c>
      <c r="D46" s="74" t="s">
        <v>28</v>
      </c>
      <c r="E46" s="15" t="s">
        <v>29</v>
      </c>
      <c r="F46" s="15"/>
      <c r="G46" s="15"/>
      <c r="H46" s="15" t="b">
        <v>1</v>
      </c>
      <c r="I46" s="15"/>
      <c r="J46" s="15">
        <v>0</v>
      </c>
      <c r="K46" s="15"/>
      <c r="L46" s="15"/>
      <c r="M46" s="51"/>
      <c r="N46" s="74">
        <v>101</v>
      </c>
      <c r="O46" s="15" t="s">
        <v>29</v>
      </c>
      <c r="P46" s="15" t="s">
        <v>30</v>
      </c>
      <c r="Q46" s="15"/>
      <c r="R46" s="15" t="b">
        <v>1</v>
      </c>
      <c r="S46" s="15"/>
      <c r="T46" s="15">
        <v>0</v>
      </c>
      <c r="U46" s="15"/>
      <c r="V46" s="15"/>
      <c r="W46" s="51"/>
      <c r="X46" s="15">
        <v>101</v>
      </c>
      <c r="Y46" s="15" t="s">
        <v>30</v>
      </c>
      <c r="Z46" s="15" t="s">
        <v>31</v>
      </c>
      <c r="AA46" s="15"/>
      <c r="AB46" s="15" t="b">
        <v>1</v>
      </c>
      <c r="AC46" s="15"/>
      <c r="AD46" s="15">
        <v>0</v>
      </c>
      <c r="AE46" s="15"/>
      <c r="AF46" s="15"/>
      <c r="AG46" s="51"/>
      <c r="AH46" s="74">
        <v>101</v>
      </c>
      <c r="AI46" s="15" t="s">
        <v>31</v>
      </c>
      <c r="AJ46" s="15" t="s">
        <v>32</v>
      </c>
      <c r="AK46" s="15"/>
      <c r="AL46" s="15" t="b">
        <v>1</v>
      </c>
      <c r="AM46" s="15"/>
      <c r="AN46" s="15">
        <v>0</v>
      </c>
      <c r="AO46" s="15"/>
      <c r="AP46" s="15"/>
      <c r="AQ46" s="51"/>
      <c r="AR46" s="74">
        <v>101</v>
      </c>
      <c r="AS46" s="15" t="s">
        <v>32</v>
      </c>
      <c r="AT46" s="15" t="s">
        <v>33</v>
      </c>
      <c r="AU46" s="15"/>
      <c r="AV46" s="15" t="b">
        <v>1</v>
      </c>
      <c r="AW46" s="15"/>
      <c r="AX46" s="15">
        <v>0</v>
      </c>
      <c r="AY46" s="15"/>
      <c r="AZ46" s="15"/>
      <c r="BA46" s="51"/>
      <c r="BB46" s="74">
        <v>101</v>
      </c>
      <c r="BC46" s="15" t="s">
        <v>33</v>
      </c>
      <c r="BD46" s="15" t="s">
        <v>34</v>
      </c>
      <c r="BE46" s="15"/>
      <c r="BF46" s="15" t="b">
        <v>1</v>
      </c>
      <c r="BG46" s="15"/>
      <c r="BH46" s="15">
        <v>0</v>
      </c>
      <c r="BI46" s="15"/>
      <c r="BJ46" s="15"/>
      <c r="BK46" s="51"/>
      <c r="BL46" s="15">
        <v>101</v>
      </c>
      <c r="BM46" s="15" t="s">
        <v>34</v>
      </c>
      <c r="BN46" s="15" t="s">
        <v>35</v>
      </c>
      <c r="BO46" s="15">
        <v>5.4075167E-2</v>
      </c>
      <c r="BP46" s="15" t="b">
        <v>0</v>
      </c>
      <c r="BQ46" s="15">
        <v>8.3393443999999997E-2</v>
      </c>
      <c r="BR46" s="15">
        <v>2.4756889000000001E-2</v>
      </c>
      <c r="BS46" s="15">
        <v>0</v>
      </c>
      <c r="BT46" s="15">
        <v>0</v>
      </c>
      <c r="BU46" s="15">
        <v>0</v>
      </c>
      <c r="BV46" s="15">
        <v>101</v>
      </c>
      <c r="BW46" s="15" t="s">
        <v>35</v>
      </c>
      <c r="BX46" s="15" t="s">
        <v>36</v>
      </c>
      <c r="BY46" s="15">
        <v>2.798032692</v>
      </c>
      <c r="BZ46" s="15" t="b">
        <v>0</v>
      </c>
      <c r="CA46" s="15">
        <v>5.2719836850000004</v>
      </c>
      <c r="CB46" s="15">
        <v>0.32408169999999997</v>
      </c>
      <c r="CC46" s="15">
        <v>0</v>
      </c>
      <c r="CD46" s="15">
        <v>0</v>
      </c>
      <c r="CE46" s="15">
        <v>0</v>
      </c>
    </row>
    <row r="47" spans="1:83" x14ac:dyDescent="0.25">
      <c r="A47" s="15">
        <v>105</v>
      </c>
      <c r="B47" s="15">
        <v>64</v>
      </c>
      <c r="C47" s="15">
        <v>105</v>
      </c>
      <c r="D47" s="74" t="s">
        <v>28</v>
      </c>
      <c r="E47" s="15" t="s">
        <v>29</v>
      </c>
      <c r="F47" s="15">
        <v>2.212234043</v>
      </c>
      <c r="G47" s="15"/>
      <c r="H47" s="15" t="b">
        <v>0</v>
      </c>
      <c r="I47" s="15">
        <v>2.5620545039999998</v>
      </c>
      <c r="J47" s="15">
        <v>1.8624135820000001</v>
      </c>
      <c r="K47" s="15">
        <v>0</v>
      </c>
      <c r="L47" s="15">
        <v>0</v>
      </c>
      <c r="M47" s="51">
        <v>0</v>
      </c>
      <c r="N47" s="74">
        <v>105</v>
      </c>
      <c r="O47" s="15" t="s">
        <v>29</v>
      </c>
      <c r="P47" s="15" t="s">
        <v>30</v>
      </c>
      <c r="Q47" s="15"/>
      <c r="R47" s="15" t="b">
        <v>1</v>
      </c>
      <c r="S47" s="15"/>
      <c r="T47" s="15">
        <v>0</v>
      </c>
      <c r="U47" s="15"/>
      <c r="V47" s="15"/>
      <c r="W47" s="51"/>
      <c r="X47" s="15">
        <v>105</v>
      </c>
      <c r="Y47" s="15" t="s">
        <v>30</v>
      </c>
      <c r="Z47" s="15" t="s">
        <v>31</v>
      </c>
      <c r="AA47" s="15"/>
      <c r="AB47" s="15" t="b">
        <v>1</v>
      </c>
      <c r="AC47" s="15"/>
      <c r="AD47" s="15">
        <v>0</v>
      </c>
      <c r="AE47" s="15"/>
      <c r="AF47" s="15"/>
      <c r="AG47" s="51"/>
      <c r="AH47" s="74">
        <v>105</v>
      </c>
      <c r="AI47" s="15" t="s">
        <v>31</v>
      </c>
      <c r="AJ47" s="15" t="s">
        <v>32</v>
      </c>
      <c r="AK47" s="15"/>
      <c r="AL47" s="15" t="b">
        <v>1</v>
      </c>
      <c r="AM47" s="15"/>
      <c r="AN47" s="15">
        <v>0</v>
      </c>
      <c r="AO47" s="15"/>
      <c r="AP47" s="15"/>
      <c r="AQ47" s="51"/>
      <c r="AR47" s="74">
        <v>105</v>
      </c>
      <c r="AS47" s="15" t="s">
        <v>32</v>
      </c>
      <c r="AT47" s="15" t="s">
        <v>33</v>
      </c>
      <c r="AU47" s="15">
        <v>4.5439994999999997E-2</v>
      </c>
      <c r="AV47" s="15" t="b">
        <v>1</v>
      </c>
      <c r="AW47" s="15">
        <v>0.105406075</v>
      </c>
      <c r="AX47" s="15">
        <v>0</v>
      </c>
      <c r="AY47" s="15">
        <v>2.7069399999999998E-4</v>
      </c>
      <c r="AZ47" s="15">
        <v>0.624284493</v>
      </c>
      <c r="BA47" s="51">
        <v>3.7060602999999998E-2</v>
      </c>
      <c r="BB47" s="74">
        <v>105</v>
      </c>
      <c r="BC47" s="15" t="s">
        <v>33</v>
      </c>
      <c r="BD47" s="15" t="s">
        <v>34</v>
      </c>
      <c r="BE47" s="15">
        <v>0.14790215300000001</v>
      </c>
      <c r="BF47" s="15" t="b">
        <v>0</v>
      </c>
      <c r="BG47" s="15">
        <v>0.29430947699999999</v>
      </c>
      <c r="BH47" s="15">
        <v>1.494829E-3</v>
      </c>
      <c r="BI47" s="15">
        <v>0</v>
      </c>
      <c r="BJ47" s="15">
        <v>0</v>
      </c>
      <c r="BK47" s="51">
        <v>0</v>
      </c>
      <c r="BL47" s="15">
        <v>105</v>
      </c>
      <c r="BM47" s="15" t="s">
        <v>34</v>
      </c>
      <c r="BN47" s="15" t="s">
        <v>35</v>
      </c>
      <c r="BO47" s="15">
        <v>3.7509038000000001E-2</v>
      </c>
      <c r="BP47" s="15" t="b">
        <v>0</v>
      </c>
      <c r="BQ47" s="15">
        <v>0.14717744499999999</v>
      </c>
      <c r="BR47" s="15">
        <v>0</v>
      </c>
      <c r="BS47" s="15">
        <v>0</v>
      </c>
      <c r="BT47" s="15">
        <v>0</v>
      </c>
      <c r="BU47" s="15">
        <v>0</v>
      </c>
      <c r="BV47" s="15">
        <v>105</v>
      </c>
      <c r="BW47" s="15" t="s">
        <v>35</v>
      </c>
      <c r="BX47" s="15" t="s">
        <v>36</v>
      </c>
      <c r="BY47" s="15"/>
      <c r="BZ47" s="15" t="b">
        <v>1</v>
      </c>
      <c r="CA47" s="15"/>
      <c r="CB47" s="15">
        <v>0</v>
      </c>
      <c r="CC47" s="15"/>
      <c r="CD47" s="15"/>
      <c r="CE47" s="15"/>
    </row>
    <row r="48" spans="1:83" x14ac:dyDescent="0.25">
      <c r="A48" s="15">
        <v>106</v>
      </c>
      <c r="B48" s="15">
        <v>64</v>
      </c>
      <c r="C48" s="15">
        <v>106</v>
      </c>
      <c r="D48" s="74" t="s">
        <v>28</v>
      </c>
      <c r="E48" s="15" t="s">
        <v>29</v>
      </c>
      <c r="F48" s="15">
        <v>4.6737323999999997E-2</v>
      </c>
      <c r="G48" s="15"/>
      <c r="H48" s="15" t="b">
        <v>1</v>
      </c>
      <c r="I48" s="15">
        <v>0.24704062900000001</v>
      </c>
      <c r="J48" s="15">
        <v>0</v>
      </c>
      <c r="K48" s="15">
        <v>2.2043631000000001E-2</v>
      </c>
      <c r="L48" s="15">
        <v>0.78812964200000002</v>
      </c>
      <c r="M48" s="51">
        <v>0.62510123299999998</v>
      </c>
      <c r="N48" s="74">
        <v>106</v>
      </c>
      <c r="O48" s="15" t="s">
        <v>29</v>
      </c>
      <c r="P48" s="15" t="s">
        <v>30</v>
      </c>
      <c r="Q48" s="15">
        <v>0.16987701299999999</v>
      </c>
      <c r="R48" s="15" t="b">
        <v>1</v>
      </c>
      <c r="S48" s="15">
        <v>0.393039886</v>
      </c>
      <c r="T48" s="15">
        <v>0</v>
      </c>
      <c r="U48" s="15">
        <v>5.2684849999999998E-3</v>
      </c>
      <c r="V48" s="15">
        <v>0.14940082800000001</v>
      </c>
      <c r="W48" s="51">
        <v>0.12205851400000001</v>
      </c>
      <c r="X48" s="15">
        <v>106</v>
      </c>
      <c r="Y48" s="15" t="s">
        <v>30</v>
      </c>
      <c r="Z48" s="15" t="s">
        <v>31</v>
      </c>
      <c r="AA48" s="15">
        <v>0.13539773599999999</v>
      </c>
      <c r="AB48" s="15" t="b">
        <v>1</v>
      </c>
      <c r="AC48" s="15">
        <v>0.383496434</v>
      </c>
      <c r="AD48" s="15">
        <v>0</v>
      </c>
      <c r="AE48" s="15">
        <v>1.6452155E-2</v>
      </c>
      <c r="AF48" s="15">
        <v>0.38115805200000002</v>
      </c>
      <c r="AG48" s="51">
        <v>0.30570539299999999</v>
      </c>
      <c r="AH48" s="74">
        <v>106</v>
      </c>
      <c r="AI48" s="15" t="s">
        <v>31</v>
      </c>
      <c r="AJ48" s="15" t="s">
        <v>32</v>
      </c>
      <c r="AK48" s="15">
        <v>3.8046611000000001E-2</v>
      </c>
      <c r="AL48" s="15" t="b">
        <v>0</v>
      </c>
      <c r="AM48" s="15">
        <v>0.22947682</v>
      </c>
      <c r="AN48" s="15">
        <v>0</v>
      </c>
      <c r="AO48" s="15">
        <v>0</v>
      </c>
      <c r="AP48" s="15">
        <v>0</v>
      </c>
      <c r="AQ48" s="51">
        <v>0</v>
      </c>
      <c r="AR48" s="74">
        <v>106</v>
      </c>
      <c r="AS48" s="15" t="s">
        <v>32</v>
      </c>
      <c r="AT48" s="15" t="s">
        <v>33</v>
      </c>
      <c r="AU48" s="15">
        <v>5.4561854999999999E-2</v>
      </c>
      <c r="AV48" s="15" t="b">
        <v>1</v>
      </c>
      <c r="AW48" s="15">
        <v>0.18434076699999999</v>
      </c>
      <c r="AX48" s="15">
        <v>0</v>
      </c>
      <c r="AY48" s="15">
        <v>6.322991E-3</v>
      </c>
      <c r="AZ48" s="15">
        <v>0.54902441099999999</v>
      </c>
      <c r="BA48" s="51">
        <v>0.419910116</v>
      </c>
      <c r="BB48" s="74">
        <v>106</v>
      </c>
      <c r="BC48" s="15" t="s">
        <v>33</v>
      </c>
      <c r="BD48" s="15" t="s">
        <v>34</v>
      </c>
      <c r="BE48" s="15">
        <v>1.7750633920000001</v>
      </c>
      <c r="BF48" s="15" t="b">
        <v>0</v>
      </c>
      <c r="BG48" s="15">
        <v>2.298784602</v>
      </c>
      <c r="BH48" s="15">
        <v>1.2513421819999999</v>
      </c>
      <c r="BI48" s="15">
        <v>0</v>
      </c>
      <c r="BJ48" s="15">
        <v>0</v>
      </c>
      <c r="BK48" s="51">
        <v>0</v>
      </c>
      <c r="BL48" s="15">
        <v>106</v>
      </c>
      <c r="BM48" s="15" t="s">
        <v>34</v>
      </c>
      <c r="BN48" s="15" t="s">
        <v>35</v>
      </c>
      <c r="BO48" s="15"/>
      <c r="BP48" s="15" t="b">
        <v>1</v>
      </c>
      <c r="BQ48" s="15"/>
      <c r="BR48" s="15">
        <v>0</v>
      </c>
      <c r="BS48" s="15"/>
      <c r="BT48" s="15"/>
      <c r="BU48" s="15"/>
      <c r="BV48" s="15">
        <v>106</v>
      </c>
      <c r="BW48" s="15" t="s">
        <v>35</v>
      </c>
      <c r="BX48" s="15" t="s">
        <v>36</v>
      </c>
      <c r="BY48" s="15"/>
      <c r="BZ48" s="15" t="b">
        <v>1</v>
      </c>
      <c r="CA48" s="15"/>
      <c r="CB48" s="15">
        <v>0</v>
      </c>
      <c r="CC48" s="15"/>
      <c r="CD48" s="15"/>
      <c r="CE48" s="15"/>
    </row>
    <row r="49" spans="1:83" x14ac:dyDescent="0.25">
      <c r="A49" s="15">
        <v>111</v>
      </c>
      <c r="B49" s="15">
        <v>64</v>
      </c>
      <c r="C49" s="15">
        <v>111</v>
      </c>
      <c r="D49" s="74" t="s">
        <v>28</v>
      </c>
      <c r="E49" s="15" t="s">
        <v>29</v>
      </c>
      <c r="F49" s="15"/>
      <c r="G49" s="15"/>
      <c r="H49" s="15" t="b">
        <v>1</v>
      </c>
      <c r="I49" s="15"/>
      <c r="J49" s="15">
        <v>0</v>
      </c>
      <c r="K49" s="15"/>
      <c r="L49" s="15"/>
      <c r="M49" s="51"/>
      <c r="N49" s="74">
        <v>111</v>
      </c>
      <c r="O49" s="15" t="s">
        <v>29</v>
      </c>
      <c r="P49" s="15" t="s">
        <v>30</v>
      </c>
      <c r="Q49" s="15"/>
      <c r="R49" s="15" t="b">
        <v>1</v>
      </c>
      <c r="S49" s="15"/>
      <c r="T49" s="15">
        <v>0</v>
      </c>
      <c r="U49" s="15"/>
      <c r="V49" s="15"/>
      <c r="W49" s="51"/>
      <c r="X49" s="15">
        <v>111</v>
      </c>
      <c r="Y49" s="15" t="s">
        <v>30</v>
      </c>
      <c r="Z49" s="15" t="s">
        <v>31</v>
      </c>
      <c r="AA49" s="15"/>
      <c r="AB49" s="15" t="b">
        <v>1</v>
      </c>
      <c r="AC49" s="15"/>
      <c r="AD49" s="15">
        <v>0</v>
      </c>
      <c r="AE49" s="15"/>
      <c r="AF49" s="15"/>
      <c r="AG49" s="51"/>
      <c r="AH49" s="74">
        <v>111</v>
      </c>
      <c r="AI49" s="15" t="s">
        <v>31</v>
      </c>
      <c r="AJ49" s="15" t="s">
        <v>32</v>
      </c>
      <c r="AK49" s="15"/>
      <c r="AL49" s="15" t="b">
        <v>1</v>
      </c>
      <c r="AM49" s="15"/>
      <c r="AN49" s="15">
        <v>0</v>
      </c>
      <c r="AO49" s="15"/>
      <c r="AP49" s="15"/>
      <c r="AQ49" s="51"/>
      <c r="AR49" s="74">
        <v>111</v>
      </c>
      <c r="AS49" s="15" t="s">
        <v>32</v>
      </c>
      <c r="AT49" s="15" t="s">
        <v>33</v>
      </c>
      <c r="AU49" s="15"/>
      <c r="AV49" s="15" t="b">
        <v>1</v>
      </c>
      <c r="AW49" s="15"/>
      <c r="AX49" s="15">
        <v>0</v>
      </c>
      <c r="AY49" s="15"/>
      <c r="AZ49" s="15"/>
      <c r="BA49" s="51"/>
      <c r="BB49" s="74">
        <v>111</v>
      </c>
      <c r="BC49" s="15" t="s">
        <v>33</v>
      </c>
      <c r="BD49" s="15" t="s">
        <v>34</v>
      </c>
      <c r="BE49" s="15">
        <v>0.15262342500000001</v>
      </c>
      <c r="BF49" s="15" t="b">
        <v>0</v>
      </c>
      <c r="BG49" s="15">
        <v>0.78259183300000001</v>
      </c>
      <c r="BH49" s="15">
        <v>0</v>
      </c>
      <c r="BI49" s="15">
        <v>0</v>
      </c>
      <c r="BJ49" s="15">
        <v>0</v>
      </c>
      <c r="BK49" s="51">
        <v>0</v>
      </c>
      <c r="BL49" s="15">
        <v>111</v>
      </c>
      <c r="BM49" s="15" t="s">
        <v>34</v>
      </c>
      <c r="BN49" s="15" t="s">
        <v>35</v>
      </c>
      <c r="BO49" s="15">
        <v>0.103868682</v>
      </c>
      <c r="BP49" s="15" t="b">
        <v>0</v>
      </c>
      <c r="BQ49" s="15">
        <v>0.175455896</v>
      </c>
      <c r="BR49" s="15">
        <v>3.2281468000000001E-2</v>
      </c>
      <c r="BS49" s="15">
        <v>0</v>
      </c>
      <c r="BT49" s="15">
        <v>0</v>
      </c>
      <c r="BU49" s="15">
        <v>0</v>
      </c>
      <c r="BV49" s="15">
        <v>111</v>
      </c>
      <c r="BW49" s="15" t="s">
        <v>35</v>
      </c>
      <c r="BX49" s="15" t="s">
        <v>36</v>
      </c>
      <c r="BY49" s="15">
        <v>3.1065257590000002</v>
      </c>
      <c r="BZ49" s="15" t="b">
        <v>0</v>
      </c>
      <c r="CA49" s="15">
        <v>3.9656722539999998</v>
      </c>
      <c r="CB49" s="15">
        <v>2.2473792640000001</v>
      </c>
      <c r="CC49" s="15">
        <v>0</v>
      </c>
      <c r="CD49" s="15">
        <v>0</v>
      </c>
      <c r="CE49" s="15">
        <v>0</v>
      </c>
    </row>
    <row r="50" spans="1:83" x14ac:dyDescent="0.25">
      <c r="A50" s="15">
        <v>112</v>
      </c>
      <c r="B50" s="15">
        <v>64</v>
      </c>
      <c r="C50" s="15">
        <v>112</v>
      </c>
      <c r="D50" s="74" t="s">
        <v>28</v>
      </c>
      <c r="E50" s="15" t="s">
        <v>29</v>
      </c>
      <c r="F50" s="15">
        <v>6.2308533999999999E-2</v>
      </c>
      <c r="G50" s="15"/>
      <c r="H50" s="15" t="b">
        <v>0</v>
      </c>
      <c r="I50" s="15">
        <v>0.48423007800000001</v>
      </c>
      <c r="J50" s="15">
        <v>0</v>
      </c>
      <c r="K50" s="15">
        <v>0</v>
      </c>
      <c r="L50" s="15">
        <v>0</v>
      </c>
      <c r="M50" s="51">
        <v>0</v>
      </c>
      <c r="N50" s="74">
        <v>112</v>
      </c>
      <c r="O50" s="15" t="s">
        <v>29</v>
      </c>
      <c r="P50" s="15" t="s">
        <v>30</v>
      </c>
      <c r="Q50" s="15">
        <v>6.0408120000000003E-2</v>
      </c>
      <c r="R50" s="15" t="b">
        <v>0</v>
      </c>
      <c r="S50" s="15">
        <v>0.47274447200000003</v>
      </c>
      <c r="T50" s="15">
        <v>0</v>
      </c>
      <c r="U50" s="15">
        <v>0</v>
      </c>
      <c r="V50" s="15">
        <v>0</v>
      </c>
      <c r="W50" s="51">
        <v>0</v>
      </c>
      <c r="X50" s="15">
        <v>112</v>
      </c>
      <c r="Y50" s="15" t="s">
        <v>30</v>
      </c>
      <c r="Z50" s="15" t="s">
        <v>31</v>
      </c>
      <c r="AA50" s="15">
        <v>8.2436914E-2</v>
      </c>
      <c r="AB50" s="15" t="b">
        <v>1</v>
      </c>
      <c r="AC50" s="15">
        <v>0.34866812699999999</v>
      </c>
      <c r="AD50" s="15">
        <v>0</v>
      </c>
      <c r="AE50" s="15">
        <v>3.3911993000000001E-2</v>
      </c>
      <c r="AF50" s="15">
        <v>0.67578250699999998</v>
      </c>
      <c r="AG50" s="51">
        <v>0.55195912999999996</v>
      </c>
      <c r="AH50" s="74">
        <v>112</v>
      </c>
      <c r="AI50" s="15" t="s">
        <v>31</v>
      </c>
      <c r="AJ50" s="15" t="s">
        <v>32</v>
      </c>
      <c r="AK50" s="15">
        <v>4.2835610000000003E-2</v>
      </c>
      <c r="AL50" s="15" t="b">
        <v>0</v>
      </c>
      <c r="AM50" s="15">
        <v>0.20589015899999999</v>
      </c>
      <c r="AN50" s="15">
        <v>0</v>
      </c>
      <c r="AO50" s="15">
        <v>0</v>
      </c>
      <c r="AP50" s="15">
        <v>0</v>
      </c>
      <c r="AQ50" s="51">
        <v>0</v>
      </c>
      <c r="AR50" s="74">
        <v>112</v>
      </c>
      <c r="AS50" s="15" t="s">
        <v>32</v>
      </c>
      <c r="AT50" s="15" t="s">
        <v>33</v>
      </c>
      <c r="AU50" s="15">
        <v>5.0413844999999999E-2</v>
      </c>
      <c r="AV50" s="15" t="b">
        <v>0</v>
      </c>
      <c r="AW50" s="15">
        <v>0.19779938599999999</v>
      </c>
      <c r="AX50" s="15">
        <v>0</v>
      </c>
      <c r="AY50" s="15">
        <v>0</v>
      </c>
      <c r="AZ50" s="15">
        <v>0</v>
      </c>
      <c r="BA50" s="51">
        <v>0</v>
      </c>
      <c r="BB50" s="74">
        <v>112</v>
      </c>
      <c r="BC50" s="15" t="s">
        <v>33</v>
      </c>
      <c r="BD50" s="15" t="s">
        <v>34</v>
      </c>
      <c r="BE50" s="15">
        <v>4.3180223660000001</v>
      </c>
      <c r="BF50" s="15" t="b">
        <v>0</v>
      </c>
      <c r="BG50" s="15">
        <v>4.5311058910000002</v>
      </c>
      <c r="BH50" s="15">
        <v>4.10493884</v>
      </c>
      <c r="BI50" s="15">
        <v>0</v>
      </c>
      <c r="BJ50" s="15">
        <v>0</v>
      </c>
      <c r="BK50" s="51">
        <v>0</v>
      </c>
      <c r="BL50" s="15">
        <v>112</v>
      </c>
      <c r="BM50" s="15" t="s">
        <v>34</v>
      </c>
      <c r="BN50" s="15" t="s">
        <v>35</v>
      </c>
      <c r="BO50" s="15">
        <v>0.31748915599999999</v>
      </c>
      <c r="BP50" s="15" t="b">
        <v>0</v>
      </c>
      <c r="BQ50" s="15">
        <v>0.45813599599999999</v>
      </c>
      <c r="BR50" s="15">
        <v>0.176842316</v>
      </c>
      <c r="BS50" s="15">
        <v>0</v>
      </c>
      <c r="BT50" s="15">
        <v>0</v>
      </c>
      <c r="BU50" s="15">
        <v>0</v>
      </c>
      <c r="BV50" s="15">
        <v>112</v>
      </c>
      <c r="BW50" s="15" t="s">
        <v>35</v>
      </c>
      <c r="BX50" s="15" t="s">
        <v>36</v>
      </c>
      <c r="BY50" s="15">
        <v>0.24178633499999999</v>
      </c>
      <c r="BZ50" s="15" t="b">
        <v>0</v>
      </c>
      <c r="CA50" s="15">
        <v>0.30335275499999997</v>
      </c>
      <c r="CB50" s="15">
        <v>0.18021991500000001</v>
      </c>
      <c r="CC50" s="15">
        <v>0</v>
      </c>
      <c r="CD50" s="15">
        <v>0</v>
      </c>
      <c r="CE50" s="15">
        <v>0</v>
      </c>
    </row>
    <row r="51" spans="1:83" x14ac:dyDescent="0.25">
      <c r="A51" s="18">
        <v>115</v>
      </c>
      <c r="B51" s="18">
        <v>64</v>
      </c>
      <c r="C51" s="18">
        <v>115</v>
      </c>
      <c r="D51" s="75" t="s">
        <v>28</v>
      </c>
      <c r="E51" s="18" t="s">
        <v>29</v>
      </c>
      <c r="F51" s="18"/>
      <c r="G51" s="18"/>
      <c r="H51" s="18" t="b">
        <v>1</v>
      </c>
      <c r="I51" s="18"/>
      <c r="J51" s="18">
        <v>0</v>
      </c>
      <c r="K51" s="18"/>
      <c r="L51" s="18"/>
      <c r="M51" s="52"/>
      <c r="N51" s="75">
        <v>115</v>
      </c>
      <c r="O51" s="18" t="s">
        <v>29</v>
      </c>
      <c r="P51" s="18" t="s">
        <v>30</v>
      </c>
      <c r="Q51" s="18"/>
      <c r="R51" s="18" t="b">
        <v>1</v>
      </c>
      <c r="S51" s="18"/>
      <c r="T51" s="18">
        <v>0</v>
      </c>
      <c r="U51" s="18"/>
      <c r="V51" s="18"/>
      <c r="W51" s="52"/>
      <c r="X51" s="18">
        <v>115</v>
      </c>
      <c r="Y51" s="18" t="s">
        <v>30</v>
      </c>
      <c r="Z51" s="18" t="s">
        <v>31</v>
      </c>
      <c r="AA51" s="18"/>
      <c r="AB51" s="18" t="b">
        <v>1</v>
      </c>
      <c r="AC51" s="18"/>
      <c r="AD51" s="18">
        <v>0</v>
      </c>
      <c r="AE51" s="18"/>
      <c r="AF51" s="18"/>
      <c r="AG51" s="52"/>
      <c r="AH51" s="75">
        <v>115</v>
      </c>
      <c r="AI51" s="18" t="s">
        <v>31</v>
      </c>
      <c r="AJ51" s="18" t="s">
        <v>32</v>
      </c>
      <c r="AK51" s="18"/>
      <c r="AL51" s="18" t="b">
        <v>1</v>
      </c>
      <c r="AM51" s="18"/>
      <c r="AN51" s="18">
        <v>0</v>
      </c>
      <c r="AO51" s="18"/>
      <c r="AP51" s="18"/>
      <c r="AQ51" s="52"/>
      <c r="AR51" s="75">
        <v>115</v>
      </c>
      <c r="AS51" s="18" t="s">
        <v>32</v>
      </c>
      <c r="AT51" s="18" t="s">
        <v>33</v>
      </c>
      <c r="AU51" s="18"/>
      <c r="AV51" s="18" t="b">
        <v>1</v>
      </c>
      <c r="AW51" s="18"/>
      <c r="AX51" s="18">
        <v>0</v>
      </c>
      <c r="AY51" s="18"/>
      <c r="AZ51" s="18"/>
      <c r="BA51" s="52"/>
      <c r="BB51" s="75">
        <v>115</v>
      </c>
      <c r="BC51" s="18" t="s">
        <v>33</v>
      </c>
      <c r="BD51" s="18" t="s">
        <v>34</v>
      </c>
      <c r="BE51" s="18"/>
      <c r="BF51" s="18" t="b">
        <v>1</v>
      </c>
      <c r="BG51" s="18"/>
      <c r="BH51" s="18">
        <v>0</v>
      </c>
      <c r="BI51" s="18"/>
      <c r="BJ51" s="18"/>
      <c r="BK51" s="52"/>
      <c r="BL51" s="18">
        <v>115</v>
      </c>
      <c r="BM51" s="18" t="s">
        <v>34</v>
      </c>
      <c r="BN51" s="18" t="s">
        <v>35</v>
      </c>
      <c r="BO51" s="18"/>
      <c r="BP51" s="18" t="b">
        <v>1</v>
      </c>
      <c r="BQ51" s="18"/>
      <c r="BR51" s="18">
        <v>0</v>
      </c>
      <c r="BS51" s="18"/>
      <c r="BT51" s="18"/>
      <c r="BU51" s="18"/>
      <c r="BV51" s="18">
        <v>115</v>
      </c>
      <c r="BW51" s="18" t="s">
        <v>35</v>
      </c>
      <c r="BX51" s="18" t="s">
        <v>36</v>
      </c>
      <c r="BY51" s="18"/>
      <c r="BZ51" s="18" t="b">
        <v>1</v>
      </c>
      <c r="CA51" s="18"/>
      <c r="CB51" s="18">
        <v>0</v>
      </c>
      <c r="CC51" s="18"/>
      <c r="CD51" s="18"/>
      <c r="CE51" s="18"/>
    </row>
    <row r="52" spans="1:83" x14ac:dyDescent="0.25">
      <c r="A52" s="21">
        <v>20</v>
      </c>
      <c r="B52" s="21">
        <v>45</v>
      </c>
      <c r="C52" s="21">
        <v>20</v>
      </c>
      <c r="D52" s="76" t="s">
        <v>28</v>
      </c>
      <c r="E52" s="21" t="s">
        <v>29</v>
      </c>
      <c r="F52" s="21">
        <v>1.1372007900000001</v>
      </c>
      <c r="G52" s="21"/>
      <c r="H52" s="21" t="b">
        <v>0</v>
      </c>
      <c r="I52" s="21">
        <v>1.4324179829999999</v>
      </c>
      <c r="J52" s="21">
        <v>0.841983598</v>
      </c>
      <c r="K52" s="21">
        <v>0</v>
      </c>
      <c r="L52" s="21">
        <v>0</v>
      </c>
      <c r="M52" s="53">
        <v>0</v>
      </c>
      <c r="N52" s="76">
        <v>20</v>
      </c>
      <c r="O52" s="21" t="s">
        <v>29</v>
      </c>
      <c r="P52" s="21" t="s">
        <v>30</v>
      </c>
      <c r="Q52" s="21">
        <v>8.6557913E-2</v>
      </c>
      <c r="R52" s="21" t="b">
        <v>0</v>
      </c>
      <c r="S52" s="21">
        <v>0.170671147</v>
      </c>
      <c r="T52" s="21">
        <v>2.4446789999999999E-3</v>
      </c>
      <c r="U52" s="21">
        <v>0</v>
      </c>
      <c r="V52" s="21">
        <v>0</v>
      </c>
      <c r="W52" s="53">
        <v>0</v>
      </c>
      <c r="X52" s="21">
        <v>20</v>
      </c>
      <c r="Y52" s="21" t="s">
        <v>30</v>
      </c>
      <c r="Z52" s="21" t="s">
        <v>31</v>
      </c>
      <c r="AA52" s="21">
        <v>3.8753250000000002E-3</v>
      </c>
      <c r="AB52" s="21" t="b">
        <v>0</v>
      </c>
      <c r="AC52" s="21">
        <v>0.111766633</v>
      </c>
      <c r="AD52" s="21">
        <v>0</v>
      </c>
      <c r="AE52" s="21">
        <v>0</v>
      </c>
      <c r="AF52" s="21">
        <v>0</v>
      </c>
      <c r="AG52" s="53">
        <v>0</v>
      </c>
      <c r="AH52" s="76">
        <v>20</v>
      </c>
      <c r="AI52" s="21" t="s">
        <v>31</v>
      </c>
      <c r="AJ52" s="21" t="s">
        <v>32</v>
      </c>
      <c r="AK52" s="21">
        <v>3.1025659000000001E-2</v>
      </c>
      <c r="AL52" s="21" t="b">
        <v>1</v>
      </c>
      <c r="AM52" s="21">
        <v>0.119688718</v>
      </c>
      <c r="AN52" s="21">
        <v>0</v>
      </c>
      <c r="AO52" s="21">
        <v>2.9142679999999998E-3</v>
      </c>
      <c r="AP52" s="21">
        <v>0.95017336600000002</v>
      </c>
      <c r="AQ52" s="53">
        <v>0.28137864699999998</v>
      </c>
      <c r="AR52" s="76">
        <v>20</v>
      </c>
      <c r="AS52" s="21" t="s">
        <v>32</v>
      </c>
      <c r="AT52" s="21" t="s">
        <v>33</v>
      </c>
      <c r="AU52" s="21">
        <v>6.1033661000000003E-2</v>
      </c>
      <c r="AV52" s="21" t="b">
        <v>0</v>
      </c>
      <c r="AW52" s="21">
        <v>0.104529309</v>
      </c>
      <c r="AX52" s="21">
        <v>1.7538013000000002E-2</v>
      </c>
      <c r="AY52" s="21">
        <v>0</v>
      </c>
      <c r="AZ52" s="21">
        <v>0</v>
      </c>
      <c r="BA52" s="53">
        <v>0</v>
      </c>
      <c r="BB52" s="76">
        <v>20</v>
      </c>
      <c r="BC52" s="21" t="s">
        <v>33</v>
      </c>
      <c r="BD52" s="21" t="s">
        <v>34</v>
      </c>
      <c r="BE52" s="21">
        <v>0.19666982199999999</v>
      </c>
      <c r="BF52" s="21" t="b">
        <v>0</v>
      </c>
      <c r="BG52" s="21">
        <v>0.24317075499999999</v>
      </c>
      <c r="BH52" s="21">
        <v>0.150168889</v>
      </c>
      <c r="BI52" s="21">
        <v>0</v>
      </c>
      <c r="BJ52" s="21">
        <v>0</v>
      </c>
      <c r="BK52" s="53">
        <v>0</v>
      </c>
      <c r="BL52" s="21">
        <v>20</v>
      </c>
      <c r="BM52" s="21" t="s">
        <v>34</v>
      </c>
      <c r="BN52" s="21" t="s">
        <v>35</v>
      </c>
      <c r="BO52" s="21">
        <v>0.23378622600000001</v>
      </c>
      <c r="BP52" s="21" t="b">
        <v>0</v>
      </c>
      <c r="BQ52" s="21">
        <v>0.35348155199999998</v>
      </c>
      <c r="BR52" s="21">
        <v>0.114090899</v>
      </c>
      <c r="BS52" s="21">
        <v>0</v>
      </c>
      <c r="BT52" s="21">
        <v>0</v>
      </c>
      <c r="BU52" s="21">
        <v>0</v>
      </c>
      <c r="BV52" s="21">
        <v>20</v>
      </c>
      <c r="BW52" s="21" t="s">
        <v>35</v>
      </c>
      <c r="BX52" s="21" t="s">
        <v>36</v>
      </c>
      <c r="BY52" s="21"/>
      <c r="BZ52" s="21" t="b">
        <v>1</v>
      </c>
      <c r="CA52" s="21"/>
      <c r="CB52" s="21">
        <v>0</v>
      </c>
      <c r="CC52" s="21"/>
      <c r="CD52" s="21"/>
      <c r="CE52" s="21"/>
    </row>
    <row r="53" spans="1:83" x14ac:dyDescent="0.25">
      <c r="A53" s="19">
        <v>26</v>
      </c>
      <c r="B53" s="19">
        <v>45</v>
      </c>
      <c r="C53" s="19">
        <v>26</v>
      </c>
      <c r="D53" s="77" t="s">
        <v>28</v>
      </c>
      <c r="E53" s="19" t="s">
        <v>29</v>
      </c>
      <c r="F53" s="19">
        <v>0.27394174399999999</v>
      </c>
      <c r="G53" s="19"/>
      <c r="H53" s="19" t="b">
        <v>1</v>
      </c>
      <c r="I53" s="19">
        <v>0.95513145399999999</v>
      </c>
      <c r="J53" s="19">
        <v>0</v>
      </c>
      <c r="K53" s="19">
        <v>0.16458767799999999</v>
      </c>
      <c r="L53" s="19">
        <v>0.81926598299999998</v>
      </c>
      <c r="M53" s="54">
        <v>0.28558000700000002</v>
      </c>
      <c r="N53" s="77">
        <v>26</v>
      </c>
      <c r="O53" s="19" t="s">
        <v>29</v>
      </c>
      <c r="P53" s="19" t="s">
        <v>30</v>
      </c>
      <c r="Q53" s="19">
        <v>0.20188231300000001</v>
      </c>
      <c r="R53" s="19" t="b">
        <v>0</v>
      </c>
      <c r="S53" s="19">
        <v>0.64030081500000002</v>
      </c>
      <c r="T53" s="19">
        <v>0</v>
      </c>
      <c r="U53" s="19">
        <v>0</v>
      </c>
      <c r="V53" s="19">
        <v>0</v>
      </c>
      <c r="W53" s="54">
        <v>0</v>
      </c>
      <c r="X53" s="19">
        <v>26</v>
      </c>
      <c r="Y53" s="19" t="s">
        <v>30</v>
      </c>
      <c r="Z53" s="19" t="s">
        <v>31</v>
      </c>
      <c r="AA53" s="19">
        <v>6.0963073E-2</v>
      </c>
      <c r="AB53" s="19" t="b">
        <v>0</v>
      </c>
      <c r="AC53" s="19">
        <v>0.18126356299999999</v>
      </c>
      <c r="AD53" s="19">
        <v>0</v>
      </c>
      <c r="AE53" s="19">
        <v>0</v>
      </c>
      <c r="AF53" s="19">
        <v>0</v>
      </c>
      <c r="AG53" s="54">
        <v>0</v>
      </c>
      <c r="AH53" s="77">
        <v>26</v>
      </c>
      <c r="AI53" s="19" t="s">
        <v>31</v>
      </c>
      <c r="AJ53" s="19" t="s">
        <v>32</v>
      </c>
      <c r="AK53" s="19">
        <v>6.3370087000000005E-2</v>
      </c>
      <c r="AL53" s="19" t="b">
        <v>0</v>
      </c>
      <c r="AM53" s="19">
        <v>0.19670223100000001</v>
      </c>
      <c r="AN53" s="19">
        <v>0</v>
      </c>
      <c r="AO53" s="19">
        <v>0</v>
      </c>
      <c r="AP53" s="19">
        <v>0</v>
      </c>
      <c r="AQ53" s="54">
        <v>0</v>
      </c>
      <c r="AR53" s="77">
        <v>26</v>
      </c>
      <c r="AS53" s="19" t="s">
        <v>32</v>
      </c>
      <c r="AT53" s="19" t="s">
        <v>33</v>
      </c>
      <c r="AU53" s="19">
        <v>2.1999000000000001E-2</v>
      </c>
      <c r="AV53" s="19" t="b">
        <v>1</v>
      </c>
      <c r="AW53" s="19">
        <v>5.8142553999999999E-2</v>
      </c>
      <c r="AX53" s="19">
        <v>0</v>
      </c>
      <c r="AY53" s="19">
        <v>2.6246499999999997E-4</v>
      </c>
      <c r="AZ53" s="19">
        <v>0.49397056299999997</v>
      </c>
      <c r="BA53" s="54">
        <v>0.15604420799999999</v>
      </c>
      <c r="BB53" s="77">
        <v>26</v>
      </c>
      <c r="BC53" s="19" t="s">
        <v>33</v>
      </c>
      <c r="BD53" s="19" t="s">
        <v>34</v>
      </c>
      <c r="BE53" s="19"/>
      <c r="BF53" s="19" t="b">
        <v>1</v>
      </c>
      <c r="BG53" s="19"/>
      <c r="BH53" s="19">
        <v>0</v>
      </c>
      <c r="BI53" s="19"/>
      <c r="BJ53" s="19"/>
      <c r="BK53" s="54"/>
      <c r="BL53" s="19">
        <v>26</v>
      </c>
      <c r="BM53" s="19" t="s">
        <v>34</v>
      </c>
      <c r="BN53" s="19" t="s">
        <v>35</v>
      </c>
      <c r="BO53" s="19"/>
      <c r="BP53" s="19" t="b">
        <v>1</v>
      </c>
      <c r="BQ53" s="19"/>
      <c r="BR53" s="19">
        <v>0</v>
      </c>
      <c r="BS53" s="19"/>
      <c r="BT53" s="19"/>
      <c r="BU53" s="19"/>
      <c r="BV53" s="19">
        <v>26</v>
      </c>
      <c r="BW53" s="19" t="s">
        <v>35</v>
      </c>
      <c r="BX53" s="19" t="s">
        <v>36</v>
      </c>
      <c r="BY53" s="19"/>
      <c r="BZ53" s="19" t="b">
        <v>1</v>
      </c>
      <c r="CA53" s="19"/>
      <c r="CB53" s="19">
        <v>0</v>
      </c>
      <c r="CC53" s="19"/>
      <c r="CD53" s="19"/>
      <c r="CE53" s="19"/>
    </row>
    <row r="54" spans="1:83" x14ac:dyDescent="0.25">
      <c r="A54" s="19">
        <v>27</v>
      </c>
      <c r="B54" s="19">
        <v>45</v>
      </c>
      <c r="C54" s="19">
        <v>27</v>
      </c>
      <c r="D54" s="77" t="s">
        <v>28</v>
      </c>
      <c r="E54" s="19" t="s">
        <v>29</v>
      </c>
      <c r="F54" s="19"/>
      <c r="G54" s="19"/>
      <c r="H54" s="19" t="b">
        <v>1</v>
      </c>
      <c r="I54" s="19"/>
      <c r="J54" s="19">
        <v>0</v>
      </c>
      <c r="K54" s="19"/>
      <c r="L54" s="19"/>
      <c r="M54" s="54"/>
      <c r="N54" s="77">
        <v>27</v>
      </c>
      <c r="O54" s="19" t="s">
        <v>29</v>
      </c>
      <c r="P54" s="19" t="s">
        <v>30</v>
      </c>
      <c r="Q54" s="19"/>
      <c r="R54" s="19" t="b">
        <v>1</v>
      </c>
      <c r="S54" s="19"/>
      <c r="T54" s="19">
        <v>0</v>
      </c>
      <c r="U54" s="19"/>
      <c r="V54" s="19"/>
      <c r="W54" s="54"/>
      <c r="X54" s="19">
        <v>27</v>
      </c>
      <c r="Y54" s="19" t="s">
        <v>30</v>
      </c>
      <c r="Z54" s="19" t="s">
        <v>31</v>
      </c>
      <c r="AA54" s="19"/>
      <c r="AB54" s="19" t="b">
        <v>1</v>
      </c>
      <c r="AC54" s="19"/>
      <c r="AD54" s="19">
        <v>0</v>
      </c>
      <c r="AE54" s="19"/>
      <c r="AF54" s="19"/>
      <c r="AG54" s="54"/>
      <c r="AH54" s="77">
        <v>27</v>
      </c>
      <c r="AI54" s="19" t="s">
        <v>31</v>
      </c>
      <c r="AJ54" s="19" t="s">
        <v>32</v>
      </c>
      <c r="AK54" s="19"/>
      <c r="AL54" s="19" t="b">
        <v>1</v>
      </c>
      <c r="AM54" s="19"/>
      <c r="AN54" s="19">
        <v>0</v>
      </c>
      <c r="AO54" s="19"/>
      <c r="AP54" s="19"/>
      <c r="AQ54" s="54"/>
      <c r="AR54" s="77">
        <v>27</v>
      </c>
      <c r="AS54" s="19" t="s">
        <v>32</v>
      </c>
      <c r="AT54" s="19" t="s">
        <v>33</v>
      </c>
      <c r="AU54" s="19"/>
      <c r="AV54" s="19" t="b">
        <v>1</v>
      </c>
      <c r="AW54" s="19"/>
      <c r="AX54" s="19">
        <v>0</v>
      </c>
      <c r="AY54" s="19"/>
      <c r="AZ54" s="19"/>
      <c r="BA54" s="54"/>
      <c r="BB54" s="77">
        <v>27</v>
      </c>
      <c r="BC54" s="19" t="s">
        <v>33</v>
      </c>
      <c r="BD54" s="19" t="s">
        <v>34</v>
      </c>
      <c r="BE54" s="19"/>
      <c r="BF54" s="19" t="b">
        <v>1</v>
      </c>
      <c r="BG54" s="19"/>
      <c r="BH54" s="19">
        <v>0</v>
      </c>
      <c r="BI54" s="19"/>
      <c r="BJ54" s="19"/>
      <c r="BK54" s="54"/>
      <c r="BL54" s="19">
        <v>27</v>
      </c>
      <c r="BM54" s="19" t="s">
        <v>34</v>
      </c>
      <c r="BN54" s="19" t="s">
        <v>35</v>
      </c>
      <c r="BO54" s="19"/>
      <c r="BP54" s="19" t="b">
        <v>1</v>
      </c>
      <c r="BQ54" s="19"/>
      <c r="BR54" s="19">
        <v>0</v>
      </c>
      <c r="BS54" s="19"/>
      <c r="BT54" s="19"/>
      <c r="BU54" s="19"/>
      <c r="BV54" s="19">
        <v>27</v>
      </c>
      <c r="BW54" s="19" t="s">
        <v>35</v>
      </c>
      <c r="BX54" s="19" t="s">
        <v>36</v>
      </c>
      <c r="BY54" s="19"/>
      <c r="BZ54" s="19" t="b">
        <v>1</v>
      </c>
      <c r="CA54" s="19"/>
      <c r="CB54" s="19">
        <v>0</v>
      </c>
      <c r="CC54" s="19"/>
      <c r="CD54" s="19"/>
      <c r="CE54" s="19"/>
    </row>
    <row r="55" spans="1:83" x14ac:dyDescent="0.25">
      <c r="A55" s="19">
        <v>32</v>
      </c>
      <c r="B55" s="19">
        <v>45</v>
      </c>
      <c r="C55" s="19">
        <v>32</v>
      </c>
      <c r="D55" s="77" t="s">
        <v>28</v>
      </c>
      <c r="E55" s="19" t="s">
        <v>29</v>
      </c>
      <c r="F55" s="19">
        <v>0.19114183800000001</v>
      </c>
      <c r="G55" s="19"/>
      <c r="H55" s="19" t="b">
        <v>0</v>
      </c>
      <c r="I55" s="19">
        <v>0.69464385799999995</v>
      </c>
      <c r="J55" s="19">
        <v>0</v>
      </c>
      <c r="K55" s="19">
        <v>0</v>
      </c>
      <c r="L55" s="19">
        <v>0</v>
      </c>
      <c r="M55" s="54">
        <v>0</v>
      </c>
      <c r="N55" s="77">
        <v>32</v>
      </c>
      <c r="O55" s="19" t="s">
        <v>29</v>
      </c>
      <c r="P55" s="19" t="s">
        <v>30</v>
      </c>
      <c r="Q55" s="19">
        <v>0.53623761000000003</v>
      </c>
      <c r="R55" s="19" t="b">
        <v>0</v>
      </c>
      <c r="S55" s="19">
        <v>0.93221318900000005</v>
      </c>
      <c r="T55" s="19">
        <v>0.14026203100000001</v>
      </c>
      <c r="U55" s="19">
        <v>0</v>
      </c>
      <c r="V55" s="19">
        <v>0</v>
      </c>
      <c r="W55" s="54">
        <v>0</v>
      </c>
      <c r="X55" s="19">
        <v>32</v>
      </c>
      <c r="Y55" s="19" t="s">
        <v>30</v>
      </c>
      <c r="Z55" s="19" t="s">
        <v>31</v>
      </c>
      <c r="AA55" s="19">
        <v>9.2573644999999996E-2</v>
      </c>
      <c r="AB55" s="19" t="b">
        <v>0</v>
      </c>
      <c r="AC55" s="19">
        <v>0.142975835</v>
      </c>
      <c r="AD55" s="19">
        <v>4.2171453999999997E-2</v>
      </c>
      <c r="AE55" s="19">
        <v>0</v>
      </c>
      <c r="AF55" s="19">
        <v>0</v>
      </c>
      <c r="AG55" s="54">
        <v>0</v>
      </c>
      <c r="AH55" s="77">
        <v>32</v>
      </c>
      <c r="AI55" s="19" t="s">
        <v>31</v>
      </c>
      <c r="AJ55" s="19" t="s">
        <v>32</v>
      </c>
      <c r="AK55" s="19">
        <v>5.8922036999999997E-2</v>
      </c>
      <c r="AL55" s="19" t="b">
        <v>0</v>
      </c>
      <c r="AM55" s="19">
        <v>0.18970445599999999</v>
      </c>
      <c r="AN55" s="19">
        <v>0</v>
      </c>
      <c r="AO55" s="19">
        <v>0</v>
      </c>
      <c r="AP55" s="19">
        <v>0</v>
      </c>
      <c r="AQ55" s="54">
        <v>0</v>
      </c>
      <c r="AR55" s="77">
        <v>32</v>
      </c>
      <c r="AS55" s="19" t="s">
        <v>32</v>
      </c>
      <c r="AT55" s="19" t="s">
        <v>33</v>
      </c>
      <c r="AU55" s="19">
        <v>0.48910162299999999</v>
      </c>
      <c r="AV55" s="19" t="b">
        <v>0</v>
      </c>
      <c r="AW55" s="19">
        <v>0.674335409</v>
      </c>
      <c r="AX55" s="19">
        <v>0.303867836</v>
      </c>
      <c r="AY55" s="19">
        <v>0</v>
      </c>
      <c r="AZ55" s="19">
        <v>0</v>
      </c>
      <c r="BA55" s="54">
        <v>0</v>
      </c>
      <c r="BB55" s="77">
        <v>32</v>
      </c>
      <c r="BC55" s="19" t="s">
        <v>33</v>
      </c>
      <c r="BD55" s="19" t="s">
        <v>34</v>
      </c>
      <c r="BE55" s="19"/>
      <c r="BF55" s="19" t="b">
        <v>1</v>
      </c>
      <c r="BG55" s="19"/>
      <c r="BH55" s="19">
        <v>0</v>
      </c>
      <c r="BI55" s="19"/>
      <c r="BJ55" s="19"/>
      <c r="BK55" s="54"/>
      <c r="BL55" s="19">
        <v>32</v>
      </c>
      <c r="BM55" s="19" t="s">
        <v>34</v>
      </c>
      <c r="BN55" s="19" t="s">
        <v>35</v>
      </c>
      <c r="BO55" s="19"/>
      <c r="BP55" s="19" t="b">
        <v>1</v>
      </c>
      <c r="BQ55" s="19"/>
      <c r="BR55" s="19">
        <v>0</v>
      </c>
      <c r="BS55" s="19"/>
      <c r="BT55" s="19"/>
      <c r="BU55" s="19"/>
      <c r="BV55" s="19">
        <v>32</v>
      </c>
      <c r="BW55" s="19" t="s">
        <v>35</v>
      </c>
      <c r="BX55" s="19" t="s">
        <v>36</v>
      </c>
      <c r="BY55" s="19"/>
      <c r="BZ55" s="19" t="b">
        <v>1</v>
      </c>
      <c r="CA55" s="19"/>
      <c r="CB55" s="19">
        <v>0</v>
      </c>
      <c r="CC55" s="19"/>
      <c r="CD55" s="19"/>
      <c r="CE55" s="19"/>
    </row>
    <row r="56" spans="1:83" x14ac:dyDescent="0.25">
      <c r="A56" s="19">
        <v>33</v>
      </c>
      <c r="B56" s="19">
        <v>45</v>
      </c>
      <c r="C56" s="19">
        <v>33</v>
      </c>
      <c r="D56" s="77" t="s">
        <v>28</v>
      </c>
      <c r="E56" s="19" t="s">
        <v>29</v>
      </c>
      <c r="F56" s="19"/>
      <c r="G56" s="19"/>
      <c r="H56" s="19" t="b">
        <v>1</v>
      </c>
      <c r="I56" s="19"/>
      <c r="J56" s="19">
        <v>0</v>
      </c>
      <c r="K56" s="19"/>
      <c r="L56" s="19"/>
      <c r="M56" s="54"/>
      <c r="N56" s="77">
        <v>33</v>
      </c>
      <c r="O56" s="19" t="s">
        <v>29</v>
      </c>
      <c r="P56" s="19" t="s">
        <v>30</v>
      </c>
      <c r="Q56" s="19">
        <v>7.2045250000000005E-2</v>
      </c>
      <c r="R56" s="19" t="b">
        <v>0</v>
      </c>
      <c r="S56" s="19">
        <v>0.13238968500000001</v>
      </c>
      <c r="T56" s="19">
        <v>1.1700815E-2</v>
      </c>
      <c r="U56" s="19">
        <v>0</v>
      </c>
      <c r="V56" s="19">
        <v>0</v>
      </c>
      <c r="W56" s="54">
        <v>0</v>
      </c>
      <c r="X56" s="19">
        <v>33</v>
      </c>
      <c r="Y56" s="19" t="s">
        <v>30</v>
      </c>
      <c r="Z56" s="19" t="s">
        <v>31</v>
      </c>
      <c r="AA56" s="19">
        <v>2.3572424000000002E-2</v>
      </c>
      <c r="AB56" s="19" t="b">
        <v>0</v>
      </c>
      <c r="AC56" s="19">
        <v>3.7024098999999998E-2</v>
      </c>
      <c r="AD56" s="19">
        <v>1.0120749E-2</v>
      </c>
      <c r="AE56" s="19">
        <v>0</v>
      </c>
      <c r="AF56" s="19">
        <v>0</v>
      </c>
      <c r="AG56" s="54">
        <v>0</v>
      </c>
      <c r="AH56" s="77">
        <v>33</v>
      </c>
      <c r="AI56" s="19" t="s">
        <v>31</v>
      </c>
      <c r="AJ56" s="19" t="s">
        <v>32</v>
      </c>
      <c r="AK56" s="19">
        <v>0</v>
      </c>
      <c r="AL56" s="19" t="b">
        <v>1</v>
      </c>
      <c r="AM56" s="19">
        <v>2.6662526999999998E-2</v>
      </c>
      <c r="AN56" s="19">
        <v>0</v>
      </c>
      <c r="AO56" s="19">
        <v>5.5833200000000003E-4</v>
      </c>
      <c r="AP56" s="19">
        <v>1</v>
      </c>
      <c r="AQ56" s="54">
        <v>1</v>
      </c>
      <c r="AR56" s="77">
        <v>33</v>
      </c>
      <c r="AS56" s="19" t="s">
        <v>32</v>
      </c>
      <c r="AT56" s="19" t="s">
        <v>33</v>
      </c>
      <c r="AU56" s="19">
        <v>0.51009912899999998</v>
      </c>
      <c r="AV56" s="19" t="b">
        <v>0</v>
      </c>
      <c r="AW56" s="19">
        <v>0.813521779</v>
      </c>
      <c r="AX56" s="19">
        <v>0.20667648</v>
      </c>
      <c r="AY56" s="19">
        <v>0</v>
      </c>
      <c r="AZ56" s="19">
        <v>0</v>
      </c>
      <c r="BA56" s="54">
        <v>0</v>
      </c>
      <c r="BB56" s="77">
        <v>33</v>
      </c>
      <c r="BC56" s="19" t="s">
        <v>33</v>
      </c>
      <c r="BD56" s="19" t="s">
        <v>34</v>
      </c>
      <c r="BE56" s="19"/>
      <c r="BF56" s="19" t="b">
        <v>1</v>
      </c>
      <c r="BG56" s="19"/>
      <c r="BH56" s="19">
        <v>0</v>
      </c>
      <c r="BI56" s="19"/>
      <c r="BJ56" s="19"/>
      <c r="BK56" s="54"/>
      <c r="BL56" s="19">
        <v>33</v>
      </c>
      <c r="BM56" s="19" t="s">
        <v>34</v>
      </c>
      <c r="BN56" s="19" t="s">
        <v>35</v>
      </c>
      <c r="BO56" s="19"/>
      <c r="BP56" s="19" t="b">
        <v>1</v>
      </c>
      <c r="BQ56" s="19"/>
      <c r="BR56" s="19">
        <v>0</v>
      </c>
      <c r="BS56" s="19"/>
      <c r="BT56" s="19"/>
      <c r="BU56" s="19"/>
      <c r="BV56" s="19">
        <v>33</v>
      </c>
      <c r="BW56" s="19" t="s">
        <v>35</v>
      </c>
      <c r="BX56" s="19" t="s">
        <v>36</v>
      </c>
      <c r="BY56" s="19"/>
      <c r="BZ56" s="19" t="b">
        <v>1</v>
      </c>
      <c r="CA56" s="19"/>
      <c r="CB56" s="19">
        <v>0</v>
      </c>
      <c r="CC56" s="19"/>
      <c r="CD56" s="19"/>
      <c r="CE56" s="19"/>
    </row>
    <row r="57" spans="1:83" x14ac:dyDescent="0.25">
      <c r="A57" s="19">
        <v>34</v>
      </c>
      <c r="B57" s="19">
        <v>45</v>
      </c>
      <c r="C57" s="19">
        <v>34</v>
      </c>
      <c r="D57" s="77" t="s">
        <v>28</v>
      </c>
      <c r="E57" s="19" t="s">
        <v>29</v>
      </c>
      <c r="F57" s="19">
        <v>4.5888235999999999E-2</v>
      </c>
      <c r="G57" s="19"/>
      <c r="H57" s="19" t="b">
        <v>0</v>
      </c>
      <c r="I57" s="19">
        <v>0.193149501</v>
      </c>
      <c r="J57" s="19">
        <v>0</v>
      </c>
      <c r="K57" s="19">
        <v>0</v>
      </c>
      <c r="L57" s="19">
        <v>0</v>
      </c>
      <c r="M57" s="54">
        <v>0</v>
      </c>
      <c r="N57" s="77">
        <v>34</v>
      </c>
      <c r="O57" s="19" t="s">
        <v>29</v>
      </c>
      <c r="P57" s="19" t="s">
        <v>30</v>
      </c>
      <c r="Q57" s="19">
        <v>0.10718370300000001</v>
      </c>
      <c r="R57" s="19" t="b">
        <v>0</v>
      </c>
      <c r="S57" s="19">
        <v>0.202289623</v>
      </c>
      <c r="T57" s="19">
        <v>1.2077783E-2</v>
      </c>
      <c r="U57" s="19">
        <v>0</v>
      </c>
      <c r="V57" s="19">
        <v>0</v>
      </c>
      <c r="W57" s="54">
        <v>0</v>
      </c>
      <c r="X57" s="19">
        <v>34</v>
      </c>
      <c r="Y57" s="19" t="s">
        <v>30</v>
      </c>
      <c r="Z57" s="19" t="s">
        <v>31</v>
      </c>
      <c r="AA57" s="19">
        <v>5.4683589999999997E-2</v>
      </c>
      <c r="AB57" s="19" t="b">
        <v>1</v>
      </c>
      <c r="AC57" s="19">
        <v>0.14340354799999999</v>
      </c>
      <c r="AD57" s="19">
        <v>0</v>
      </c>
      <c r="AE57" s="19">
        <v>1.2095739999999999E-3</v>
      </c>
      <c r="AF57" s="19">
        <v>0.82090087499999997</v>
      </c>
      <c r="AG57" s="54">
        <v>8.5608221999999998E-2</v>
      </c>
      <c r="AH57" s="77">
        <v>34</v>
      </c>
      <c r="AI57" s="19" t="s">
        <v>31</v>
      </c>
      <c r="AJ57" s="19" t="s">
        <v>32</v>
      </c>
      <c r="AK57" s="19">
        <v>2.5791321999999998E-2</v>
      </c>
      <c r="AL57" s="19" t="b">
        <v>0</v>
      </c>
      <c r="AM57" s="19">
        <v>0.13628543800000001</v>
      </c>
      <c r="AN57" s="19">
        <v>0</v>
      </c>
      <c r="AO57" s="19">
        <v>0</v>
      </c>
      <c r="AP57" s="19">
        <v>0</v>
      </c>
      <c r="AQ57" s="54">
        <v>0</v>
      </c>
      <c r="AR57" s="77">
        <v>34</v>
      </c>
      <c r="AS57" s="19" t="s">
        <v>32</v>
      </c>
      <c r="AT57" s="19" t="s">
        <v>33</v>
      </c>
      <c r="AU57" s="19">
        <v>7.335419E-2</v>
      </c>
      <c r="AV57" s="19" t="b">
        <v>1</v>
      </c>
      <c r="AW57" s="19">
        <v>0.179943407</v>
      </c>
      <c r="AX57" s="19">
        <v>0</v>
      </c>
      <c r="AY57" s="19">
        <v>9.6055900000000004E-4</v>
      </c>
      <c r="AZ57" s="19">
        <v>0.97024307600000004</v>
      </c>
      <c r="BA57" s="54">
        <v>3.8742176000000003E-2</v>
      </c>
      <c r="BB57" s="77">
        <v>34</v>
      </c>
      <c r="BC57" s="19" t="s">
        <v>33</v>
      </c>
      <c r="BD57" s="19" t="s">
        <v>34</v>
      </c>
      <c r="BE57" s="19"/>
      <c r="BF57" s="19" t="b">
        <v>1</v>
      </c>
      <c r="BG57" s="19"/>
      <c r="BH57" s="19">
        <v>0</v>
      </c>
      <c r="BI57" s="19"/>
      <c r="BJ57" s="19"/>
      <c r="BK57" s="54"/>
      <c r="BL57" s="19">
        <v>34</v>
      </c>
      <c r="BM57" s="19" t="s">
        <v>34</v>
      </c>
      <c r="BN57" s="19" t="s">
        <v>35</v>
      </c>
      <c r="BO57" s="19"/>
      <c r="BP57" s="19" t="b">
        <v>1</v>
      </c>
      <c r="BQ57" s="19"/>
      <c r="BR57" s="19">
        <v>0</v>
      </c>
      <c r="BS57" s="19"/>
      <c r="BT57" s="19"/>
      <c r="BU57" s="19"/>
      <c r="BV57" s="19">
        <v>34</v>
      </c>
      <c r="BW57" s="19" t="s">
        <v>35</v>
      </c>
      <c r="BX57" s="19" t="s">
        <v>36</v>
      </c>
      <c r="BY57" s="19"/>
      <c r="BZ57" s="19" t="b">
        <v>1</v>
      </c>
      <c r="CA57" s="19"/>
      <c r="CB57" s="19">
        <v>0</v>
      </c>
      <c r="CC57" s="19"/>
      <c r="CD57" s="19"/>
      <c r="CE57" s="19"/>
    </row>
    <row r="58" spans="1:83" x14ac:dyDescent="0.25">
      <c r="A58" s="19">
        <v>35</v>
      </c>
      <c r="B58" s="19">
        <v>45</v>
      </c>
      <c r="C58" s="19">
        <v>35</v>
      </c>
      <c r="D58" s="77" t="s">
        <v>28</v>
      </c>
      <c r="E58" s="19" t="s">
        <v>29</v>
      </c>
      <c r="F58" s="19"/>
      <c r="G58" s="19"/>
      <c r="H58" s="19" t="b">
        <v>1</v>
      </c>
      <c r="I58" s="19"/>
      <c r="J58" s="19">
        <v>0</v>
      </c>
      <c r="K58" s="19"/>
      <c r="L58" s="19"/>
      <c r="M58" s="54"/>
      <c r="N58" s="77">
        <v>35</v>
      </c>
      <c r="O58" s="19" t="s">
        <v>29</v>
      </c>
      <c r="P58" s="19" t="s">
        <v>30</v>
      </c>
      <c r="Q58" s="19"/>
      <c r="R58" s="19" t="b">
        <v>1</v>
      </c>
      <c r="S58" s="19"/>
      <c r="T58" s="19">
        <v>0</v>
      </c>
      <c r="U58" s="19"/>
      <c r="V58" s="19"/>
      <c r="W58" s="54"/>
      <c r="X58" s="19">
        <v>35</v>
      </c>
      <c r="Y58" s="19" t="s">
        <v>30</v>
      </c>
      <c r="Z58" s="19" t="s">
        <v>31</v>
      </c>
      <c r="AA58" s="19"/>
      <c r="AB58" s="19" t="b">
        <v>1</v>
      </c>
      <c r="AC58" s="19"/>
      <c r="AD58" s="19">
        <v>0</v>
      </c>
      <c r="AE58" s="19"/>
      <c r="AF58" s="19"/>
      <c r="AG58" s="54"/>
      <c r="AH58" s="77">
        <v>35</v>
      </c>
      <c r="AI58" s="19" t="s">
        <v>31</v>
      </c>
      <c r="AJ58" s="19" t="s">
        <v>32</v>
      </c>
      <c r="AK58" s="19"/>
      <c r="AL58" s="19" t="b">
        <v>1</v>
      </c>
      <c r="AM58" s="19"/>
      <c r="AN58" s="19">
        <v>0</v>
      </c>
      <c r="AO58" s="19"/>
      <c r="AP58" s="19"/>
      <c r="AQ58" s="54"/>
      <c r="AR58" s="77">
        <v>35</v>
      </c>
      <c r="AS58" s="19" t="s">
        <v>32</v>
      </c>
      <c r="AT58" s="19" t="s">
        <v>33</v>
      </c>
      <c r="AU58" s="19"/>
      <c r="AV58" s="19" t="b">
        <v>1</v>
      </c>
      <c r="AW58" s="19"/>
      <c r="AX58" s="19">
        <v>0</v>
      </c>
      <c r="AY58" s="19"/>
      <c r="AZ58" s="19"/>
      <c r="BA58" s="54"/>
      <c r="BB58" s="77">
        <v>35</v>
      </c>
      <c r="BC58" s="19" t="s">
        <v>33</v>
      </c>
      <c r="BD58" s="19" t="s">
        <v>34</v>
      </c>
      <c r="BE58" s="19"/>
      <c r="BF58" s="19" t="b">
        <v>1</v>
      </c>
      <c r="BG58" s="19"/>
      <c r="BH58" s="19">
        <v>0</v>
      </c>
      <c r="BI58" s="19"/>
      <c r="BJ58" s="19"/>
      <c r="BK58" s="54"/>
      <c r="BL58" s="19">
        <v>35</v>
      </c>
      <c r="BM58" s="19" t="s">
        <v>34</v>
      </c>
      <c r="BN58" s="19" t="s">
        <v>35</v>
      </c>
      <c r="BO58" s="19"/>
      <c r="BP58" s="19" t="b">
        <v>1</v>
      </c>
      <c r="BQ58" s="19"/>
      <c r="BR58" s="19">
        <v>0</v>
      </c>
      <c r="BS58" s="19"/>
      <c r="BT58" s="19"/>
      <c r="BU58" s="19"/>
      <c r="BV58" s="19">
        <v>35</v>
      </c>
      <c r="BW58" s="19" t="s">
        <v>35</v>
      </c>
      <c r="BX58" s="19" t="s">
        <v>36</v>
      </c>
      <c r="BY58" s="19">
        <v>6.8035976999999997E-2</v>
      </c>
      <c r="BZ58" s="19" t="b">
        <v>1</v>
      </c>
      <c r="CA58" s="19">
        <v>0.71944110699999997</v>
      </c>
      <c r="CB58" s="19">
        <v>0</v>
      </c>
      <c r="CC58" s="19">
        <v>0.28328442599999998</v>
      </c>
      <c r="CD58" s="19">
        <v>0.95601656199999996</v>
      </c>
      <c r="CE58" s="19">
        <v>0.76072634100000003</v>
      </c>
    </row>
    <row r="59" spans="1:83" x14ac:dyDescent="0.25">
      <c r="A59" s="19">
        <v>38</v>
      </c>
      <c r="B59" s="19">
        <v>45</v>
      </c>
      <c r="C59" s="19">
        <v>38</v>
      </c>
      <c r="D59" s="77" t="s">
        <v>28</v>
      </c>
      <c r="E59" s="19" t="s">
        <v>29</v>
      </c>
      <c r="F59" s="19"/>
      <c r="G59" s="19"/>
      <c r="H59" s="19" t="b">
        <v>1</v>
      </c>
      <c r="I59" s="19"/>
      <c r="J59" s="19">
        <v>0</v>
      </c>
      <c r="K59" s="19"/>
      <c r="L59" s="19"/>
      <c r="M59" s="54"/>
      <c r="N59" s="77">
        <v>38</v>
      </c>
      <c r="O59" s="19" t="s">
        <v>29</v>
      </c>
      <c r="P59" s="19" t="s">
        <v>30</v>
      </c>
      <c r="Q59" s="19"/>
      <c r="R59" s="19" t="b">
        <v>1</v>
      </c>
      <c r="S59" s="19"/>
      <c r="T59" s="19">
        <v>0</v>
      </c>
      <c r="U59" s="19"/>
      <c r="V59" s="19"/>
      <c r="W59" s="54"/>
      <c r="X59" s="19">
        <v>38</v>
      </c>
      <c r="Y59" s="19" t="s">
        <v>30</v>
      </c>
      <c r="Z59" s="19" t="s">
        <v>31</v>
      </c>
      <c r="AA59" s="19"/>
      <c r="AB59" s="19" t="b">
        <v>1</v>
      </c>
      <c r="AC59" s="19"/>
      <c r="AD59" s="19">
        <v>0</v>
      </c>
      <c r="AE59" s="19"/>
      <c r="AF59" s="19"/>
      <c r="AG59" s="54"/>
      <c r="AH59" s="77">
        <v>38</v>
      </c>
      <c r="AI59" s="19" t="s">
        <v>31</v>
      </c>
      <c r="AJ59" s="19" t="s">
        <v>32</v>
      </c>
      <c r="AK59" s="19"/>
      <c r="AL59" s="19" t="b">
        <v>1</v>
      </c>
      <c r="AM59" s="19"/>
      <c r="AN59" s="19">
        <v>0</v>
      </c>
      <c r="AO59" s="19"/>
      <c r="AP59" s="19"/>
      <c r="AQ59" s="54"/>
      <c r="AR59" s="77">
        <v>38</v>
      </c>
      <c r="AS59" s="19" t="s">
        <v>32</v>
      </c>
      <c r="AT59" s="19" t="s">
        <v>33</v>
      </c>
      <c r="AU59" s="19"/>
      <c r="AV59" s="19" t="b">
        <v>1</v>
      </c>
      <c r="AW59" s="19"/>
      <c r="AX59" s="19">
        <v>0</v>
      </c>
      <c r="AY59" s="19"/>
      <c r="AZ59" s="19"/>
      <c r="BA59" s="54"/>
      <c r="BB59" s="77">
        <v>38</v>
      </c>
      <c r="BC59" s="19" t="s">
        <v>33</v>
      </c>
      <c r="BD59" s="19" t="s">
        <v>34</v>
      </c>
      <c r="BE59" s="19"/>
      <c r="BF59" s="19" t="b">
        <v>1</v>
      </c>
      <c r="BG59" s="19"/>
      <c r="BH59" s="19">
        <v>0</v>
      </c>
      <c r="BI59" s="19"/>
      <c r="BJ59" s="19"/>
      <c r="BK59" s="54"/>
      <c r="BL59" s="19">
        <v>38</v>
      </c>
      <c r="BM59" s="19" t="s">
        <v>34</v>
      </c>
      <c r="BN59" s="19" t="s">
        <v>35</v>
      </c>
      <c r="BO59" s="19"/>
      <c r="BP59" s="19" t="b">
        <v>1</v>
      </c>
      <c r="BQ59" s="19"/>
      <c r="BR59" s="19">
        <v>0</v>
      </c>
      <c r="BS59" s="19"/>
      <c r="BT59" s="19"/>
      <c r="BU59" s="19"/>
      <c r="BV59" s="19">
        <v>38</v>
      </c>
      <c r="BW59" s="19" t="s">
        <v>35</v>
      </c>
      <c r="BX59" s="19" t="s">
        <v>36</v>
      </c>
      <c r="BY59" s="19"/>
      <c r="BZ59" s="19" t="b">
        <v>1</v>
      </c>
      <c r="CA59" s="19"/>
      <c r="CB59" s="19">
        <v>0</v>
      </c>
      <c r="CC59" s="19"/>
      <c r="CD59" s="19"/>
      <c r="CE59" s="19"/>
    </row>
    <row r="60" spans="1:83" x14ac:dyDescent="0.25">
      <c r="A60" s="19">
        <v>39</v>
      </c>
      <c r="B60" s="19">
        <v>45</v>
      </c>
      <c r="C60" s="19">
        <v>39</v>
      </c>
      <c r="D60" s="77" t="s">
        <v>28</v>
      </c>
      <c r="E60" s="19" t="s">
        <v>29</v>
      </c>
      <c r="F60" s="19">
        <v>3.4603948000000002E-2</v>
      </c>
      <c r="G60" s="19"/>
      <c r="H60" s="19" t="b">
        <v>0</v>
      </c>
      <c r="I60" s="19">
        <v>0.13427203800000001</v>
      </c>
      <c r="J60" s="19">
        <v>0</v>
      </c>
      <c r="K60" s="19">
        <v>0</v>
      </c>
      <c r="L60" s="19">
        <v>0</v>
      </c>
      <c r="M60" s="54">
        <v>0</v>
      </c>
      <c r="N60" s="77">
        <v>39</v>
      </c>
      <c r="O60" s="19" t="s">
        <v>29</v>
      </c>
      <c r="P60" s="19" t="s">
        <v>30</v>
      </c>
      <c r="Q60" s="19">
        <v>8.2785986000000006E-2</v>
      </c>
      <c r="R60" s="19" t="b">
        <v>0</v>
      </c>
      <c r="S60" s="19">
        <v>0.16503933700000001</v>
      </c>
      <c r="T60" s="19">
        <v>5.3263400000000004E-4</v>
      </c>
      <c r="U60" s="19">
        <v>0</v>
      </c>
      <c r="V60" s="19">
        <v>0</v>
      </c>
      <c r="W60" s="54">
        <v>0</v>
      </c>
      <c r="X60" s="19">
        <v>39</v>
      </c>
      <c r="Y60" s="19" t="s">
        <v>30</v>
      </c>
      <c r="Z60" s="19" t="s">
        <v>31</v>
      </c>
      <c r="AA60" s="19">
        <v>4.3347222999999997E-2</v>
      </c>
      <c r="AB60" s="19" t="b">
        <v>0</v>
      </c>
      <c r="AC60" s="19">
        <v>0.193694744</v>
      </c>
      <c r="AD60" s="19">
        <v>0</v>
      </c>
      <c r="AE60" s="19">
        <v>0</v>
      </c>
      <c r="AF60" s="19">
        <v>0</v>
      </c>
      <c r="AG60" s="54">
        <v>0</v>
      </c>
      <c r="AH60" s="77">
        <v>39</v>
      </c>
      <c r="AI60" s="19" t="s">
        <v>31</v>
      </c>
      <c r="AJ60" s="19" t="s">
        <v>32</v>
      </c>
      <c r="AK60" s="19">
        <v>7.7306742999999997E-2</v>
      </c>
      <c r="AL60" s="19" t="b">
        <v>1</v>
      </c>
      <c r="AM60" s="19">
        <v>0.245605295</v>
      </c>
      <c r="AN60" s="19">
        <v>0</v>
      </c>
      <c r="AO60" s="19">
        <v>9.3316159999999992E-3</v>
      </c>
      <c r="AP60" s="19">
        <v>0.617706686</v>
      </c>
      <c r="AQ60" s="54">
        <v>0.30334736699999998</v>
      </c>
      <c r="AR60" s="77">
        <v>39</v>
      </c>
      <c r="AS60" s="19" t="s">
        <v>32</v>
      </c>
      <c r="AT60" s="19" t="s">
        <v>33</v>
      </c>
      <c r="AU60" s="19">
        <v>6.9580936999999995E-2</v>
      </c>
      <c r="AV60" s="19" t="b">
        <v>1</v>
      </c>
      <c r="AW60" s="19">
        <v>0.162156419</v>
      </c>
      <c r="AX60" s="19">
        <v>0</v>
      </c>
      <c r="AY60" s="19">
        <v>7.7646699999999998E-4</v>
      </c>
      <c r="AZ60" s="19">
        <v>0.457972936</v>
      </c>
      <c r="BA60" s="54">
        <v>5.1398264999999999E-2</v>
      </c>
      <c r="BB60" s="77">
        <v>39</v>
      </c>
      <c r="BC60" s="19" t="s">
        <v>33</v>
      </c>
      <c r="BD60" s="19" t="s">
        <v>34</v>
      </c>
      <c r="BE60" s="19"/>
      <c r="BF60" s="19" t="b">
        <v>1</v>
      </c>
      <c r="BG60" s="19"/>
      <c r="BH60" s="19">
        <v>0</v>
      </c>
      <c r="BI60" s="19"/>
      <c r="BJ60" s="19"/>
      <c r="BK60" s="54"/>
      <c r="BL60" s="19">
        <v>39</v>
      </c>
      <c r="BM60" s="19" t="s">
        <v>34</v>
      </c>
      <c r="BN60" s="19" t="s">
        <v>35</v>
      </c>
      <c r="BO60" s="19"/>
      <c r="BP60" s="19" t="b">
        <v>1</v>
      </c>
      <c r="BQ60" s="19"/>
      <c r="BR60" s="19">
        <v>0</v>
      </c>
      <c r="BS60" s="19"/>
      <c r="BT60" s="19"/>
      <c r="BU60" s="19"/>
      <c r="BV60" s="19">
        <v>39</v>
      </c>
      <c r="BW60" s="19" t="s">
        <v>35</v>
      </c>
      <c r="BX60" s="19" t="s">
        <v>36</v>
      </c>
      <c r="BY60" s="19"/>
      <c r="BZ60" s="19" t="b">
        <v>1</v>
      </c>
      <c r="CA60" s="19"/>
      <c r="CB60" s="19">
        <v>0</v>
      </c>
      <c r="CC60" s="19"/>
      <c r="CD60" s="19"/>
      <c r="CE60" s="19"/>
    </row>
    <row r="61" spans="1:83" x14ac:dyDescent="0.25">
      <c r="A61" s="19">
        <v>45</v>
      </c>
      <c r="B61" s="19">
        <v>45</v>
      </c>
      <c r="C61" s="19">
        <v>45</v>
      </c>
      <c r="D61" s="77" t="s">
        <v>28</v>
      </c>
      <c r="E61" s="19" t="s">
        <v>29</v>
      </c>
      <c r="F61" s="19">
        <v>0.63378753600000004</v>
      </c>
      <c r="G61" s="19"/>
      <c r="H61" s="19" t="b">
        <v>0</v>
      </c>
      <c r="I61" s="19">
        <v>0.64711756200000004</v>
      </c>
      <c r="J61" s="19">
        <v>0.62045751000000005</v>
      </c>
      <c r="K61" s="19">
        <v>0</v>
      </c>
      <c r="L61" s="19">
        <v>0</v>
      </c>
      <c r="M61" s="54">
        <v>0</v>
      </c>
      <c r="N61" s="77">
        <v>45</v>
      </c>
      <c r="O61" s="19" t="s">
        <v>29</v>
      </c>
      <c r="P61" s="19" t="s">
        <v>30</v>
      </c>
      <c r="Q61" s="19">
        <v>6.5284832000000001E-2</v>
      </c>
      <c r="R61" s="19" t="b">
        <v>0</v>
      </c>
      <c r="S61" s="19">
        <v>0.109703606</v>
      </c>
      <c r="T61" s="19">
        <v>2.0866058E-2</v>
      </c>
      <c r="U61" s="19">
        <v>0</v>
      </c>
      <c r="V61" s="19">
        <v>0</v>
      </c>
      <c r="W61" s="54">
        <v>0</v>
      </c>
      <c r="X61" s="19">
        <v>45</v>
      </c>
      <c r="Y61" s="19" t="s">
        <v>30</v>
      </c>
      <c r="Z61" s="19" t="s">
        <v>31</v>
      </c>
      <c r="AA61" s="19">
        <v>9.2639403999999995E-2</v>
      </c>
      <c r="AB61" s="19" t="b">
        <v>0</v>
      </c>
      <c r="AC61" s="19">
        <v>0.31200734699999999</v>
      </c>
      <c r="AD61" s="19">
        <v>0</v>
      </c>
      <c r="AE61" s="19">
        <v>0</v>
      </c>
      <c r="AF61" s="19">
        <v>0</v>
      </c>
      <c r="AG61" s="54">
        <v>0</v>
      </c>
      <c r="AH61" s="77">
        <v>45</v>
      </c>
      <c r="AI61" s="19" t="s">
        <v>31</v>
      </c>
      <c r="AJ61" s="19" t="s">
        <v>32</v>
      </c>
      <c r="AK61" s="19">
        <v>3.4771771E-2</v>
      </c>
      <c r="AL61" s="19" t="b">
        <v>0</v>
      </c>
      <c r="AM61" s="19">
        <v>0.24841772500000001</v>
      </c>
      <c r="AN61" s="19">
        <v>0</v>
      </c>
      <c r="AO61" s="19">
        <v>0</v>
      </c>
      <c r="AP61" s="19">
        <v>0</v>
      </c>
      <c r="AQ61" s="54">
        <v>0</v>
      </c>
      <c r="AR61" s="77">
        <v>45</v>
      </c>
      <c r="AS61" s="19" t="s">
        <v>32</v>
      </c>
      <c r="AT61" s="19" t="s">
        <v>33</v>
      </c>
      <c r="AU61" s="19">
        <v>5.5448169999999998E-2</v>
      </c>
      <c r="AV61" s="19" t="b">
        <v>1</v>
      </c>
      <c r="AW61" s="19">
        <v>0.154468042</v>
      </c>
      <c r="AX61" s="19">
        <v>0</v>
      </c>
      <c r="AY61" s="19">
        <v>2.2623220000000002E-3</v>
      </c>
      <c r="AZ61" s="19">
        <v>0.61638360599999997</v>
      </c>
      <c r="BA61" s="54">
        <v>0.17128733700000001</v>
      </c>
      <c r="BB61" s="77">
        <v>45</v>
      </c>
      <c r="BC61" s="19" t="s">
        <v>33</v>
      </c>
      <c r="BD61" s="19" t="s">
        <v>34</v>
      </c>
      <c r="BE61" s="19"/>
      <c r="BF61" s="19" t="b">
        <v>1</v>
      </c>
      <c r="BG61" s="19"/>
      <c r="BH61" s="19">
        <v>0</v>
      </c>
      <c r="BI61" s="19"/>
      <c r="BJ61" s="19"/>
      <c r="BK61" s="54"/>
      <c r="BL61" s="19">
        <v>45</v>
      </c>
      <c r="BM61" s="19" t="s">
        <v>34</v>
      </c>
      <c r="BN61" s="19" t="s">
        <v>35</v>
      </c>
      <c r="BO61" s="19"/>
      <c r="BP61" s="19" t="b">
        <v>1</v>
      </c>
      <c r="BQ61" s="19"/>
      <c r="BR61" s="19">
        <v>0</v>
      </c>
      <c r="BS61" s="19"/>
      <c r="BT61" s="19"/>
      <c r="BU61" s="19"/>
      <c r="BV61" s="19">
        <v>45</v>
      </c>
      <c r="BW61" s="19" t="s">
        <v>35</v>
      </c>
      <c r="BX61" s="19" t="s">
        <v>36</v>
      </c>
      <c r="BY61" s="19"/>
      <c r="BZ61" s="19" t="b">
        <v>1</v>
      </c>
      <c r="CA61" s="19"/>
      <c r="CB61" s="19">
        <v>0</v>
      </c>
      <c r="CC61" s="19"/>
      <c r="CD61" s="19"/>
      <c r="CE61" s="19"/>
    </row>
    <row r="62" spans="1:83" x14ac:dyDescent="0.25">
      <c r="A62" s="19">
        <v>46</v>
      </c>
      <c r="B62" s="19">
        <v>45</v>
      </c>
      <c r="C62" s="19">
        <v>46</v>
      </c>
      <c r="D62" s="77" t="s">
        <v>28</v>
      </c>
      <c r="E62" s="19" t="s">
        <v>29</v>
      </c>
      <c r="F62" s="19"/>
      <c r="G62" s="19"/>
      <c r="H62" s="19" t="b">
        <v>1</v>
      </c>
      <c r="I62" s="19"/>
      <c r="J62" s="19">
        <v>0</v>
      </c>
      <c r="K62" s="19"/>
      <c r="L62" s="19"/>
      <c r="M62" s="54"/>
      <c r="N62" s="77">
        <v>46</v>
      </c>
      <c r="O62" s="19" t="s">
        <v>29</v>
      </c>
      <c r="P62" s="19" t="s">
        <v>30</v>
      </c>
      <c r="Q62" s="19"/>
      <c r="R62" s="19" t="b">
        <v>1</v>
      </c>
      <c r="S62" s="19"/>
      <c r="T62" s="19">
        <v>0</v>
      </c>
      <c r="U62" s="19"/>
      <c r="V62" s="19"/>
      <c r="W62" s="54"/>
      <c r="X62" s="19">
        <v>46</v>
      </c>
      <c r="Y62" s="19" t="s">
        <v>30</v>
      </c>
      <c r="Z62" s="19" t="s">
        <v>31</v>
      </c>
      <c r="AA62" s="19"/>
      <c r="AB62" s="19" t="b">
        <v>1</v>
      </c>
      <c r="AC62" s="19"/>
      <c r="AD62" s="19">
        <v>0</v>
      </c>
      <c r="AE62" s="19"/>
      <c r="AF62" s="19"/>
      <c r="AG62" s="54"/>
      <c r="AH62" s="77">
        <v>46</v>
      </c>
      <c r="AI62" s="19" t="s">
        <v>31</v>
      </c>
      <c r="AJ62" s="19" t="s">
        <v>32</v>
      </c>
      <c r="AK62" s="19"/>
      <c r="AL62" s="19" t="b">
        <v>1</v>
      </c>
      <c r="AM62" s="19"/>
      <c r="AN62" s="19">
        <v>0</v>
      </c>
      <c r="AO62" s="19"/>
      <c r="AP62" s="19"/>
      <c r="AQ62" s="54"/>
      <c r="AR62" s="77">
        <v>46</v>
      </c>
      <c r="AS62" s="19" t="s">
        <v>32</v>
      </c>
      <c r="AT62" s="19" t="s">
        <v>33</v>
      </c>
      <c r="AU62" s="19"/>
      <c r="AV62" s="19" t="b">
        <v>1</v>
      </c>
      <c r="AW62" s="19"/>
      <c r="AX62" s="19">
        <v>0</v>
      </c>
      <c r="AY62" s="19"/>
      <c r="AZ62" s="19"/>
      <c r="BA62" s="54"/>
      <c r="BB62" s="77">
        <v>46</v>
      </c>
      <c r="BC62" s="19" t="s">
        <v>33</v>
      </c>
      <c r="BD62" s="19" t="s">
        <v>34</v>
      </c>
      <c r="BE62" s="19">
        <v>0.33953335200000001</v>
      </c>
      <c r="BF62" s="19" t="b">
        <v>0</v>
      </c>
      <c r="BG62" s="19">
        <v>0.84611804400000001</v>
      </c>
      <c r="BH62" s="19">
        <v>0</v>
      </c>
      <c r="BI62" s="19">
        <v>0</v>
      </c>
      <c r="BJ62" s="19">
        <v>0</v>
      </c>
      <c r="BK62" s="54">
        <v>0</v>
      </c>
      <c r="BL62" s="19">
        <v>46</v>
      </c>
      <c r="BM62" s="19" t="s">
        <v>34</v>
      </c>
      <c r="BN62" s="19" t="s">
        <v>35</v>
      </c>
      <c r="BO62" s="19">
        <v>4.7166451999999998E-2</v>
      </c>
      <c r="BP62" s="19" t="b">
        <v>0</v>
      </c>
      <c r="BQ62" s="19">
        <v>0.92500724199999995</v>
      </c>
      <c r="BR62" s="19">
        <v>0</v>
      </c>
      <c r="BS62" s="19">
        <v>0</v>
      </c>
      <c r="BT62" s="19">
        <v>0</v>
      </c>
      <c r="BU62" s="19">
        <v>0</v>
      </c>
      <c r="BV62" s="19">
        <v>46</v>
      </c>
      <c r="BW62" s="19" t="s">
        <v>35</v>
      </c>
      <c r="BX62" s="19" t="s">
        <v>36</v>
      </c>
      <c r="BY62" s="19"/>
      <c r="BZ62" s="19" t="b">
        <v>1</v>
      </c>
      <c r="CA62" s="19"/>
      <c r="CB62" s="19">
        <v>0</v>
      </c>
      <c r="CC62" s="19"/>
      <c r="CD62" s="19"/>
      <c r="CE62" s="19"/>
    </row>
    <row r="63" spans="1:83" x14ac:dyDescent="0.25">
      <c r="A63" s="19">
        <v>47</v>
      </c>
      <c r="B63" s="19">
        <v>45</v>
      </c>
      <c r="C63" s="19">
        <v>47</v>
      </c>
      <c r="D63" s="77" t="s">
        <v>28</v>
      </c>
      <c r="E63" s="19" t="s">
        <v>29</v>
      </c>
      <c r="F63" s="19"/>
      <c r="G63" s="19"/>
      <c r="H63" s="19" t="b">
        <v>1</v>
      </c>
      <c r="I63" s="19"/>
      <c r="J63" s="19">
        <v>0</v>
      </c>
      <c r="K63" s="19"/>
      <c r="L63" s="19"/>
      <c r="M63" s="54"/>
      <c r="N63" s="77">
        <v>47</v>
      </c>
      <c r="O63" s="19" t="s">
        <v>29</v>
      </c>
      <c r="P63" s="19" t="s">
        <v>30</v>
      </c>
      <c r="Q63" s="19"/>
      <c r="R63" s="19" t="b">
        <v>1</v>
      </c>
      <c r="S63" s="19"/>
      <c r="T63" s="19">
        <v>0</v>
      </c>
      <c r="U63" s="19"/>
      <c r="V63" s="19"/>
      <c r="W63" s="54"/>
      <c r="X63" s="19">
        <v>47</v>
      </c>
      <c r="Y63" s="19" t="s">
        <v>30</v>
      </c>
      <c r="Z63" s="19" t="s">
        <v>31</v>
      </c>
      <c r="AA63" s="19"/>
      <c r="AB63" s="19" t="b">
        <v>1</v>
      </c>
      <c r="AC63" s="19"/>
      <c r="AD63" s="19">
        <v>0</v>
      </c>
      <c r="AE63" s="19"/>
      <c r="AF63" s="19"/>
      <c r="AG63" s="54"/>
      <c r="AH63" s="77">
        <v>47</v>
      </c>
      <c r="AI63" s="19" t="s">
        <v>31</v>
      </c>
      <c r="AJ63" s="19" t="s">
        <v>32</v>
      </c>
      <c r="AK63" s="19"/>
      <c r="AL63" s="19" t="b">
        <v>1</v>
      </c>
      <c r="AM63" s="19"/>
      <c r="AN63" s="19">
        <v>0</v>
      </c>
      <c r="AO63" s="19"/>
      <c r="AP63" s="19"/>
      <c r="AQ63" s="54"/>
      <c r="AR63" s="77">
        <v>47</v>
      </c>
      <c r="AS63" s="19" t="s">
        <v>32</v>
      </c>
      <c r="AT63" s="19" t="s">
        <v>33</v>
      </c>
      <c r="AU63" s="19">
        <v>8.2786969999999998E-3</v>
      </c>
      <c r="AV63" s="19" t="b">
        <v>0</v>
      </c>
      <c r="AW63" s="19">
        <v>0.24127354000000001</v>
      </c>
      <c r="AX63" s="19">
        <v>0</v>
      </c>
      <c r="AY63" s="19">
        <v>0</v>
      </c>
      <c r="AZ63" s="19">
        <v>0</v>
      </c>
      <c r="BA63" s="54">
        <v>0</v>
      </c>
      <c r="BB63" s="77">
        <v>47</v>
      </c>
      <c r="BC63" s="19" t="s">
        <v>33</v>
      </c>
      <c r="BD63" s="19" t="s">
        <v>34</v>
      </c>
      <c r="BE63" s="19">
        <v>0.13091977599999999</v>
      </c>
      <c r="BF63" s="19" t="b">
        <v>1</v>
      </c>
      <c r="BG63" s="19">
        <v>0.33870368899999997</v>
      </c>
      <c r="BH63" s="19">
        <v>0</v>
      </c>
      <c r="BI63" s="19">
        <v>7.3790949999999996E-3</v>
      </c>
      <c r="BJ63" s="19">
        <v>0.594351462</v>
      </c>
      <c r="BK63" s="54">
        <v>0.11184063499999999</v>
      </c>
      <c r="BL63" s="19">
        <v>47</v>
      </c>
      <c r="BM63" s="19" t="s">
        <v>34</v>
      </c>
      <c r="BN63" s="19" t="s">
        <v>35</v>
      </c>
      <c r="BO63" s="19"/>
      <c r="BP63" s="19" t="b">
        <v>1</v>
      </c>
      <c r="BQ63" s="19"/>
      <c r="BR63" s="19">
        <v>0</v>
      </c>
      <c r="BS63" s="19"/>
      <c r="BT63" s="19"/>
      <c r="BU63" s="19"/>
      <c r="BV63" s="19">
        <v>47</v>
      </c>
      <c r="BW63" s="19" t="s">
        <v>35</v>
      </c>
      <c r="BX63" s="19" t="s">
        <v>36</v>
      </c>
      <c r="BY63" s="19"/>
      <c r="BZ63" s="19" t="b">
        <v>1</v>
      </c>
      <c r="CA63" s="19"/>
      <c r="CB63" s="19">
        <v>0</v>
      </c>
      <c r="CC63" s="19"/>
      <c r="CD63" s="19"/>
      <c r="CE63" s="19"/>
    </row>
    <row r="64" spans="1:83" x14ac:dyDescent="0.25">
      <c r="A64" s="19">
        <v>48</v>
      </c>
      <c r="B64" s="19">
        <v>45</v>
      </c>
      <c r="C64" s="19">
        <v>48</v>
      </c>
      <c r="D64" s="77" t="s">
        <v>28</v>
      </c>
      <c r="E64" s="19" t="s">
        <v>29</v>
      </c>
      <c r="F64" s="19"/>
      <c r="G64" s="19"/>
      <c r="H64" s="19" t="b">
        <v>1</v>
      </c>
      <c r="I64" s="19"/>
      <c r="J64" s="19">
        <v>0</v>
      </c>
      <c r="K64" s="19"/>
      <c r="L64" s="19"/>
      <c r="M64" s="54"/>
      <c r="N64" s="77">
        <v>48</v>
      </c>
      <c r="O64" s="19" t="s">
        <v>29</v>
      </c>
      <c r="P64" s="19" t="s">
        <v>30</v>
      </c>
      <c r="Q64" s="19"/>
      <c r="R64" s="19" t="b">
        <v>1</v>
      </c>
      <c r="S64" s="19"/>
      <c r="T64" s="19">
        <v>0</v>
      </c>
      <c r="U64" s="19"/>
      <c r="V64" s="19"/>
      <c r="W64" s="54"/>
      <c r="X64" s="19">
        <v>48</v>
      </c>
      <c r="Y64" s="19" t="s">
        <v>30</v>
      </c>
      <c r="Z64" s="19" t="s">
        <v>31</v>
      </c>
      <c r="AA64" s="19"/>
      <c r="AB64" s="19" t="b">
        <v>1</v>
      </c>
      <c r="AC64" s="19"/>
      <c r="AD64" s="19">
        <v>0</v>
      </c>
      <c r="AE64" s="19"/>
      <c r="AF64" s="19"/>
      <c r="AG64" s="54"/>
      <c r="AH64" s="77">
        <v>48</v>
      </c>
      <c r="AI64" s="19" t="s">
        <v>31</v>
      </c>
      <c r="AJ64" s="19" t="s">
        <v>32</v>
      </c>
      <c r="AK64" s="19"/>
      <c r="AL64" s="19" t="b">
        <v>1</v>
      </c>
      <c r="AM64" s="19"/>
      <c r="AN64" s="19">
        <v>0</v>
      </c>
      <c r="AO64" s="19"/>
      <c r="AP64" s="19"/>
      <c r="AQ64" s="54"/>
      <c r="AR64" s="77">
        <v>48</v>
      </c>
      <c r="AS64" s="19" t="s">
        <v>32</v>
      </c>
      <c r="AT64" s="19" t="s">
        <v>33</v>
      </c>
      <c r="AU64" s="19"/>
      <c r="AV64" s="19" t="b">
        <v>1</v>
      </c>
      <c r="AW64" s="19"/>
      <c r="AX64" s="19">
        <v>0</v>
      </c>
      <c r="AY64" s="19"/>
      <c r="AZ64" s="19"/>
      <c r="BA64" s="54"/>
      <c r="BB64" s="77">
        <v>48</v>
      </c>
      <c r="BC64" s="19" t="s">
        <v>33</v>
      </c>
      <c r="BD64" s="19" t="s">
        <v>34</v>
      </c>
      <c r="BE64" s="19"/>
      <c r="BF64" s="19" t="b">
        <v>1</v>
      </c>
      <c r="BG64" s="19"/>
      <c r="BH64" s="19">
        <v>0</v>
      </c>
      <c r="BI64" s="19"/>
      <c r="BJ64" s="19"/>
      <c r="BK64" s="54"/>
      <c r="BL64" s="19">
        <v>48</v>
      </c>
      <c r="BM64" s="19" t="s">
        <v>34</v>
      </c>
      <c r="BN64" s="19" t="s">
        <v>35</v>
      </c>
      <c r="BO64" s="19"/>
      <c r="BP64" s="19" t="b">
        <v>1</v>
      </c>
      <c r="BQ64" s="19"/>
      <c r="BR64" s="19">
        <v>0</v>
      </c>
      <c r="BS64" s="19"/>
      <c r="BT64" s="19"/>
      <c r="BU64" s="19"/>
      <c r="BV64" s="19">
        <v>48</v>
      </c>
      <c r="BW64" s="19" t="s">
        <v>35</v>
      </c>
      <c r="BX64" s="19" t="s">
        <v>36</v>
      </c>
      <c r="BY64" s="19"/>
      <c r="BZ64" s="19" t="b">
        <v>1</v>
      </c>
      <c r="CA64" s="19"/>
      <c r="CB64" s="19">
        <v>0</v>
      </c>
      <c r="CC64" s="19"/>
      <c r="CD64" s="19"/>
      <c r="CE64" s="19"/>
    </row>
    <row r="65" spans="1:83" x14ac:dyDescent="0.25">
      <c r="A65" s="19">
        <v>49</v>
      </c>
      <c r="B65" s="19">
        <v>45</v>
      </c>
      <c r="C65" s="19">
        <v>49</v>
      </c>
      <c r="D65" s="77" t="s">
        <v>28</v>
      </c>
      <c r="E65" s="19" t="s">
        <v>29</v>
      </c>
      <c r="F65" s="19">
        <v>4.4510226999999999E-2</v>
      </c>
      <c r="G65" s="19"/>
      <c r="H65" s="19" t="b">
        <v>0</v>
      </c>
      <c r="I65" s="19">
        <v>0.29604634800000001</v>
      </c>
      <c r="J65" s="19">
        <v>0</v>
      </c>
      <c r="K65" s="19">
        <v>0</v>
      </c>
      <c r="L65" s="19">
        <v>0</v>
      </c>
      <c r="M65" s="54">
        <v>0</v>
      </c>
      <c r="N65" s="77">
        <v>49</v>
      </c>
      <c r="O65" s="19" t="s">
        <v>29</v>
      </c>
      <c r="P65" s="19" t="s">
        <v>30</v>
      </c>
      <c r="Q65" s="19">
        <v>0.116052791</v>
      </c>
      <c r="R65" s="19" t="b">
        <v>1</v>
      </c>
      <c r="S65" s="19">
        <v>0.27310561</v>
      </c>
      <c r="T65" s="19">
        <v>0</v>
      </c>
      <c r="U65" s="19">
        <v>2.9603979999999999E-3</v>
      </c>
      <c r="V65" s="19">
        <v>0.184254586</v>
      </c>
      <c r="W65" s="54">
        <v>0.12878748800000001</v>
      </c>
      <c r="X65" s="19">
        <v>49</v>
      </c>
      <c r="Y65" s="19" t="s">
        <v>30</v>
      </c>
      <c r="Z65" s="19" t="s">
        <v>31</v>
      </c>
      <c r="AA65" s="19">
        <v>3.0090424000000001E-2</v>
      </c>
      <c r="AB65" s="19" t="b">
        <v>1</v>
      </c>
      <c r="AC65" s="19">
        <v>0.19339940999999999</v>
      </c>
      <c r="AD65" s="19">
        <v>0</v>
      </c>
      <c r="AE65" s="19">
        <v>1.5200971000000001E-2</v>
      </c>
      <c r="AF65" s="19">
        <v>0.94610529799999998</v>
      </c>
      <c r="AG65" s="54">
        <v>0.57422675700000003</v>
      </c>
      <c r="AH65" s="77">
        <v>49</v>
      </c>
      <c r="AI65" s="19" t="s">
        <v>31</v>
      </c>
      <c r="AJ65" s="19" t="s">
        <v>32</v>
      </c>
      <c r="AK65" s="19">
        <v>0.120484383</v>
      </c>
      <c r="AL65" s="19" t="b">
        <v>1</v>
      </c>
      <c r="AM65" s="19">
        <v>0.263471132</v>
      </c>
      <c r="AN65" s="19">
        <v>0</v>
      </c>
      <c r="AO65" s="19">
        <v>1.115022E-3</v>
      </c>
      <c r="AP65" s="19">
        <v>0.13543582600000001</v>
      </c>
      <c r="AQ65" s="54">
        <v>4.2120690000000002E-2</v>
      </c>
      <c r="AR65" s="77">
        <v>49</v>
      </c>
      <c r="AS65" s="19" t="s">
        <v>32</v>
      </c>
      <c r="AT65" s="19" t="s">
        <v>33</v>
      </c>
      <c r="AU65" s="19">
        <v>0.21517065099999999</v>
      </c>
      <c r="AV65" s="19" t="b">
        <v>0</v>
      </c>
      <c r="AW65" s="19">
        <v>0.36620462799999998</v>
      </c>
      <c r="AX65" s="19">
        <v>6.4136674000000005E-2</v>
      </c>
      <c r="AY65" s="19">
        <v>0</v>
      </c>
      <c r="AZ65" s="19">
        <v>0</v>
      </c>
      <c r="BA65" s="54">
        <v>0</v>
      </c>
      <c r="BB65" s="77">
        <v>49</v>
      </c>
      <c r="BC65" s="19" t="s">
        <v>33</v>
      </c>
      <c r="BD65" s="19" t="s">
        <v>34</v>
      </c>
      <c r="BE65" s="19"/>
      <c r="BF65" s="19" t="b">
        <v>1</v>
      </c>
      <c r="BG65" s="19"/>
      <c r="BH65" s="19">
        <v>0</v>
      </c>
      <c r="BI65" s="19"/>
      <c r="BJ65" s="19"/>
      <c r="BK65" s="54"/>
      <c r="BL65" s="19">
        <v>49</v>
      </c>
      <c r="BM65" s="19" t="s">
        <v>34</v>
      </c>
      <c r="BN65" s="19" t="s">
        <v>35</v>
      </c>
      <c r="BO65" s="19"/>
      <c r="BP65" s="19" t="b">
        <v>1</v>
      </c>
      <c r="BQ65" s="19"/>
      <c r="BR65" s="19">
        <v>0</v>
      </c>
      <c r="BS65" s="19"/>
      <c r="BT65" s="19"/>
      <c r="BU65" s="19"/>
      <c r="BV65" s="19">
        <v>49</v>
      </c>
      <c r="BW65" s="19" t="s">
        <v>35</v>
      </c>
      <c r="BX65" s="19" t="s">
        <v>36</v>
      </c>
      <c r="BY65" s="19"/>
      <c r="BZ65" s="19" t="b">
        <v>1</v>
      </c>
      <c r="CA65" s="19"/>
      <c r="CB65" s="19">
        <v>0</v>
      </c>
      <c r="CC65" s="19"/>
      <c r="CD65" s="19"/>
      <c r="CE65" s="19"/>
    </row>
    <row r="66" spans="1:83" x14ac:dyDescent="0.25">
      <c r="A66" s="19">
        <v>50</v>
      </c>
      <c r="B66" s="19">
        <v>45</v>
      </c>
      <c r="C66" s="19">
        <v>50</v>
      </c>
      <c r="D66" s="77" t="s">
        <v>28</v>
      </c>
      <c r="E66" s="19" t="s">
        <v>29</v>
      </c>
      <c r="F66" s="19"/>
      <c r="G66" s="19"/>
      <c r="H66" s="19" t="b">
        <v>1</v>
      </c>
      <c r="I66" s="19"/>
      <c r="J66" s="19">
        <v>0</v>
      </c>
      <c r="K66" s="19"/>
      <c r="L66" s="19"/>
      <c r="M66" s="54"/>
      <c r="N66" s="77">
        <v>50</v>
      </c>
      <c r="O66" s="19" t="s">
        <v>29</v>
      </c>
      <c r="P66" s="19" t="s">
        <v>30</v>
      </c>
      <c r="Q66" s="19"/>
      <c r="R66" s="19" t="b">
        <v>1</v>
      </c>
      <c r="S66" s="19"/>
      <c r="T66" s="19">
        <v>0</v>
      </c>
      <c r="U66" s="19"/>
      <c r="V66" s="19"/>
      <c r="W66" s="54"/>
      <c r="X66" s="19">
        <v>50</v>
      </c>
      <c r="Y66" s="19" t="s">
        <v>30</v>
      </c>
      <c r="Z66" s="19" t="s">
        <v>31</v>
      </c>
      <c r="AA66" s="19"/>
      <c r="AB66" s="19" t="b">
        <v>1</v>
      </c>
      <c r="AC66" s="19"/>
      <c r="AD66" s="19">
        <v>0</v>
      </c>
      <c r="AE66" s="19"/>
      <c r="AF66" s="19"/>
      <c r="AG66" s="54"/>
      <c r="AH66" s="77">
        <v>50</v>
      </c>
      <c r="AI66" s="19" t="s">
        <v>31</v>
      </c>
      <c r="AJ66" s="19" t="s">
        <v>32</v>
      </c>
      <c r="AK66" s="19"/>
      <c r="AL66" s="19" t="b">
        <v>1</v>
      </c>
      <c r="AM66" s="19"/>
      <c r="AN66" s="19">
        <v>0</v>
      </c>
      <c r="AO66" s="19"/>
      <c r="AP66" s="19"/>
      <c r="AQ66" s="54"/>
      <c r="AR66" s="77">
        <v>50</v>
      </c>
      <c r="AS66" s="19" t="s">
        <v>32</v>
      </c>
      <c r="AT66" s="19" t="s">
        <v>33</v>
      </c>
      <c r="AU66" s="19"/>
      <c r="AV66" s="19" t="b">
        <v>1</v>
      </c>
      <c r="AW66" s="19"/>
      <c r="AX66" s="19">
        <v>0</v>
      </c>
      <c r="AY66" s="19"/>
      <c r="AZ66" s="19"/>
      <c r="BA66" s="54"/>
      <c r="BB66" s="77">
        <v>50</v>
      </c>
      <c r="BC66" s="19" t="s">
        <v>33</v>
      </c>
      <c r="BD66" s="19" t="s">
        <v>34</v>
      </c>
      <c r="BE66" s="19"/>
      <c r="BF66" s="19" t="b">
        <v>1</v>
      </c>
      <c r="BG66" s="19"/>
      <c r="BH66" s="19">
        <v>0</v>
      </c>
      <c r="BI66" s="19"/>
      <c r="BJ66" s="19"/>
      <c r="BK66" s="54"/>
      <c r="BL66" s="19">
        <v>50</v>
      </c>
      <c r="BM66" s="19" t="s">
        <v>34</v>
      </c>
      <c r="BN66" s="19" t="s">
        <v>35</v>
      </c>
      <c r="BO66" s="19"/>
      <c r="BP66" s="19" t="b">
        <v>1</v>
      </c>
      <c r="BQ66" s="19"/>
      <c r="BR66" s="19">
        <v>0</v>
      </c>
      <c r="BS66" s="19"/>
      <c r="BT66" s="19"/>
      <c r="BU66" s="19"/>
      <c r="BV66" s="19">
        <v>50</v>
      </c>
      <c r="BW66" s="19" t="s">
        <v>35</v>
      </c>
      <c r="BX66" s="19" t="s">
        <v>36</v>
      </c>
      <c r="BY66" s="19"/>
      <c r="BZ66" s="19" t="b">
        <v>1</v>
      </c>
      <c r="CA66" s="19"/>
      <c r="CB66" s="19">
        <v>0</v>
      </c>
      <c r="CC66" s="19"/>
      <c r="CD66" s="19"/>
      <c r="CE66" s="19"/>
    </row>
    <row r="67" spans="1:83" x14ac:dyDescent="0.25">
      <c r="A67" s="19">
        <v>53</v>
      </c>
      <c r="B67" s="19">
        <v>45</v>
      </c>
      <c r="C67" s="19">
        <v>53</v>
      </c>
      <c r="D67" s="77" t="s">
        <v>28</v>
      </c>
      <c r="E67" s="19" t="s">
        <v>29</v>
      </c>
      <c r="F67" s="19"/>
      <c r="G67" s="19"/>
      <c r="H67" s="19" t="b">
        <v>1</v>
      </c>
      <c r="I67" s="19"/>
      <c r="J67" s="19">
        <v>0</v>
      </c>
      <c r="K67" s="19"/>
      <c r="L67" s="19"/>
      <c r="M67" s="54"/>
      <c r="N67" s="77">
        <v>53</v>
      </c>
      <c r="O67" s="19" t="s">
        <v>29</v>
      </c>
      <c r="P67" s="19" t="s">
        <v>30</v>
      </c>
      <c r="Q67" s="19"/>
      <c r="R67" s="19" t="b">
        <v>1</v>
      </c>
      <c r="S67" s="19"/>
      <c r="T67" s="19">
        <v>0</v>
      </c>
      <c r="U67" s="19"/>
      <c r="V67" s="19"/>
      <c r="W67" s="54"/>
      <c r="X67" s="19">
        <v>53</v>
      </c>
      <c r="Y67" s="19" t="s">
        <v>30</v>
      </c>
      <c r="Z67" s="19" t="s">
        <v>31</v>
      </c>
      <c r="AA67" s="19"/>
      <c r="AB67" s="19" t="b">
        <v>1</v>
      </c>
      <c r="AC67" s="19"/>
      <c r="AD67" s="19">
        <v>0</v>
      </c>
      <c r="AE67" s="19"/>
      <c r="AF67" s="19"/>
      <c r="AG67" s="54"/>
      <c r="AH67" s="77">
        <v>53</v>
      </c>
      <c r="AI67" s="19" t="s">
        <v>31</v>
      </c>
      <c r="AJ67" s="19" t="s">
        <v>32</v>
      </c>
      <c r="AK67" s="19"/>
      <c r="AL67" s="19" t="b">
        <v>1</v>
      </c>
      <c r="AM67" s="19"/>
      <c r="AN67" s="19">
        <v>0</v>
      </c>
      <c r="AO67" s="19"/>
      <c r="AP67" s="19"/>
      <c r="AQ67" s="54"/>
      <c r="AR67" s="77">
        <v>53</v>
      </c>
      <c r="AS67" s="19" t="s">
        <v>32</v>
      </c>
      <c r="AT67" s="19" t="s">
        <v>33</v>
      </c>
      <c r="AU67" s="19"/>
      <c r="AV67" s="19" t="b">
        <v>1</v>
      </c>
      <c r="AW67" s="19"/>
      <c r="AX67" s="19">
        <v>0</v>
      </c>
      <c r="AY67" s="19"/>
      <c r="AZ67" s="19"/>
      <c r="BA67" s="54"/>
      <c r="BB67" s="77">
        <v>53</v>
      </c>
      <c r="BC67" s="19" t="s">
        <v>33</v>
      </c>
      <c r="BD67" s="19" t="s">
        <v>34</v>
      </c>
      <c r="BE67" s="19"/>
      <c r="BF67" s="19" t="b">
        <v>1</v>
      </c>
      <c r="BG67" s="19"/>
      <c r="BH67" s="19">
        <v>0</v>
      </c>
      <c r="BI67" s="19"/>
      <c r="BJ67" s="19"/>
      <c r="BK67" s="54"/>
      <c r="BL67" s="19">
        <v>53</v>
      </c>
      <c r="BM67" s="19" t="s">
        <v>34</v>
      </c>
      <c r="BN67" s="19" t="s">
        <v>35</v>
      </c>
      <c r="BO67" s="19"/>
      <c r="BP67" s="19" t="b">
        <v>1</v>
      </c>
      <c r="BQ67" s="19"/>
      <c r="BR67" s="19">
        <v>0</v>
      </c>
      <c r="BS67" s="19"/>
      <c r="BT67" s="19"/>
      <c r="BU67" s="19"/>
      <c r="BV67" s="19">
        <v>53</v>
      </c>
      <c r="BW67" s="19" t="s">
        <v>35</v>
      </c>
      <c r="BX67" s="19" t="s">
        <v>36</v>
      </c>
      <c r="BY67" s="19"/>
      <c r="BZ67" s="19" t="b">
        <v>1</v>
      </c>
      <c r="CA67" s="19"/>
      <c r="CB67" s="19">
        <v>0</v>
      </c>
      <c r="CC67" s="19"/>
      <c r="CD67" s="19"/>
      <c r="CE67" s="19"/>
    </row>
    <row r="68" spans="1:83" x14ac:dyDescent="0.25">
      <c r="A68" s="19">
        <v>54</v>
      </c>
      <c r="B68" s="19">
        <v>45</v>
      </c>
      <c r="C68" s="19">
        <v>54</v>
      </c>
      <c r="D68" s="77" t="s">
        <v>28</v>
      </c>
      <c r="E68" s="19" t="s">
        <v>29</v>
      </c>
      <c r="F68" s="19"/>
      <c r="G68" s="19"/>
      <c r="H68" s="19" t="b">
        <v>1</v>
      </c>
      <c r="I68" s="19"/>
      <c r="J68" s="19">
        <v>0</v>
      </c>
      <c r="K68" s="19"/>
      <c r="L68" s="19"/>
      <c r="M68" s="54"/>
      <c r="N68" s="77">
        <v>54</v>
      </c>
      <c r="O68" s="19" t="s">
        <v>29</v>
      </c>
      <c r="P68" s="19" t="s">
        <v>30</v>
      </c>
      <c r="Q68" s="19"/>
      <c r="R68" s="19" t="b">
        <v>1</v>
      </c>
      <c r="S68" s="19"/>
      <c r="T68" s="19">
        <v>0</v>
      </c>
      <c r="U68" s="19"/>
      <c r="V68" s="19"/>
      <c r="W68" s="54"/>
      <c r="X68" s="19">
        <v>54</v>
      </c>
      <c r="Y68" s="19" t="s">
        <v>30</v>
      </c>
      <c r="Z68" s="19" t="s">
        <v>31</v>
      </c>
      <c r="AA68" s="19">
        <v>1.9401718539999999</v>
      </c>
      <c r="AB68" s="19" t="b">
        <v>0</v>
      </c>
      <c r="AC68" s="19">
        <v>2.0667824270000001</v>
      </c>
      <c r="AD68" s="19">
        <v>1.813561282</v>
      </c>
      <c r="AE68" s="19">
        <v>0</v>
      </c>
      <c r="AF68" s="19">
        <v>0</v>
      </c>
      <c r="AG68" s="54">
        <v>0</v>
      </c>
      <c r="AH68" s="77">
        <v>54</v>
      </c>
      <c r="AI68" s="19" t="s">
        <v>31</v>
      </c>
      <c r="AJ68" s="19" t="s">
        <v>32</v>
      </c>
      <c r="AK68" s="19">
        <v>1.928445585</v>
      </c>
      <c r="AL68" s="19" t="b">
        <v>0</v>
      </c>
      <c r="AM68" s="19">
        <v>2.4623734590000002</v>
      </c>
      <c r="AN68" s="19">
        <v>1.394517711</v>
      </c>
      <c r="AO68" s="19">
        <v>0</v>
      </c>
      <c r="AP68" s="19">
        <v>0</v>
      </c>
      <c r="AQ68" s="54">
        <v>0</v>
      </c>
      <c r="AR68" s="77">
        <v>54</v>
      </c>
      <c r="AS68" s="19" t="s">
        <v>32</v>
      </c>
      <c r="AT68" s="19" t="s">
        <v>33</v>
      </c>
      <c r="AU68" s="19">
        <v>1.21601183</v>
      </c>
      <c r="AV68" s="19" t="b">
        <v>0</v>
      </c>
      <c r="AW68" s="19">
        <v>1.7336358860000001</v>
      </c>
      <c r="AX68" s="19">
        <v>0.69838777299999999</v>
      </c>
      <c r="AY68" s="19">
        <v>0</v>
      </c>
      <c r="AZ68" s="19">
        <v>0</v>
      </c>
      <c r="BA68" s="54">
        <v>0</v>
      </c>
      <c r="BB68" s="77">
        <v>54</v>
      </c>
      <c r="BC68" s="19" t="s">
        <v>33</v>
      </c>
      <c r="BD68" s="19" t="s">
        <v>34</v>
      </c>
      <c r="BE68" s="19"/>
      <c r="BF68" s="19" t="b">
        <v>1</v>
      </c>
      <c r="BG68" s="19"/>
      <c r="BH68" s="19">
        <v>0</v>
      </c>
      <c r="BI68" s="19"/>
      <c r="BJ68" s="19"/>
      <c r="BK68" s="54"/>
      <c r="BL68" s="19">
        <v>54</v>
      </c>
      <c r="BM68" s="19" t="s">
        <v>34</v>
      </c>
      <c r="BN68" s="19" t="s">
        <v>35</v>
      </c>
      <c r="BO68" s="19"/>
      <c r="BP68" s="19" t="b">
        <v>1</v>
      </c>
      <c r="BQ68" s="19"/>
      <c r="BR68" s="19">
        <v>0</v>
      </c>
      <c r="BS68" s="19"/>
      <c r="BT68" s="19"/>
      <c r="BU68" s="19"/>
      <c r="BV68" s="19">
        <v>54</v>
      </c>
      <c r="BW68" s="19" t="s">
        <v>35</v>
      </c>
      <c r="BX68" s="19" t="s">
        <v>36</v>
      </c>
      <c r="BY68" s="19"/>
      <c r="BZ68" s="19" t="b">
        <v>1</v>
      </c>
      <c r="CA68" s="19"/>
      <c r="CB68" s="19">
        <v>0</v>
      </c>
      <c r="CC68" s="19"/>
      <c r="CD68" s="19"/>
      <c r="CE68" s="19"/>
    </row>
    <row r="69" spans="1:83" x14ac:dyDescent="0.25">
      <c r="A69" s="19">
        <v>55</v>
      </c>
      <c r="B69" s="19">
        <v>45</v>
      </c>
      <c r="C69" s="19">
        <v>55</v>
      </c>
      <c r="D69" s="77" t="s">
        <v>28</v>
      </c>
      <c r="E69" s="19" t="s">
        <v>29</v>
      </c>
      <c r="F69" s="19">
        <v>1.0340875650000001</v>
      </c>
      <c r="G69" s="19"/>
      <c r="H69" s="19" t="b">
        <v>0</v>
      </c>
      <c r="I69" s="19">
        <v>1.7686867070000001</v>
      </c>
      <c r="J69" s="19">
        <v>0.29948842199999998</v>
      </c>
      <c r="K69" s="19">
        <v>0</v>
      </c>
      <c r="L69" s="19">
        <v>0</v>
      </c>
      <c r="M69" s="54">
        <v>0</v>
      </c>
      <c r="N69" s="77">
        <v>55</v>
      </c>
      <c r="O69" s="19" t="s">
        <v>29</v>
      </c>
      <c r="P69" s="19" t="s">
        <v>30</v>
      </c>
      <c r="Q69" s="19"/>
      <c r="R69" s="19" t="b">
        <v>1</v>
      </c>
      <c r="S69" s="19"/>
      <c r="T69" s="19">
        <v>0</v>
      </c>
      <c r="U69" s="19"/>
      <c r="V69" s="19"/>
      <c r="W69" s="54"/>
      <c r="X69" s="19">
        <v>55</v>
      </c>
      <c r="Y69" s="19" t="s">
        <v>30</v>
      </c>
      <c r="Z69" s="19" t="s">
        <v>31</v>
      </c>
      <c r="AA69" s="19"/>
      <c r="AB69" s="19" t="b">
        <v>1</v>
      </c>
      <c r="AC69" s="19"/>
      <c r="AD69" s="19">
        <v>0</v>
      </c>
      <c r="AE69" s="19"/>
      <c r="AF69" s="19"/>
      <c r="AG69" s="54"/>
      <c r="AH69" s="77">
        <v>55</v>
      </c>
      <c r="AI69" s="19" t="s">
        <v>31</v>
      </c>
      <c r="AJ69" s="19" t="s">
        <v>32</v>
      </c>
      <c r="AK69" s="19">
        <v>5.5436036000000001E-2</v>
      </c>
      <c r="AL69" s="19" t="b">
        <v>0</v>
      </c>
      <c r="AM69" s="19">
        <v>0.164022731</v>
      </c>
      <c r="AN69" s="19">
        <v>0</v>
      </c>
      <c r="AO69" s="19">
        <v>0</v>
      </c>
      <c r="AP69" s="19">
        <v>0</v>
      </c>
      <c r="AQ69" s="54">
        <v>0</v>
      </c>
      <c r="AR69" s="77">
        <v>55</v>
      </c>
      <c r="AS69" s="19" t="s">
        <v>32</v>
      </c>
      <c r="AT69" s="19" t="s">
        <v>33</v>
      </c>
      <c r="AU69" s="19">
        <v>3.0941394000000001E-2</v>
      </c>
      <c r="AV69" s="19" t="b">
        <v>0</v>
      </c>
      <c r="AW69" s="19">
        <v>0.30724003100000002</v>
      </c>
      <c r="AX69" s="19">
        <v>0</v>
      </c>
      <c r="AY69" s="19">
        <v>0</v>
      </c>
      <c r="AZ69" s="19">
        <v>0</v>
      </c>
      <c r="BA69" s="54">
        <v>0</v>
      </c>
      <c r="BB69" s="77">
        <v>55</v>
      </c>
      <c r="BC69" s="19" t="s">
        <v>33</v>
      </c>
      <c r="BD69" s="19" t="s">
        <v>34</v>
      </c>
      <c r="BE69" s="19">
        <v>0.96535968900000002</v>
      </c>
      <c r="BF69" s="19" t="b">
        <v>0</v>
      </c>
      <c r="BG69" s="19">
        <v>1.2876137169999999</v>
      </c>
      <c r="BH69" s="19">
        <v>0.643105661</v>
      </c>
      <c r="BI69" s="19">
        <v>0</v>
      </c>
      <c r="BJ69" s="19">
        <v>0</v>
      </c>
      <c r="BK69" s="54">
        <v>0</v>
      </c>
      <c r="BL69" s="19">
        <v>55</v>
      </c>
      <c r="BM69" s="19" t="s">
        <v>34</v>
      </c>
      <c r="BN69" s="19" t="s">
        <v>35</v>
      </c>
      <c r="BO69" s="19">
        <v>0.28019398200000001</v>
      </c>
      <c r="BP69" s="19" t="b">
        <v>1</v>
      </c>
      <c r="BQ69" s="19">
        <v>0.56147252800000003</v>
      </c>
      <c r="BR69" s="19">
        <v>0</v>
      </c>
      <c r="BS69" s="20">
        <v>1.5E-5</v>
      </c>
      <c r="BT69" s="19">
        <v>1.1570490000000001E-3</v>
      </c>
      <c r="BU69" s="19">
        <v>1.01054E-4</v>
      </c>
      <c r="BV69" s="19">
        <v>55</v>
      </c>
      <c r="BW69" s="19" t="s">
        <v>35</v>
      </c>
      <c r="BX69" s="19" t="s">
        <v>36</v>
      </c>
      <c r="BY69" s="19"/>
      <c r="BZ69" s="19" t="b">
        <v>1</v>
      </c>
      <c r="CA69" s="19"/>
      <c r="CB69" s="19">
        <v>0</v>
      </c>
      <c r="CC69" s="19"/>
      <c r="CD69" s="19"/>
      <c r="CE69" s="19"/>
    </row>
    <row r="70" spans="1:83" x14ac:dyDescent="0.25">
      <c r="A70" s="19">
        <v>57</v>
      </c>
      <c r="B70" s="19">
        <v>45</v>
      </c>
      <c r="C70" s="19">
        <v>57</v>
      </c>
      <c r="D70" s="77" t="s">
        <v>28</v>
      </c>
      <c r="E70" s="19" t="s">
        <v>29</v>
      </c>
      <c r="F70" s="19">
        <v>0.26041141699999998</v>
      </c>
      <c r="G70" s="19"/>
      <c r="H70" s="19" t="b">
        <v>0</v>
      </c>
      <c r="I70" s="19">
        <v>0.63018347100000005</v>
      </c>
      <c r="J70" s="19">
        <v>0</v>
      </c>
      <c r="K70" s="19">
        <v>0</v>
      </c>
      <c r="L70" s="19">
        <v>0</v>
      </c>
      <c r="M70" s="54">
        <v>0</v>
      </c>
      <c r="N70" s="77">
        <v>57</v>
      </c>
      <c r="O70" s="19" t="s">
        <v>29</v>
      </c>
      <c r="P70" s="19" t="s">
        <v>30</v>
      </c>
      <c r="Q70" s="19">
        <v>0.20441073500000001</v>
      </c>
      <c r="R70" s="19" t="b">
        <v>0</v>
      </c>
      <c r="S70" s="19">
        <v>0.61718589300000004</v>
      </c>
      <c r="T70" s="19">
        <v>0</v>
      </c>
      <c r="U70" s="19">
        <v>0</v>
      </c>
      <c r="V70" s="19">
        <v>0</v>
      </c>
      <c r="W70" s="54">
        <v>0</v>
      </c>
      <c r="X70" s="19">
        <v>57</v>
      </c>
      <c r="Y70" s="19" t="s">
        <v>30</v>
      </c>
      <c r="Z70" s="19" t="s">
        <v>31</v>
      </c>
      <c r="AA70" s="19">
        <v>6.7551585999999997E-2</v>
      </c>
      <c r="AB70" s="19" t="b">
        <v>0</v>
      </c>
      <c r="AC70" s="19">
        <v>0.15144782800000001</v>
      </c>
      <c r="AD70" s="19">
        <v>0</v>
      </c>
      <c r="AE70" s="19">
        <v>0</v>
      </c>
      <c r="AF70" s="19">
        <v>0</v>
      </c>
      <c r="AG70" s="54">
        <v>0</v>
      </c>
      <c r="AH70" s="77">
        <v>57</v>
      </c>
      <c r="AI70" s="19" t="s">
        <v>31</v>
      </c>
      <c r="AJ70" s="19" t="s">
        <v>32</v>
      </c>
      <c r="AK70" s="19">
        <v>0.104428732</v>
      </c>
      <c r="AL70" s="19" t="b">
        <v>0</v>
      </c>
      <c r="AM70" s="19">
        <v>0.13853774599999999</v>
      </c>
      <c r="AN70" s="19">
        <v>7.0319718000000003E-2</v>
      </c>
      <c r="AO70" s="19">
        <v>0</v>
      </c>
      <c r="AP70" s="19">
        <v>0</v>
      </c>
      <c r="AQ70" s="54">
        <v>0</v>
      </c>
      <c r="AR70" s="77">
        <v>57</v>
      </c>
      <c r="AS70" s="19" t="s">
        <v>32</v>
      </c>
      <c r="AT70" s="19" t="s">
        <v>33</v>
      </c>
      <c r="AU70" s="19">
        <v>3.4769724000000002E-2</v>
      </c>
      <c r="AV70" s="19" t="b">
        <v>1</v>
      </c>
      <c r="AW70" s="19">
        <v>7.0059337999999999E-2</v>
      </c>
      <c r="AX70" s="19">
        <v>0</v>
      </c>
      <c r="AY70" s="20">
        <v>1.26E-6</v>
      </c>
      <c r="AZ70" s="19">
        <v>3.0051270000000001E-2</v>
      </c>
      <c r="BA70" s="54">
        <v>3.99231E-4</v>
      </c>
      <c r="BB70" s="77">
        <v>57</v>
      </c>
      <c r="BC70" s="19" t="s">
        <v>33</v>
      </c>
      <c r="BD70" s="19" t="s">
        <v>34</v>
      </c>
      <c r="BE70" s="19">
        <v>0.55812211499999997</v>
      </c>
      <c r="BF70" s="19" t="b">
        <v>0</v>
      </c>
      <c r="BG70" s="19">
        <v>0.69831481399999995</v>
      </c>
      <c r="BH70" s="19">
        <v>0.41792941700000003</v>
      </c>
      <c r="BI70" s="19">
        <v>0</v>
      </c>
      <c r="BJ70" s="19">
        <v>0</v>
      </c>
      <c r="BK70" s="54">
        <v>0</v>
      </c>
      <c r="BL70" s="19">
        <v>57</v>
      </c>
      <c r="BM70" s="19" t="s">
        <v>34</v>
      </c>
      <c r="BN70" s="19" t="s">
        <v>35</v>
      </c>
      <c r="BO70" s="19">
        <v>4.3902914000000001E-2</v>
      </c>
      <c r="BP70" s="19" t="b">
        <v>0</v>
      </c>
      <c r="BQ70" s="19">
        <v>0.19767235</v>
      </c>
      <c r="BR70" s="19">
        <v>0</v>
      </c>
      <c r="BS70" s="19">
        <v>0</v>
      </c>
      <c r="BT70" s="19">
        <v>0</v>
      </c>
      <c r="BU70" s="19">
        <v>0</v>
      </c>
      <c r="BV70" s="19">
        <v>57</v>
      </c>
      <c r="BW70" s="19" t="s">
        <v>35</v>
      </c>
      <c r="BX70" s="19" t="s">
        <v>36</v>
      </c>
      <c r="BY70" s="19"/>
      <c r="BZ70" s="19" t="b">
        <v>1</v>
      </c>
      <c r="CA70" s="19"/>
      <c r="CB70" s="19">
        <v>0</v>
      </c>
      <c r="CC70" s="19"/>
      <c r="CD70" s="19"/>
      <c r="CE70" s="19"/>
    </row>
    <row r="71" spans="1:83" x14ac:dyDescent="0.25">
      <c r="A71" s="19">
        <v>59</v>
      </c>
      <c r="B71" s="19">
        <v>45</v>
      </c>
      <c r="C71" s="19">
        <v>59</v>
      </c>
      <c r="D71" s="77" t="s">
        <v>28</v>
      </c>
      <c r="E71" s="19" t="s">
        <v>29</v>
      </c>
      <c r="F71" s="19">
        <v>0.31523373500000001</v>
      </c>
      <c r="G71" s="19"/>
      <c r="H71" s="19" t="b">
        <v>1</v>
      </c>
      <c r="I71" s="19">
        <v>0.80230094100000005</v>
      </c>
      <c r="J71" s="19">
        <v>0</v>
      </c>
      <c r="K71" s="19">
        <v>4.3634603000000001E-2</v>
      </c>
      <c r="L71" s="19">
        <v>0.31240408400000003</v>
      </c>
      <c r="M71" s="54">
        <v>0.18205091300000001</v>
      </c>
      <c r="N71" s="77">
        <v>59</v>
      </c>
      <c r="O71" s="19" t="s">
        <v>29</v>
      </c>
      <c r="P71" s="19" t="s">
        <v>30</v>
      </c>
      <c r="Q71" s="19"/>
      <c r="R71" s="19" t="b">
        <v>1</v>
      </c>
      <c r="S71" s="19"/>
      <c r="T71" s="19">
        <v>0</v>
      </c>
      <c r="U71" s="19"/>
      <c r="V71" s="19"/>
      <c r="W71" s="54"/>
      <c r="X71" s="19">
        <v>59</v>
      </c>
      <c r="Y71" s="19" t="s">
        <v>30</v>
      </c>
      <c r="Z71" s="19" t="s">
        <v>31</v>
      </c>
      <c r="AA71" s="19"/>
      <c r="AB71" s="19" t="b">
        <v>1</v>
      </c>
      <c r="AC71" s="19"/>
      <c r="AD71" s="19">
        <v>0</v>
      </c>
      <c r="AE71" s="19"/>
      <c r="AF71" s="19"/>
      <c r="AG71" s="54"/>
      <c r="AH71" s="77">
        <v>59</v>
      </c>
      <c r="AI71" s="19" t="s">
        <v>31</v>
      </c>
      <c r="AJ71" s="19" t="s">
        <v>32</v>
      </c>
      <c r="AK71" s="19"/>
      <c r="AL71" s="19" t="b">
        <v>1</v>
      </c>
      <c r="AM71" s="19"/>
      <c r="AN71" s="19">
        <v>0</v>
      </c>
      <c r="AO71" s="19"/>
      <c r="AP71" s="19"/>
      <c r="AQ71" s="54"/>
      <c r="AR71" s="77">
        <v>59</v>
      </c>
      <c r="AS71" s="19" t="s">
        <v>32</v>
      </c>
      <c r="AT71" s="19" t="s">
        <v>33</v>
      </c>
      <c r="AU71" s="19"/>
      <c r="AV71" s="19" t="b">
        <v>1</v>
      </c>
      <c r="AW71" s="19"/>
      <c r="AX71" s="19">
        <v>0</v>
      </c>
      <c r="AY71" s="19"/>
      <c r="AZ71" s="19"/>
      <c r="BA71" s="54"/>
      <c r="BB71" s="77">
        <v>59</v>
      </c>
      <c r="BC71" s="19" t="s">
        <v>33</v>
      </c>
      <c r="BD71" s="19" t="s">
        <v>34</v>
      </c>
      <c r="BE71" s="19"/>
      <c r="BF71" s="19" t="b">
        <v>1</v>
      </c>
      <c r="BG71" s="19"/>
      <c r="BH71" s="19">
        <v>0</v>
      </c>
      <c r="BI71" s="19"/>
      <c r="BJ71" s="19"/>
      <c r="BK71" s="54"/>
      <c r="BL71" s="19">
        <v>59</v>
      </c>
      <c r="BM71" s="19" t="s">
        <v>34</v>
      </c>
      <c r="BN71" s="19" t="s">
        <v>35</v>
      </c>
      <c r="BO71" s="19"/>
      <c r="BP71" s="19" t="b">
        <v>1</v>
      </c>
      <c r="BQ71" s="19"/>
      <c r="BR71" s="19">
        <v>0</v>
      </c>
      <c r="BS71" s="19"/>
      <c r="BT71" s="19"/>
      <c r="BU71" s="19"/>
      <c r="BV71" s="19">
        <v>59</v>
      </c>
      <c r="BW71" s="19" t="s">
        <v>35</v>
      </c>
      <c r="BX71" s="19" t="s">
        <v>36</v>
      </c>
      <c r="BY71" s="19"/>
      <c r="BZ71" s="19" t="b">
        <v>1</v>
      </c>
      <c r="CA71" s="19"/>
      <c r="CB71" s="19">
        <v>0</v>
      </c>
      <c r="CC71" s="19"/>
      <c r="CD71" s="19"/>
      <c r="CE71" s="19"/>
    </row>
    <row r="72" spans="1:83" x14ac:dyDescent="0.25">
      <c r="A72" s="19">
        <v>60</v>
      </c>
      <c r="B72" s="19">
        <v>45</v>
      </c>
      <c r="C72" s="19">
        <v>60</v>
      </c>
      <c r="D72" s="77" t="s">
        <v>28</v>
      </c>
      <c r="E72" s="19" t="s">
        <v>29</v>
      </c>
      <c r="F72" s="19"/>
      <c r="G72" s="19"/>
      <c r="H72" s="19" t="b">
        <v>1</v>
      </c>
      <c r="I72" s="19"/>
      <c r="J72" s="19">
        <v>0</v>
      </c>
      <c r="K72" s="19"/>
      <c r="L72" s="19"/>
      <c r="M72" s="54"/>
      <c r="N72" s="77">
        <v>60</v>
      </c>
      <c r="O72" s="19" t="s">
        <v>29</v>
      </c>
      <c r="P72" s="19" t="s">
        <v>30</v>
      </c>
      <c r="Q72" s="19">
        <v>0.141504621</v>
      </c>
      <c r="R72" s="19" t="b">
        <v>0</v>
      </c>
      <c r="S72" s="19">
        <v>0.26020108600000003</v>
      </c>
      <c r="T72" s="19">
        <v>2.2808156E-2</v>
      </c>
      <c r="U72" s="19">
        <v>0</v>
      </c>
      <c r="V72" s="19">
        <v>0</v>
      </c>
      <c r="W72" s="54">
        <v>0</v>
      </c>
      <c r="X72" s="19">
        <v>60</v>
      </c>
      <c r="Y72" s="19" t="s">
        <v>30</v>
      </c>
      <c r="Z72" s="19" t="s">
        <v>31</v>
      </c>
      <c r="AA72" s="19">
        <v>4.0212921999999998E-2</v>
      </c>
      <c r="AB72" s="19" t="b">
        <v>1</v>
      </c>
      <c r="AC72" s="19">
        <v>0.142421619</v>
      </c>
      <c r="AD72" s="19">
        <v>0</v>
      </c>
      <c r="AE72" s="19">
        <v>3.0187119999999998E-3</v>
      </c>
      <c r="AF72" s="19">
        <v>0.999999941</v>
      </c>
      <c r="AG72" s="54">
        <v>0.18948870500000001</v>
      </c>
      <c r="AH72" s="77">
        <v>60</v>
      </c>
      <c r="AI72" s="19" t="s">
        <v>31</v>
      </c>
      <c r="AJ72" s="19" t="s">
        <v>32</v>
      </c>
      <c r="AK72" s="19">
        <v>5.1411726999999997E-2</v>
      </c>
      <c r="AL72" s="19" t="b">
        <v>1</v>
      </c>
      <c r="AM72" s="19">
        <v>0.21037488200000001</v>
      </c>
      <c r="AN72" s="19">
        <v>0</v>
      </c>
      <c r="AO72" s="19">
        <v>1.1585026999999999E-2</v>
      </c>
      <c r="AP72" s="19">
        <v>0.72720804299999997</v>
      </c>
      <c r="AQ72" s="54">
        <v>0.47888033000000002</v>
      </c>
      <c r="AR72" s="77">
        <v>60</v>
      </c>
      <c r="AS72" s="19" t="s">
        <v>32</v>
      </c>
      <c r="AT72" s="19" t="s">
        <v>33</v>
      </c>
      <c r="AU72" s="19"/>
      <c r="AV72" s="19" t="b">
        <v>1</v>
      </c>
      <c r="AW72" s="19"/>
      <c r="AX72" s="19">
        <v>0</v>
      </c>
      <c r="AY72" s="19"/>
      <c r="AZ72" s="19"/>
      <c r="BA72" s="54"/>
      <c r="BB72" s="77">
        <v>60</v>
      </c>
      <c r="BC72" s="19" t="s">
        <v>33</v>
      </c>
      <c r="BD72" s="19" t="s">
        <v>34</v>
      </c>
      <c r="BE72" s="19"/>
      <c r="BF72" s="19" t="b">
        <v>1</v>
      </c>
      <c r="BG72" s="19"/>
      <c r="BH72" s="19">
        <v>0</v>
      </c>
      <c r="BI72" s="19"/>
      <c r="BJ72" s="19"/>
      <c r="BK72" s="54"/>
      <c r="BL72" s="19">
        <v>60</v>
      </c>
      <c r="BM72" s="19" t="s">
        <v>34</v>
      </c>
      <c r="BN72" s="19" t="s">
        <v>35</v>
      </c>
      <c r="BO72" s="19">
        <v>1.217612438</v>
      </c>
      <c r="BP72" s="19" t="b">
        <v>0</v>
      </c>
      <c r="BQ72" s="19">
        <v>2.3773998679999999</v>
      </c>
      <c r="BR72" s="19">
        <v>5.7825007999999997E-2</v>
      </c>
      <c r="BS72" s="19">
        <v>0</v>
      </c>
      <c r="BT72" s="19">
        <v>0</v>
      </c>
      <c r="BU72" s="19">
        <v>0</v>
      </c>
      <c r="BV72" s="19">
        <v>60</v>
      </c>
      <c r="BW72" s="19" t="s">
        <v>35</v>
      </c>
      <c r="BX72" s="19" t="s">
        <v>36</v>
      </c>
      <c r="BY72" s="19"/>
      <c r="BZ72" s="19" t="b">
        <v>1</v>
      </c>
      <c r="CA72" s="19"/>
      <c r="CB72" s="19">
        <v>0</v>
      </c>
      <c r="CC72" s="19"/>
      <c r="CD72" s="19"/>
      <c r="CE72" s="19"/>
    </row>
    <row r="73" spans="1:83" x14ac:dyDescent="0.25">
      <c r="A73" s="19">
        <v>66</v>
      </c>
      <c r="B73" s="19">
        <v>45</v>
      </c>
      <c r="C73" s="19">
        <v>66</v>
      </c>
      <c r="D73" s="77" t="s">
        <v>28</v>
      </c>
      <c r="E73" s="19" t="s">
        <v>29</v>
      </c>
      <c r="F73" s="19">
        <v>1.7888297369999999</v>
      </c>
      <c r="G73" s="19"/>
      <c r="H73" s="19" t="b">
        <v>0</v>
      </c>
      <c r="I73" s="19">
        <v>1.9379698400000001</v>
      </c>
      <c r="J73" s="19">
        <v>1.639689634</v>
      </c>
      <c r="K73" s="19">
        <v>0</v>
      </c>
      <c r="L73" s="19">
        <v>0</v>
      </c>
      <c r="M73" s="54">
        <v>0</v>
      </c>
      <c r="N73" s="77">
        <v>66</v>
      </c>
      <c r="O73" s="19" t="s">
        <v>29</v>
      </c>
      <c r="P73" s="19" t="s">
        <v>30</v>
      </c>
      <c r="Q73" s="19"/>
      <c r="R73" s="19" t="b">
        <v>1</v>
      </c>
      <c r="S73" s="19"/>
      <c r="T73" s="19">
        <v>0</v>
      </c>
      <c r="U73" s="19"/>
      <c r="V73" s="19"/>
      <c r="W73" s="54"/>
      <c r="X73" s="19">
        <v>66</v>
      </c>
      <c r="Y73" s="19" t="s">
        <v>30</v>
      </c>
      <c r="Z73" s="19" t="s">
        <v>31</v>
      </c>
      <c r="AA73" s="19"/>
      <c r="AB73" s="19" t="b">
        <v>1</v>
      </c>
      <c r="AC73" s="19"/>
      <c r="AD73" s="19">
        <v>0</v>
      </c>
      <c r="AE73" s="19"/>
      <c r="AF73" s="19"/>
      <c r="AG73" s="54"/>
      <c r="AH73" s="77">
        <v>66</v>
      </c>
      <c r="AI73" s="19" t="s">
        <v>31</v>
      </c>
      <c r="AJ73" s="19" t="s">
        <v>32</v>
      </c>
      <c r="AK73" s="19"/>
      <c r="AL73" s="19" t="b">
        <v>1</v>
      </c>
      <c r="AM73" s="19"/>
      <c r="AN73" s="19">
        <v>0</v>
      </c>
      <c r="AO73" s="19"/>
      <c r="AP73" s="19"/>
      <c r="AQ73" s="54"/>
      <c r="AR73" s="77">
        <v>66</v>
      </c>
      <c r="AS73" s="19" t="s">
        <v>32</v>
      </c>
      <c r="AT73" s="19" t="s">
        <v>33</v>
      </c>
      <c r="AU73" s="19"/>
      <c r="AV73" s="19" t="b">
        <v>1</v>
      </c>
      <c r="AW73" s="19"/>
      <c r="AX73" s="19">
        <v>0</v>
      </c>
      <c r="AY73" s="19"/>
      <c r="AZ73" s="19"/>
      <c r="BA73" s="54"/>
      <c r="BB73" s="77">
        <v>66</v>
      </c>
      <c r="BC73" s="19" t="s">
        <v>33</v>
      </c>
      <c r="BD73" s="19" t="s">
        <v>34</v>
      </c>
      <c r="BE73" s="19"/>
      <c r="BF73" s="19" t="b">
        <v>1</v>
      </c>
      <c r="BG73" s="19"/>
      <c r="BH73" s="19">
        <v>0</v>
      </c>
      <c r="BI73" s="19"/>
      <c r="BJ73" s="19"/>
      <c r="BK73" s="54"/>
      <c r="BL73" s="19">
        <v>66</v>
      </c>
      <c r="BM73" s="19" t="s">
        <v>34</v>
      </c>
      <c r="BN73" s="19" t="s">
        <v>35</v>
      </c>
      <c r="BO73" s="19"/>
      <c r="BP73" s="19" t="b">
        <v>1</v>
      </c>
      <c r="BQ73" s="19"/>
      <c r="BR73" s="19">
        <v>0</v>
      </c>
      <c r="BS73" s="19"/>
      <c r="BT73" s="19"/>
      <c r="BU73" s="19"/>
      <c r="BV73" s="19">
        <v>66</v>
      </c>
      <c r="BW73" s="19" t="s">
        <v>35</v>
      </c>
      <c r="BX73" s="19" t="s">
        <v>36</v>
      </c>
      <c r="BY73" s="19"/>
      <c r="BZ73" s="19" t="b">
        <v>1</v>
      </c>
      <c r="CA73" s="19"/>
      <c r="CB73" s="19">
        <v>0</v>
      </c>
      <c r="CC73" s="19"/>
      <c r="CD73" s="19"/>
      <c r="CE73" s="19"/>
    </row>
    <row r="74" spans="1:83" x14ac:dyDescent="0.25">
      <c r="A74" s="19">
        <v>68</v>
      </c>
      <c r="B74" s="19">
        <v>45</v>
      </c>
      <c r="C74" s="19">
        <v>68</v>
      </c>
      <c r="D74" s="77" t="s">
        <v>28</v>
      </c>
      <c r="E74" s="19" t="s">
        <v>29</v>
      </c>
      <c r="F74" s="19"/>
      <c r="G74" s="19"/>
      <c r="H74" s="19" t="b">
        <v>1</v>
      </c>
      <c r="I74" s="19"/>
      <c r="J74" s="19">
        <v>0</v>
      </c>
      <c r="K74" s="19"/>
      <c r="L74" s="19"/>
      <c r="M74" s="54"/>
      <c r="N74" s="77">
        <v>68</v>
      </c>
      <c r="O74" s="19" t="s">
        <v>29</v>
      </c>
      <c r="P74" s="19" t="s">
        <v>30</v>
      </c>
      <c r="Q74" s="19"/>
      <c r="R74" s="19" t="b">
        <v>1</v>
      </c>
      <c r="S74" s="19"/>
      <c r="T74" s="19">
        <v>0</v>
      </c>
      <c r="U74" s="19"/>
      <c r="V74" s="19"/>
      <c r="W74" s="54"/>
      <c r="X74" s="19">
        <v>68</v>
      </c>
      <c r="Y74" s="19" t="s">
        <v>30</v>
      </c>
      <c r="Z74" s="19" t="s">
        <v>31</v>
      </c>
      <c r="AA74" s="19"/>
      <c r="AB74" s="19" t="b">
        <v>1</v>
      </c>
      <c r="AC74" s="19"/>
      <c r="AD74" s="19">
        <v>0</v>
      </c>
      <c r="AE74" s="19"/>
      <c r="AF74" s="19"/>
      <c r="AG74" s="54"/>
      <c r="AH74" s="77">
        <v>68</v>
      </c>
      <c r="AI74" s="19" t="s">
        <v>31</v>
      </c>
      <c r="AJ74" s="19" t="s">
        <v>32</v>
      </c>
      <c r="AK74" s="19"/>
      <c r="AL74" s="19" t="b">
        <v>1</v>
      </c>
      <c r="AM74" s="19"/>
      <c r="AN74" s="19">
        <v>0</v>
      </c>
      <c r="AO74" s="19"/>
      <c r="AP74" s="19"/>
      <c r="AQ74" s="54"/>
      <c r="AR74" s="77">
        <v>68</v>
      </c>
      <c r="AS74" s="19" t="s">
        <v>32</v>
      </c>
      <c r="AT74" s="19" t="s">
        <v>33</v>
      </c>
      <c r="AU74" s="19"/>
      <c r="AV74" s="19" t="b">
        <v>1</v>
      </c>
      <c r="AW74" s="19"/>
      <c r="AX74" s="19">
        <v>0</v>
      </c>
      <c r="AY74" s="19"/>
      <c r="AZ74" s="19"/>
      <c r="BA74" s="54"/>
      <c r="BB74" s="77">
        <v>68</v>
      </c>
      <c r="BC74" s="19" t="s">
        <v>33</v>
      </c>
      <c r="BD74" s="19" t="s">
        <v>34</v>
      </c>
      <c r="BE74" s="19">
        <v>2.3401177720000002</v>
      </c>
      <c r="BF74" s="19" t="b">
        <v>0</v>
      </c>
      <c r="BG74" s="19">
        <v>2.6935151510000002</v>
      </c>
      <c r="BH74" s="19">
        <v>1.9867203929999999</v>
      </c>
      <c r="BI74" s="19">
        <v>0</v>
      </c>
      <c r="BJ74" s="19">
        <v>0</v>
      </c>
      <c r="BK74" s="54">
        <v>0</v>
      </c>
      <c r="BL74" s="19">
        <v>68</v>
      </c>
      <c r="BM74" s="19" t="s">
        <v>34</v>
      </c>
      <c r="BN74" s="19" t="s">
        <v>35</v>
      </c>
      <c r="BO74" s="19"/>
      <c r="BP74" s="19" t="b">
        <v>1</v>
      </c>
      <c r="BQ74" s="19"/>
      <c r="BR74" s="19">
        <v>0</v>
      </c>
      <c r="BS74" s="19"/>
      <c r="BT74" s="19"/>
      <c r="BU74" s="19"/>
      <c r="BV74" s="19">
        <v>68</v>
      </c>
      <c r="BW74" s="19" t="s">
        <v>35</v>
      </c>
      <c r="BX74" s="19" t="s">
        <v>36</v>
      </c>
      <c r="BY74" s="19"/>
      <c r="BZ74" s="19" t="b">
        <v>1</v>
      </c>
      <c r="CA74" s="19"/>
      <c r="CB74" s="19">
        <v>0</v>
      </c>
      <c r="CC74" s="19"/>
      <c r="CD74" s="19"/>
      <c r="CE74" s="19"/>
    </row>
    <row r="75" spans="1:83" x14ac:dyDescent="0.25">
      <c r="A75" s="19">
        <v>89</v>
      </c>
      <c r="B75" s="19">
        <v>45</v>
      </c>
      <c r="C75" s="19">
        <v>89</v>
      </c>
      <c r="D75" s="77" t="s">
        <v>28</v>
      </c>
      <c r="E75" s="19" t="s">
        <v>29</v>
      </c>
      <c r="F75" s="19"/>
      <c r="G75" s="19"/>
      <c r="H75" s="19" t="b">
        <v>1</v>
      </c>
      <c r="I75" s="19"/>
      <c r="J75" s="19">
        <v>0</v>
      </c>
      <c r="K75" s="19"/>
      <c r="L75" s="19"/>
      <c r="M75" s="54"/>
      <c r="N75" s="77">
        <v>89</v>
      </c>
      <c r="O75" s="19" t="s">
        <v>29</v>
      </c>
      <c r="P75" s="19" t="s">
        <v>30</v>
      </c>
      <c r="Q75" s="19"/>
      <c r="R75" s="19" t="b">
        <v>1</v>
      </c>
      <c r="S75" s="19"/>
      <c r="T75" s="19">
        <v>0</v>
      </c>
      <c r="U75" s="19"/>
      <c r="V75" s="19"/>
      <c r="W75" s="54"/>
      <c r="X75" s="19">
        <v>89</v>
      </c>
      <c r="Y75" s="19" t="s">
        <v>30</v>
      </c>
      <c r="Z75" s="19" t="s">
        <v>31</v>
      </c>
      <c r="AA75" s="19"/>
      <c r="AB75" s="19" t="b">
        <v>1</v>
      </c>
      <c r="AC75" s="19"/>
      <c r="AD75" s="19">
        <v>0</v>
      </c>
      <c r="AE75" s="19"/>
      <c r="AF75" s="19"/>
      <c r="AG75" s="54"/>
      <c r="AH75" s="77">
        <v>89</v>
      </c>
      <c r="AI75" s="19" t="s">
        <v>31</v>
      </c>
      <c r="AJ75" s="19" t="s">
        <v>32</v>
      </c>
      <c r="AK75" s="19"/>
      <c r="AL75" s="19" t="b">
        <v>1</v>
      </c>
      <c r="AM75" s="19"/>
      <c r="AN75" s="19">
        <v>0</v>
      </c>
      <c r="AO75" s="19"/>
      <c r="AP75" s="19"/>
      <c r="AQ75" s="54"/>
      <c r="AR75" s="77">
        <v>89</v>
      </c>
      <c r="AS75" s="19" t="s">
        <v>32</v>
      </c>
      <c r="AT75" s="19" t="s">
        <v>33</v>
      </c>
      <c r="AU75" s="19"/>
      <c r="AV75" s="19" t="b">
        <v>1</v>
      </c>
      <c r="AW75" s="19"/>
      <c r="AX75" s="19">
        <v>0</v>
      </c>
      <c r="AY75" s="19"/>
      <c r="AZ75" s="19"/>
      <c r="BA75" s="54"/>
      <c r="BB75" s="77">
        <v>89</v>
      </c>
      <c r="BC75" s="19" t="s">
        <v>33</v>
      </c>
      <c r="BD75" s="19" t="s">
        <v>34</v>
      </c>
      <c r="BE75" s="19">
        <v>0.212810158</v>
      </c>
      <c r="BF75" s="19" t="b">
        <v>1</v>
      </c>
      <c r="BG75" s="19">
        <v>0.62405242900000002</v>
      </c>
      <c r="BH75" s="19">
        <v>0</v>
      </c>
      <c r="BI75" s="19">
        <v>4.9188256E-2</v>
      </c>
      <c r="BJ75" s="19">
        <v>0.42060713599999999</v>
      </c>
      <c r="BK75" s="54">
        <v>0.32853869899999999</v>
      </c>
      <c r="BL75" s="19">
        <v>89</v>
      </c>
      <c r="BM75" s="19" t="s">
        <v>34</v>
      </c>
      <c r="BN75" s="19" t="s">
        <v>35</v>
      </c>
      <c r="BO75" s="19">
        <v>0.14363177899999999</v>
      </c>
      <c r="BP75" s="19" t="b">
        <v>1</v>
      </c>
      <c r="BQ75" s="19">
        <v>0.46163138999999997</v>
      </c>
      <c r="BR75" s="19">
        <v>0</v>
      </c>
      <c r="BS75" s="19">
        <v>3.326747E-2</v>
      </c>
      <c r="BT75" s="19">
        <v>0.67705022100000001</v>
      </c>
      <c r="BU75" s="19">
        <v>0.28446902200000002</v>
      </c>
      <c r="BV75" s="19">
        <v>89</v>
      </c>
      <c r="BW75" s="19" t="s">
        <v>35</v>
      </c>
      <c r="BX75" s="19" t="s">
        <v>36</v>
      </c>
      <c r="BY75" s="19">
        <v>2.7901108689999998</v>
      </c>
      <c r="BZ75" s="19" t="b">
        <v>0</v>
      </c>
      <c r="CA75" s="19">
        <v>4.5304516850000001</v>
      </c>
      <c r="CB75" s="19">
        <v>1.049770052</v>
      </c>
      <c r="CC75" s="19">
        <v>0</v>
      </c>
      <c r="CD75" s="19">
        <v>0</v>
      </c>
      <c r="CE75" s="19">
        <v>0</v>
      </c>
    </row>
    <row r="76" spans="1:83" x14ac:dyDescent="0.25">
      <c r="A76" s="19">
        <v>91</v>
      </c>
      <c r="B76" s="19">
        <v>45</v>
      </c>
      <c r="C76" s="19">
        <v>91</v>
      </c>
      <c r="D76" s="77" t="s">
        <v>28</v>
      </c>
      <c r="E76" s="19" t="s">
        <v>29</v>
      </c>
      <c r="F76" s="19"/>
      <c r="G76" s="19"/>
      <c r="H76" s="19" t="b">
        <v>1</v>
      </c>
      <c r="I76" s="19"/>
      <c r="J76" s="19">
        <v>0</v>
      </c>
      <c r="K76" s="19"/>
      <c r="L76" s="19"/>
      <c r="M76" s="54"/>
      <c r="N76" s="77">
        <v>91</v>
      </c>
      <c r="O76" s="19" t="s">
        <v>29</v>
      </c>
      <c r="P76" s="19" t="s">
        <v>30</v>
      </c>
      <c r="Q76" s="19"/>
      <c r="R76" s="19" t="b">
        <v>1</v>
      </c>
      <c r="S76" s="19"/>
      <c r="T76" s="19">
        <v>0</v>
      </c>
      <c r="U76" s="19"/>
      <c r="V76" s="19"/>
      <c r="W76" s="54"/>
      <c r="X76" s="19">
        <v>91</v>
      </c>
      <c r="Y76" s="19" t="s">
        <v>30</v>
      </c>
      <c r="Z76" s="19" t="s">
        <v>31</v>
      </c>
      <c r="AA76" s="19"/>
      <c r="AB76" s="19" t="b">
        <v>1</v>
      </c>
      <c r="AC76" s="19"/>
      <c r="AD76" s="19">
        <v>0</v>
      </c>
      <c r="AE76" s="19"/>
      <c r="AF76" s="19"/>
      <c r="AG76" s="54"/>
      <c r="AH76" s="77">
        <v>91</v>
      </c>
      <c r="AI76" s="19" t="s">
        <v>31</v>
      </c>
      <c r="AJ76" s="19" t="s">
        <v>32</v>
      </c>
      <c r="AK76" s="19"/>
      <c r="AL76" s="19" t="b">
        <v>1</v>
      </c>
      <c r="AM76" s="19"/>
      <c r="AN76" s="19">
        <v>0</v>
      </c>
      <c r="AO76" s="19"/>
      <c r="AP76" s="19"/>
      <c r="AQ76" s="54"/>
      <c r="AR76" s="77">
        <v>91</v>
      </c>
      <c r="AS76" s="19" t="s">
        <v>32</v>
      </c>
      <c r="AT76" s="19" t="s">
        <v>33</v>
      </c>
      <c r="AU76" s="19"/>
      <c r="AV76" s="19" t="b">
        <v>1</v>
      </c>
      <c r="AW76" s="19"/>
      <c r="AX76" s="19">
        <v>0</v>
      </c>
      <c r="AY76" s="19"/>
      <c r="AZ76" s="19"/>
      <c r="BA76" s="54"/>
      <c r="BB76" s="77">
        <v>91</v>
      </c>
      <c r="BC76" s="19" t="s">
        <v>33</v>
      </c>
      <c r="BD76" s="19" t="s">
        <v>34</v>
      </c>
      <c r="BE76" s="19"/>
      <c r="BF76" s="19" t="b">
        <v>1</v>
      </c>
      <c r="BG76" s="19"/>
      <c r="BH76" s="19">
        <v>0</v>
      </c>
      <c r="BI76" s="19"/>
      <c r="BJ76" s="19"/>
      <c r="BK76" s="54"/>
      <c r="BL76" s="19">
        <v>91</v>
      </c>
      <c r="BM76" s="19" t="s">
        <v>34</v>
      </c>
      <c r="BN76" s="19" t="s">
        <v>35</v>
      </c>
      <c r="BO76" s="19">
        <v>9.9479700000000004E-2</v>
      </c>
      <c r="BP76" s="19" t="b">
        <v>0</v>
      </c>
      <c r="BQ76" s="19">
        <v>1.09912839</v>
      </c>
      <c r="BR76" s="19">
        <v>0</v>
      </c>
      <c r="BS76" s="19">
        <v>0</v>
      </c>
      <c r="BT76" s="19">
        <v>0</v>
      </c>
      <c r="BU76" s="19">
        <v>0</v>
      </c>
      <c r="BV76" s="19">
        <v>91</v>
      </c>
      <c r="BW76" s="19" t="s">
        <v>35</v>
      </c>
      <c r="BX76" s="19" t="s">
        <v>36</v>
      </c>
      <c r="BY76" s="19">
        <v>5.2758631E-2</v>
      </c>
      <c r="BZ76" s="19" t="b">
        <v>0</v>
      </c>
      <c r="CA76" s="19">
        <v>1.080448203</v>
      </c>
      <c r="CB76" s="19">
        <v>0</v>
      </c>
      <c r="CC76" s="19">
        <v>0</v>
      </c>
      <c r="CD76" s="19">
        <v>0</v>
      </c>
      <c r="CE76" s="19">
        <v>0</v>
      </c>
    </row>
    <row r="77" spans="1:83" x14ac:dyDescent="0.25">
      <c r="A77" s="19">
        <v>93</v>
      </c>
      <c r="B77" s="19">
        <v>45</v>
      </c>
      <c r="C77" s="19">
        <v>93</v>
      </c>
      <c r="D77" s="77" t="s">
        <v>28</v>
      </c>
      <c r="E77" s="19" t="s">
        <v>29</v>
      </c>
      <c r="F77" s="19"/>
      <c r="G77" s="19"/>
      <c r="H77" s="19" t="b">
        <v>1</v>
      </c>
      <c r="I77" s="19"/>
      <c r="J77" s="19">
        <v>0</v>
      </c>
      <c r="K77" s="19"/>
      <c r="L77" s="19"/>
      <c r="M77" s="54"/>
      <c r="N77" s="77">
        <v>93</v>
      </c>
      <c r="O77" s="19" t="s">
        <v>29</v>
      </c>
      <c r="P77" s="19" t="s">
        <v>30</v>
      </c>
      <c r="Q77" s="19"/>
      <c r="R77" s="19" t="b">
        <v>1</v>
      </c>
      <c r="S77" s="19"/>
      <c r="T77" s="19">
        <v>0</v>
      </c>
      <c r="U77" s="19"/>
      <c r="V77" s="19"/>
      <c r="W77" s="54"/>
      <c r="X77" s="19">
        <v>93</v>
      </c>
      <c r="Y77" s="19" t="s">
        <v>30</v>
      </c>
      <c r="Z77" s="19" t="s">
        <v>31</v>
      </c>
      <c r="AA77" s="19"/>
      <c r="AB77" s="19" t="b">
        <v>1</v>
      </c>
      <c r="AC77" s="19"/>
      <c r="AD77" s="19">
        <v>0</v>
      </c>
      <c r="AE77" s="19"/>
      <c r="AF77" s="19"/>
      <c r="AG77" s="54"/>
      <c r="AH77" s="77">
        <v>93</v>
      </c>
      <c r="AI77" s="19" t="s">
        <v>31</v>
      </c>
      <c r="AJ77" s="19" t="s">
        <v>32</v>
      </c>
      <c r="AK77" s="19"/>
      <c r="AL77" s="19" t="b">
        <v>1</v>
      </c>
      <c r="AM77" s="19"/>
      <c r="AN77" s="19">
        <v>0</v>
      </c>
      <c r="AO77" s="19"/>
      <c r="AP77" s="19"/>
      <c r="AQ77" s="54"/>
      <c r="AR77" s="77">
        <v>93</v>
      </c>
      <c r="AS77" s="19" t="s">
        <v>32</v>
      </c>
      <c r="AT77" s="19" t="s">
        <v>33</v>
      </c>
      <c r="AU77" s="19"/>
      <c r="AV77" s="19" t="b">
        <v>1</v>
      </c>
      <c r="AW77" s="19"/>
      <c r="AX77" s="19">
        <v>0</v>
      </c>
      <c r="AY77" s="19"/>
      <c r="AZ77" s="19"/>
      <c r="BA77" s="54"/>
      <c r="BB77" s="77">
        <v>93</v>
      </c>
      <c r="BC77" s="19" t="s">
        <v>33</v>
      </c>
      <c r="BD77" s="19" t="s">
        <v>34</v>
      </c>
      <c r="BE77" s="19"/>
      <c r="BF77" s="19" t="b">
        <v>1</v>
      </c>
      <c r="BG77" s="19"/>
      <c r="BH77" s="19">
        <v>0</v>
      </c>
      <c r="BI77" s="19"/>
      <c r="BJ77" s="19"/>
      <c r="BK77" s="54"/>
      <c r="BL77" s="19">
        <v>93</v>
      </c>
      <c r="BM77" s="19" t="s">
        <v>34</v>
      </c>
      <c r="BN77" s="19" t="s">
        <v>35</v>
      </c>
      <c r="BO77" s="19"/>
      <c r="BP77" s="19" t="b">
        <v>1</v>
      </c>
      <c r="BQ77" s="19"/>
      <c r="BR77" s="19">
        <v>0</v>
      </c>
      <c r="BS77" s="19"/>
      <c r="BT77" s="19"/>
      <c r="BU77" s="19"/>
      <c r="BV77" s="19">
        <v>93</v>
      </c>
      <c r="BW77" s="19" t="s">
        <v>35</v>
      </c>
      <c r="BX77" s="19" t="s">
        <v>36</v>
      </c>
      <c r="BY77" s="19"/>
      <c r="BZ77" s="19" t="b">
        <v>1</v>
      </c>
      <c r="CA77" s="19"/>
      <c r="CB77" s="19">
        <v>0</v>
      </c>
      <c r="CC77" s="19"/>
      <c r="CD77" s="19"/>
      <c r="CE77" s="19"/>
    </row>
    <row r="78" spans="1:83" x14ac:dyDescent="0.25">
      <c r="A78" s="19">
        <v>98</v>
      </c>
      <c r="B78" s="19">
        <v>45</v>
      </c>
      <c r="C78" s="19">
        <v>98</v>
      </c>
      <c r="D78" s="77" t="s">
        <v>28</v>
      </c>
      <c r="E78" s="19" t="s">
        <v>29</v>
      </c>
      <c r="F78" s="19"/>
      <c r="G78" s="19"/>
      <c r="H78" s="19" t="b">
        <v>1</v>
      </c>
      <c r="I78" s="19"/>
      <c r="J78" s="19">
        <v>0</v>
      </c>
      <c r="K78" s="19"/>
      <c r="L78" s="19"/>
      <c r="M78" s="54"/>
      <c r="N78" s="77">
        <v>98</v>
      </c>
      <c r="O78" s="19" t="s">
        <v>29</v>
      </c>
      <c r="P78" s="19" t="s">
        <v>30</v>
      </c>
      <c r="Q78" s="19"/>
      <c r="R78" s="19" t="b">
        <v>1</v>
      </c>
      <c r="S78" s="19"/>
      <c r="T78" s="19">
        <v>0</v>
      </c>
      <c r="U78" s="19"/>
      <c r="V78" s="19"/>
      <c r="W78" s="54"/>
      <c r="X78" s="19">
        <v>98</v>
      </c>
      <c r="Y78" s="19" t="s">
        <v>30</v>
      </c>
      <c r="Z78" s="19" t="s">
        <v>31</v>
      </c>
      <c r="AA78" s="19"/>
      <c r="AB78" s="19" t="b">
        <v>1</v>
      </c>
      <c r="AC78" s="19"/>
      <c r="AD78" s="19">
        <v>0</v>
      </c>
      <c r="AE78" s="19"/>
      <c r="AF78" s="19"/>
      <c r="AG78" s="54"/>
      <c r="AH78" s="77">
        <v>98</v>
      </c>
      <c r="AI78" s="19" t="s">
        <v>31</v>
      </c>
      <c r="AJ78" s="19" t="s">
        <v>32</v>
      </c>
      <c r="AK78" s="19"/>
      <c r="AL78" s="19" t="b">
        <v>1</v>
      </c>
      <c r="AM78" s="19"/>
      <c r="AN78" s="19">
        <v>0</v>
      </c>
      <c r="AO78" s="19"/>
      <c r="AP78" s="19"/>
      <c r="AQ78" s="54"/>
      <c r="AR78" s="77">
        <v>98</v>
      </c>
      <c r="AS78" s="19" t="s">
        <v>32</v>
      </c>
      <c r="AT78" s="19" t="s">
        <v>33</v>
      </c>
      <c r="AU78" s="19"/>
      <c r="AV78" s="19" t="b">
        <v>1</v>
      </c>
      <c r="AW78" s="19"/>
      <c r="AX78" s="19">
        <v>0</v>
      </c>
      <c r="AY78" s="19"/>
      <c r="AZ78" s="19"/>
      <c r="BA78" s="54"/>
      <c r="BB78" s="77">
        <v>98</v>
      </c>
      <c r="BC78" s="19" t="s">
        <v>33</v>
      </c>
      <c r="BD78" s="19" t="s">
        <v>34</v>
      </c>
      <c r="BE78" s="19"/>
      <c r="BF78" s="19" t="b">
        <v>1</v>
      </c>
      <c r="BG78" s="19"/>
      <c r="BH78" s="19">
        <v>0</v>
      </c>
      <c r="BI78" s="19"/>
      <c r="BJ78" s="19"/>
      <c r="BK78" s="54"/>
      <c r="BL78" s="19">
        <v>98</v>
      </c>
      <c r="BM78" s="19" t="s">
        <v>34</v>
      </c>
      <c r="BN78" s="19" t="s">
        <v>35</v>
      </c>
      <c r="BO78" s="19">
        <v>5.6220350000000002E-2</v>
      </c>
      <c r="BP78" s="19" t="b">
        <v>0</v>
      </c>
      <c r="BQ78" s="19">
        <v>0.17725352</v>
      </c>
      <c r="BR78" s="19">
        <v>0</v>
      </c>
      <c r="BS78" s="19">
        <v>0</v>
      </c>
      <c r="BT78" s="19">
        <v>0</v>
      </c>
      <c r="BU78" s="19">
        <v>0</v>
      </c>
      <c r="BV78" s="19">
        <v>98</v>
      </c>
      <c r="BW78" s="19" t="s">
        <v>35</v>
      </c>
      <c r="BX78" s="19" t="s">
        <v>36</v>
      </c>
      <c r="BY78" s="19">
        <v>3.201198846</v>
      </c>
      <c r="BZ78" s="19" t="b">
        <v>0</v>
      </c>
      <c r="CA78" s="19">
        <v>4.705195443</v>
      </c>
      <c r="CB78" s="19">
        <v>1.697202248</v>
      </c>
      <c r="CC78" s="19">
        <v>0</v>
      </c>
      <c r="CD78" s="19">
        <v>0</v>
      </c>
      <c r="CE78" s="19">
        <v>0</v>
      </c>
    </row>
    <row r="79" spans="1:83" x14ac:dyDescent="0.25">
      <c r="A79" s="19">
        <v>100</v>
      </c>
      <c r="B79" s="19">
        <v>45</v>
      </c>
      <c r="C79" s="19">
        <v>100</v>
      </c>
      <c r="D79" s="77" t="s">
        <v>28</v>
      </c>
      <c r="E79" s="19" t="s">
        <v>29</v>
      </c>
      <c r="F79" s="19"/>
      <c r="G79" s="19"/>
      <c r="H79" s="19" t="b">
        <v>1</v>
      </c>
      <c r="I79" s="19"/>
      <c r="J79" s="19">
        <v>0</v>
      </c>
      <c r="K79" s="19"/>
      <c r="L79" s="19"/>
      <c r="M79" s="54"/>
      <c r="N79" s="77">
        <v>100</v>
      </c>
      <c r="O79" s="19" t="s">
        <v>29</v>
      </c>
      <c r="P79" s="19" t="s">
        <v>30</v>
      </c>
      <c r="Q79" s="19"/>
      <c r="R79" s="19" t="b">
        <v>1</v>
      </c>
      <c r="S79" s="19"/>
      <c r="T79" s="19">
        <v>0</v>
      </c>
      <c r="U79" s="19"/>
      <c r="V79" s="19"/>
      <c r="W79" s="54"/>
      <c r="X79" s="19">
        <v>100</v>
      </c>
      <c r="Y79" s="19" t="s">
        <v>30</v>
      </c>
      <c r="Z79" s="19" t="s">
        <v>31</v>
      </c>
      <c r="AA79" s="19"/>
      <c r="AB79" s="19" t="b">
        <v>1</v>
      </c>
      <c r="AC79" s="19"/>
      <c r="AD79" s="19">
        <v>0</v>
      </c>
      <c r="AE79" s="19"/>
      <c r="AF79" s="19"/>
      <c r="AG79" s="54"/>
      <c r="AH79" s="77">
        <v>100</v>
      </c>
      <c r="AI79" s="19" t="s">
        <v>31</v>
      </c>
      <c r="AJ79" s="19" t="s">
        <v>32</v>
      </c>
      <c r="AK79" s="19"/>
      <c r="AL79" s="19" t="b">
        <v>1</v>
      </c>
      <c r="AM79" s="19"/>
      <c r="AN79" s="19">
        <v>0</v>
      </c>
      <c r="AO79" s="19"/>
      <c r="AP79" s="19"/>
      <c r="AQ79" s="54"/>
      <c r="AR79" s="77">
        <v>100</v>
      </c>
      <c r="AS79" s="19" t="s">
        <v>32</v>
      </c>
      <c r="AT79" s="19" t="s">
        <v>33</v>
      </c>
      <c r="AU79" s="19"/>
      <c r="AV79" s="19" t="b">
        <v>1</v>
      </c>
      <c r="AW79" s="19"/>
      <c r="AX79" s="19">
        <v>0</v>
      </c>
      <c r="AY79" s="19"/>
      <c r="AZ79" s="19"/>
      <c r="BA79" s="54"/>
      <c r="BB79" s="77">
        <v>100</v>
      </c>
      <c r="BC79" s="19" t="s">
        <v>33</v>
      </c>
      <c r="BD79" s="19" t="s">
        <v>34</v>
      </c>
      <c r="BE79" s="19"/>
      <c r="BF79" s="19" t="b">
        <v>1</v>
      </c>
      <c r="BG79" s="19"/>
      <c r="BH79" s="19">
        <v>0</v>
      </c>
      <c r="BI79" s="19"/>
      <c r="BJ79" s="19"/>
      <c r="BK79" s="54"/>
      <c r="BL79" s="19">
        <v>100</v>
      </c>
      <c r="BM79" s="19" t="s">
        <v>34</v>
      </c>
      <c r="BN79" s="19" t="s">
        <v>35</v>
      </c>
      <c r="BO79" s="19">
        <v>5.2798663000000003E-2</v>
      </c>
      <c r="BP79" s="19" t="b">
        <v>1</v>
      </c>
      <c r="BQ79" s="19">
        <v>0.113860684</v>
      </c>
      <c r="BR79" s="19">
        <v>0</v>
      </c>
      <c r="BS79" s="19">
        <v>1.2112600000000001E-4</v>
      </c>
      <c r="BT79" s="19">
        <v>0.33464721200000003</v>
      </c>
      <c r="BU79" s="19">
        <v>1.5221761E-2</v>
      </c>
      <c r="BV79" s="19">
        <v>100</v>
      </c>
      <c r="BW79" s="19" t="s">
        <v>35</v>
      </c>
      <c r="BX79" s="19" t="s">
        <v>36</v>
      </c>
      <c r="BY79" s="19">
        <v>2.6438481739999999</v>
      </c>
      <c r="BZ79" s="19" t="b">
        <v>0</v>
      </c>
      <c r="CA79" s="19">
        <v>5.0909548500000001</v>
      </c>
      <c r="CB79" s="19">
        <v>0.19674149799999999</v>
      </c>
      <c r="CC79" s="19">
        <v>0</v>
      </c>
      <c r="CD79" s="19">
        <v>0</v>
      </c>
      <c r="CE79" s="19">
        <v>0</v>
      </c>
    </row>
    <row r="80" spans="1:83" x14ac:dyDescent="0.25">
      <c r="A80" s="19">
        <v>102</v>
      </c>
      <c r="B80" s="19">
        <v>45</v>
      </c>
      <c r="C80" s="19">
        <v>102</v>
      </c>
      <c r="D80" s="77" t="s">
        <v>28</v>
      </c>
      <c r="E80" s="19" t="s">
        <v>29</v>
      </c>
      <c r="F80" s="19"/>
      <c r="G80" s="19"/>
      <c r="H80" s="19" t="b">
        <v>1</v>
      </c>
      <c r="I80" s="19"/>
      <c r="J80" s="19">
        <v>0</v>
      </c>
      <c r="K80" s="19"/>
      <c r="L80" s="19"/>
      <c r="M80" s="54"/>
      <c r="N80" s="77">
        <v>102</v>
      </c>
      <c r="O80" s="19" t="s">
        <v>29</v>
      </c>
      <c r="P80" s="19" t="s">
        <v>30</v>
      </c>
      <c r="Q80" s="19"/>
      <c r="R80" s="19" t="b">
        <v>1</v>
      </c>
      <c r="S80" s="19"/>
      <c r="T80" s="19">
        <v>0</v>
      </c>
      <c r="U80" s="19"/>
      <c r="V80" s="19"/>
      <c r="W80" s="54"/>
      <c r="X80" s="19">
        <v>102</v>
      </c>
      <c r="Y80" s="19" t="s">
        <v>30</v>
      </c>
      <c r="Z80" s="19" t="s">
        <v>31</v>
      </c>
      <c r="AA80" s="19"/>
      <c r="AB80" s="19" t="b">
        <v>1</v>
      </c>
      <c r="AC80" s="19"/>
      <c r="AD80" s="19">
        <v>0</v>
      </c>
      <c r="AE80" s="19"/>
      <c r="AF80" s="19"/>
      <c r="AG80" s="54"/>
      <c r="AH80" s="77">
        <v>102</v>
      </c>
      <c r="AI80" s="19" t="s">
        <v>31</v>
      </c>
      <c r="AJ80" s="19" t="s">
        <v>32</v>
      </c>
      <c r="AK80" s="19"/>
      <c r="AL80" s="19" t="b">
        <v>1</v>
      </c>
      <c r="AM80" s="19"/>
      <c r="AN80" s="19">
        <v>0</v>
      </c>
      <c r="AO80" s="19"/>
      <c r="AP80" s="19"/>
      <c r="AQ80" s="54"/>
      <c r="AR80" s="77">
        <v>102</v>
      </c>
      <c r="AS80" s="19" t="s">
        <v>32</v>
      </c>
      <c r="AT80" s="19" t="s">
        <v>33</v>
      </c>
      <c r="AU80" s="19"/>
      <c r="AV80" s="19" t="b">
        <v>1</v>
      </c>
      <c r="AW80" s="19"/>
      <c r="AX80" s="19">
        <v>0</v>
      </c>
      <c r="AY80" s="19"/>
      <c r="AZ80" s="19"/>
      <c r="BA80" s="54"/>
      <c r="BB80" s="77">
        <v>102</v>
      </c>
      <c r="BC80" s="19" t="s">
        <v>33</v>
      </c>
      <c r="BD80" s="19" t="s">
        <v>34</v>
      </c>
      <c r="BE80" s="19">
        <v>4.7142723999999997E-2</v>
      </c>
      <c r="BF80" s="19" t="b">
        <v>0</v>
      </c>
      <c r="BG80" s="19">
        <v>0.212849224</v>
      </c>
      <c r="BH80" s="19">
        <v>0</v>
      </c>
      <c r="BI80" s="19">
        <v>0</v>
      </c>
      <c r="BJ80" s="19">
        <v>0</v>
      </c>
      <c r="BK80" s="54">
        <v>0</v>
      </c>
      <c r="BL80" s="19">
        <v>102</v>
      </c>
      <c r="BM80" s="19" t="s">
        <v>34</v>
      </c>
      <c r="BN80" s="19" t="s">
        <v>35</v>
      </c>
      <c r="BO80" s="19">
        <v>7.9622802000000006E-2</v>
      </c>
      <c r="BP80" s="19" t="b">
        <v>1</v>
      </c>
      <c r="BQ80" s="19">
        <v>0.21763189599999999</v>
      </c>
      <c r="BR80" s="19">
        <v>0</v>
      </c>
      <c r="BS80" s="19">
        <v>4.3819569999999997E-3</v>
      </c>
      <c r="BT80" s="19">
        <v>0.49073362199999998</v>
      </c>
      <c r="BU80" s="19">
        <v>0.19444436900000001</v>
      </c>
      <c r="BV80" s="19">
        <v>102</v>
      </c>
      <c r="BW80" s="19" t="s">
        <v>35</v>
      </c>
      <c r="BX80" s="19" t="s">
        <v>36</v>
      </c>
      <c r="BY80" s="19"/>
      <c r="BZ80" s="19" t="b">
        <v>1</v>
      </c>
      <c r="CA80" s="19"/>
      <c r="CB80" s="19">
        <v>0</v>
      </c>
      <c r="CC80" s="19"/>
      <c r="CD80" s="19"/>
      <c r="CE80" s="19"/>
    </row>
    <row r="81" spans="1:83" x14ac:dyDescent="0.25">
      <c r="A81" s="19">
        <v>103</v>
      </c>
      <c r="B81" s="19">
        <v>45</v>
      </c>
      <c r="C81" s="19">
        <v>103</v>
      </c>
      <c r="D81" s="77" t="s">
        <v>28</v>
      </c>
      <c r="E81" s="19" t="s">
        <v>29</v>
      </c>
      <c r="F81" s="19"/>
      <c r="G81" s="19"/>
      <c r="H81" s="19" t="b">
        <v>1</v>
      </c>
      <c r="I81" s="19"/>
      <c r="J81" s="19">
        <v>0</v>
      </c>
      <c r="K81" s="19"/>
      <c r="L81" s="19"/>
      <c r="M81" s="54"/>
      <c r="N81" s="77">
        <v>103</v>
      </c>
      <c r="O81" s="19" t="s">
        <v>29</v>
      </c>
      <c r="P81" s="19" t="s">
        <v>30</v>
      </c>
      <c r="Q81" s="19"/>
      <c r="R81" s="19" t="b">
        <v>1</v>
      </c>
      <c r="S81" s="19"/>
      <c r="T81" s="19">
        <v>0</v>
      </c>
      <c r="U81" s="19"/>
      <c r="V81" s="19"/>
      <c r="W81" s="54"/>
      <c r="X81" s="19">
        <v>103</v>
      </c>
      <c r="Y81" s="19" t="s">
        <v>30</v>
      </c>
      <c r="Z81" s="19" t="s">
        <v>31</v>
      </c>
      <c r="AA81" s="19"/>
      <c r="AB81" s="19" t="b">
        <v>1</v>
      </c>
      <c r="AC81" s="19"/>
      <c r="AD81" s="19">
        <v>0</v>
      </c>
      <c r="AE81" s="19"/>
      <c r="AF81" s="19"/>
      <c r="AG81" s="54"/>
      <c r="AH81" s="77">
        <v>103</v>
      </c>
      <c r="AI81" s="19" t="s">
        <v>31</v>
      </c>
      <c r="AJ81" s="19" t="s">
        <v>32</v>
      </c>
      <c r="AK81" s="19"/>
      <c r="AL81" s="19" t="b">
        <v>1</v>
      </c>
      <c r="AM81" s="19"/>
      <c r="AN81" s="19">
        <v>0</v>
      </c>
      <c r="AO81" s="19"/>
      <c r="AP81" s="19"/>
      <c r="AQ81" s="54"/>
      <c r="AR81" s="77">
        <v>103</v>
      </c>
      <c r="AS81" s="19" t="s">
        <v>32</v>
      </c>
      <c r="AT81" s="19" t="s">
        <v>33</v>
      </c>
      <c r="AU81" s="19"/>
      <c r="AV81" s="19" t="b">
        <v>1</v>
      </c>
      <c r="AW81" s="19"/>
      <c r="AX81" s="19">
        <v>0</v>
      </c>
      <c r="AY81" s="19"/>
      <c r="AZ81" s="19"/>
      <c r="BA81" s="54"/>
      <c r="BB81" s="77">
        <v>103</v>
      </c>
      <c r="BC81" s="19" t="s">
        <v>33</v>
      </c>
      <c r="BD81" s="19" t="s">
        <v>34</v>
      </c>
      <c r="BE81" s="19"/>
      <c r="BF81" s="19" t="b">
        <v>1</v>
      </c>
      <c r="BG81" s="19"/>
      <c r="BH81" s="19">
        <v>0</v>
      </c>
      <c r="BI81" s="19"/>
      <c r="BJ81" s="19"/>
      <c r="BK81" s="54"/>
      <c r="BL81" s="19">
        <v>103</v>
      </c>
      <c r="BM81" s="19" t="s">
        <v>34</v>
      </c>
      <c r="BN81" s="19" t="s">
        <v>35</v>
      </c>
      <c r="BO81" s="19"/>
      <c r="BP81" s="19" t="b">
        <v>1</v>
      </c>
      <c r="BQ81" s="19"/>
      <c r="BR81" s="19">
        <v>0</v>
      </c>
      <c r="BS81" s="19"/>
      <c r="BT81" s="19"/>
      <c r="BU81" s="19"/>
      <c r="BV81" s="19">
        <v>103</v>
      </c>
      <c r="BW81" s="19" t="s">
        <v>35</v>
      </c>
      <c r="BX81" s="19" t="s">
        <v>36</v>
      </c>
      <c r="BY81" s="19"/>
      <c r="BZ81" s="19" t="b">
        <v>1</v>
      </c>
      <c r="CA81" s="19"/>
      <c r="CB81" s="19">
        <v>0</v>
      </c>
      <c r="CC81" s="19"/>
      <c r="CD81" s="19"/>
      <c r="CE81" s="19"/>
    </row>
    <row r="82" spans="1:83" x14ac:dyDescent="0.25">
      <c r="A82" s="19">
        <v>104</v>
      </c>
      <c r="B82" s="19">
        <v>45</v>
      </c>
      <c r="C82" s="19">
        <v>104</v>
      </c>
      <c r="D82" s="77" t="s">
        <v>28</v>
      </c>
      <c r="E82" s="19" t="s">
        <v>29</v>
      </c>
      <c r="F82" s="19">
        <v>0.211021504</v>
      </c>
      <c r="G82" s="19"/>
      <c r="H82" s="19" t="b">
        <v>1</v>
      </c>
      <c r="I82" s="19">
        <v>0.45983623699999998</v>
      </c>
      <c r="J82" s="19">
        <v>0</v>
      </c>
      <c r="K82" s="19">
        <v>3.0834840000000001E-3</v>
      </c>
      <c r="L82" s="19">
        <v>0.15917601200000001</v>
      </c>
      <c r="M82" s="54">
        <v>3.3846531999999999E-2</v>
      </c>
      <c r="N82" s="77">
        <v>104</v>
      </c>
      <c r="O82" s="19" t="s">
        <v>29</v>
      </c>
      <c r="P82" s="19" t="s">
        <v>30</v>
      </c>
      <c r="Q82" s="19">
        <v>2.9900428999999999E-2</v>
      </c>
      <c r="R82" s="19" t="b">
        <v>0</v>
      </c>
      <c r="S82" s="19">
        <v>0.20802798</v>
      </c>
      <c r="T82" s="19">
        <v>0</v>
      </c>
      <c r="U82" s="19">
        <v>0</v>
      </c>
      <c r="V82" s="19">
        <v>0</v>
      </c>
      <c r="W82" s="54">
        <v>0</v>
      </c>
      <c r="X82" s="19">
        <v>104</v>
      </c>
      <c r="Y82" s="19" t="s">
        <v>30</v>
      </c>
      <c r="Z82" s="19" t="s">
        <v>31</v>
      </c>
      <c r="AA82" s="19">
        <v>3.2807332000000002E-2</v>
      </c>
      <c r="AB82" s="19" t="b">
        <v>0</v>
      </c>
      <c r="AC82" s="19">
        <v>6.1695421E-2</v>
      </c>
      <c r="AD82" s="19">
        <v>3.9192439999999997E-3</v>
      </c>
      <c r="AE82" s="19">
        <v>0</v>
      </c>
      <c r="AF82" s="19">
        <v>0</v>
      </c>
      <c r="AG82" s="54">
        <v>0</v>
      </c>
      <c r="AH82" s="77">
        <v>104</v>
      </c>
      <c r="AI82" s="19" t="s">
        <v>31</v>
      </c>
      <c r="AJ82" s="19" t="s">
        <v>32</v>
      </c>
      <c r="AK82" s="19">
        <v>1.0565711E-2</v>
      </c>
      <c r="AL82" s="19" t="b">
        <v>0</v>
      </c>
      <c r="AM82" s="19">
        <v>0.12143026</v>
      </c>
      <c r="AN82" s="19">
        <v>0</v>
      </c>
      <c r="AO82" s="19">
        <v>0</v>
      </c>
      <c r="AP82" s="19">
        <v>0</v>
      </c>
      <c r="AQ82" s="54">
        <v>0</v>
      </c>
      <c r="AR82" s="77">
        <v>104</v>
      </c>
      <c r="AS82" s="19" t="s">
        <v>32</v>
      </c>
      <c r="AT82" s="19" t="s">
        <v>33</v>
      </c>
      <c r="AU82" s="19">
        <v>0.33665252400000001</v>
      </c>
      <c r="AV82" s="19" t="b">
        <v>0</v>
      </c>
      <c r="AW82" s="19">
        <v>0.552257844</v>
      </c>
      <c r="AX82" s="19">
        <v>0.12104720400000001</v>
      </c>
      <c r="AY82" s="19">
        <v>0</v>
      </c>
      <c r="AZ82" s="19">
        <v>0</v>
      </c>
      <c r="BA82" s="54">
        <v>0</v>
      </c>
      <c r="BB82" s="77">
        <v>104</v>
      </c>
      <c r="BC82" s="19" t="s">
        <v>33</v>
      </c>
      <c r="BD82" s="19" t="s">
        <v>34</v>
      </c>
      <c r="BE82" s="19"/>
      <c r="BF82" s="19" t="b">
        <v>1</v>
      </c>
      <c r="BG82" s="19"/>
      <c r="BH82" s="19">
        <v>0</v>
      </c>
      <c r="BI82" s="19"/>
      <c r="BJ82" s="19"/>
      <c r="BK82" s="54"/>
      <c r="BL82" s="19">
        <v>104</v>
      </c>
      <c r="BM82" s="19" t="s">
        <v>34</v>
      </c>
      <c r="BN82" s="19" t="s">
        <v>35</v>
      </c>
      <c r="BO82" s="19"/>
      <c r="BP82" s="19" t="b">
        <v>1</v>
      </c>
      <c r="BQ82" s="19"/>
      <c r="BR82" s="19">
        <v>0</v>
      </c>
      <c r="BS82" s="19"/>
      <c r="BT82" s="19"/>
      <c r="BU82" s="19"/>
      <c r="BV82" s="19">
        <v>104</v>
      </c>
      <c r="BW82" s="19" t="s">
        <v>35</v>
      </c>
      <c r="BX82" s="19" t="s">
        <v>36</v>
      </c>
      <c r="BY82" s="19"/>
      <c r="BZ82" s="19" t="b">
        <v>1</v>
      </c>
      <c r="CA82" s="19"/>
      <c r="CB82" s="19">
        <v>0</v>
      </c>
      <c r="CC82" s="19"/>
      <c r="CD82" s="19"/>
      <c r="CE82" s="19"/>
    </row>
    <row r="83" spans="1:83" x14ac:dyDescent="0.25">
      <c r="A83" s="19">
        <v>107</v>
      </c>
      <c r="B83" s="19">
        <v>45</v>
      </c>
      <c r="C83" s="19">
        <v>107</v>
      </c>
      <c r="D83" s="77" t="s">
        <v>28</v>
      </c>
      <c r="E83" s="19" t="s">
        <v>29</v>
      </c>
      <c r="F83" s="19"/>
      <c r="G83" s="19"/>
      <c r="H83" s="19" t="b">
        <v>1</v>
      </c>
      <c r="I83" s="19"/>
      <c r="J83" s="19">
        <v>0</v>
      </c>
      <c r="K83" s="19"/>
      <c r="L83" s="19"/>
      <c r="M83" s="54"/>
      <c r="N83" s="77">
        <v>107</v>
      </c>
      <c r="O83" s="19" t="s">
        <v>29</v>
      </c>
      <c r="P83" s="19" t="s">
        <v>30</v>
      </c>
      <c r="Q83" s="19"/>
      <c r="R83" s="19" t="b">
        <v>1</v>
      </c>
      <c r="S83" s="19"/>
      <c r="T83" s="19">
        <v>0</v>
      </c>
      <c r="U83" s="19"/>
      <c r="V83" s="19"/>
      <c r="W83" s="54"/>
      <c r="X83" s="19">
        <v>107</v>
      </c>
      <c r="Y83" s="19" t="s">
        <v>30</v>
      </c>
      <c r="Z83" s="19" t="s">
        <v>31</v>
      </c>
      <c r="AA83" s="19"/>
      <c r="AB83" s="19" t="b">
        <v>1</v>
      </c>
      <c r="AC83" s="19"/>
      <c r="AD83" s="19">
        <v>0</v>
      </c>
      <c r="AE83" s="19"/>
      <c r="AF83" s="19"/>
      <c r="AG83" s="54"/>
      <c r="AH83" s="77">
        <v>107</v>
      </c>
      <c r="AI83" s="19" t="s">
        <v>31</v>
      </c>
      <c r="AJ83" s="19" t="s">
        <v>32</v>
      </c>
      <c r="AK83" s="19"/>
      <c r="AL83" s="19" t="b">
        <v>1</v>
      </c>
      <c r="AM83" s="19"/>
      <c r="AN83" s="19">
        <v>0</v>
      </c>
      <c r="AO83" s="19"/>
      <c r="AP83" s="19"/>
      <c r="AQ83" s="54"/>
      <c r="AR83" s="77">
        <v>107</v>
      </c>
      <c r="AS83" s="19" t="s">
        <v>32</v>
      </c>
      <c r="AT83" s="19" t="s">
        <v>33</v>
      </c>
      <c r="AU83" s="19"/>
      <c r="AV83" s="19" t="b">
        <v>1</v>
      </c>
      <c r="AW83" s="19"/>
      <c r="AX83" s="19">
        <v>0</v>
      </c>
      <c r="AY83" s="19"/>
      <c r="AZ83" s="19"/>
      <c r="BA83" s="54"/>
      <c r="BB83" s="77">
        <v>107</v>
      </c>
      <c r="BC83" s="19" t="s">
        <v>33</v>
      </c>
      <c r="BD83" s="19" t="s">
        <v>34</v>
      </c>
      <c r="BE83" s="19"/>
      <c r="BF83" s="19" t="b">
        <v>1</v>
      </c>
      <c r="BG83" s="19"/>
      <c r="BH83" s="19">
        <v>0</v>
      </c>
      <c r="BI83" s="19"/>
      <c r="BJ83" s="19"/>
      <c r="BK83" s="54"/>
      <c r="BL83" s="19">
        <v>107</v>
      </c>
      <c r="BM83" s="19" t="s">
        <v>34</v>
      </c>
      <c r="BN83" s="19" t="s">
        <v>35</v>
      </c>
      <c r="BO83" s="19">
        <v>0.11420625600000001</v>
      </c>
      <c r="BP83" s="19" t="b">
        <v>1</v>
      </c>
      <c r="BQ83" s="19">
        <v>0.31770974000000002</v>
      </c>
      <c r="BR83" s="19">
        <v>0</v>
      </c>
      <c r="BS83" s="19">
        <v>9.7958750000000008E-3</v>
      </c>
      <c r="BT83" s="19">
        <v>0.56196660899999995</v>
      </c>
      <c r="BU83" s="19">
        <v>0.18733356400000001</v>
      </c>
      <c r="BV83" s="19">
        <v>107</v>
      </c>
      <c r="BW83" s="19" t="s">
        <v>35</v>
      </c>
      <c r="BX83" s="19" t="s">
        <v>36</v>
      </c>
      <c r="BY83" s="19">
        <v>0.109295104</v>
      </c>
      <c r="BZ83" s="19" t="b">
        <v>1</v>
      </c>
      <c r="CA83" s="19">
        <v>0.27923910499999999</v>
      </c>
      <c r="CB83" s="19">
        <v>0</v>
      </c>
      <c r="CC83" s="19">
        <v>5.4132290000000003E-3</v>
      </c>
      <c r="CD83" s="19">
        <v>0.31054438000000001</v>
      </c>
      <c r="CE83" s="19">
        <v>0.18910718600000001</v>
      </c>
    </row>
    <row r="84" spans="1:83" x14ac:dyDescent="0.25">
      <c r="A84" s="19">
        <v>108</v>
      </c>
      <c r="B84" s="19">
        <v>45</v>
      </c>
      <c r="C84" s="19">
        <v>108</v>
      </c>
      <c r="D84" s="77" t="s">
        <v>28</v>
      </c>
      <c r="E84" s="19" t="s">
        <v>29</v>
      </c>
      <c r="F84" s="19"/>
      <c r="G84" s="19"/>
      <c r="H84" s="19" t="b">
        <v>1</v>
      </c>
      <c r="I84" s="19"/>
      <c r="J84" s="19">
        <v>0</v>
      </c>
      <c r="K84" s="19"/>
      <c r="L84" s="19"/>
      <c r="M84" s="54"/>
      <c r="N84" s="77">
        <v>108</v>
      </c>
      <c r="O84" s="19" t="s">
        <v>29</v>
      </c>
      <c r="P84" s="19" t="s">
        <v>30</v>
      </c>
      <c r="Q84" s="19"/>
      <c r="R84" s="19" t="b">
        <v>1</v>
      </c>
      <c r="S84" s="19"/>
      <c r="T84" s="19">
        <v>0</v>
      </c>
      <c r="U84" s="19"/>
      <c r="V84" s="19"/>
      <c r="W84" s="54"/>
      <c r="X84" s="19">
        <v>108</v>
      </c>
      <c r="Y84" s="19" t="s">
        <v>30</v>
      </c>
      <c r="Z84" s="19" t="s">
        <v>31</v>
      </c>
      <c r="AA84" s="19"/>
      <c r="AB84" s="19" t="b">
        <v>1</v>
      </c>
      <c r="AC84" s="19"/>
      <c r="AD84" s="19">
        <v>0</v>
      </c>
      <c r="AE84" s="19"/>
      <c r="AF84" s="19"/>
      <c r="AG84" s="54"/>
      <c r="AH84" s="77">
        <v>108</v>
      </c>
      <c r="AI84" s="19" t="s">
        <v>31</v>
      </c>
      <c r="AJ84" s="19" t="s">
        <v>32</v>
      </c>
      <c r="AK84" s="19"/>
      <c r="AL84" s="19" t="b">
        <v>1</v>
      </c>
      <c r="AM84" s="19"/>
      <c r="AN84" s="19">
        <v>0</v>
      </c>
      <c r="AO84" s="19"/>
      <c r="AP84" s="19"/>
      <c r="AQ84" s="54"/>
      <c r="AR84" s="77">
        <v>108</v>
      </c>
      <c r="AS84" s="19" t="s">
        <v>32</v>
      </c>
      <c r="AT84" s="19" t="s">
        <v>33</v>
      </c>
      <c r="AU84" s="19"/>
      <c r="AV84" s="19" t="b">
        <v>1</v>
      </c>
      <c r="AW84" s="19"/>
      <c r="AX84" s="19">
        <v>0</v>
      </c>
      <c r="AY84" s="19"/>
      <c r="AZ84" s="19"/>
      <c r="BA84" s="54"/>
      <c r="BB84" s="77">
        <v>108</v>
      </c>
      <c r="BC84" s="19" t="s">
        <v>33</v>
      </c>
      <c r="BD84" s="19" t="s">
        <v>34</v>
      </c>
      <c r="BE84" s="19">
        <v>18.677467249999999</v>
      </c>
      <c r="BF84" s="19" t="b">
        <v>0</v>
      </c>
      <c r="BG84" s="19">
        <v>19.807132159999998</v>
      </c>
      <c r="BH84" s="19">
        <v>17.54780234</v>
      </c>
      <c r="BI84" s="19">
        <v>0</v>
      </c>
      <c r="BJ84" s="19">
        <v>0</v>
      </c>
      <c r="BK84" s="54">
        <v>0</v>
      </c>
      <c r="BL84" s="19">
        <v>108</v>
      </c>
      <c r="BM84" s="19" t="s">
        <v>34</v>
      </c>
      <c r="BN84" s="19" t="s">
        <v>35</v>
      </c>
      <c r="BO84" s="19">
        <v>0.66483528599999997</v>
      </c>
      <c r="BP84" s="19" t="b">
        <v>1</v>
      </c>
      <c r="BQ84" s="19">
        <v>1.834144274</v>
      </c>
      <c r="BR84" s="19">
        <v>0</v>
      </c>
      <c r="BS84" s="19">
        <v>0.34055243299999999</v>
      </c>
      <c r="BT84" s="19">
        <v>0.32894351599999999</v>
      </c>
      <c r="BU84" s="19">
        <v>0.30593915199999999</v>
      </c>
      <c r="BV84" s="19">
        <v>108</v>
      </c>
      <c r="BW84" s="19" t="s">
        <v>35</v>
      </c>
      <c r="BX84" s="19" t="s">
        <v>36</v>
      </c>
      <c r="BY84" s="19">
        <v>0.66659248000000004</v>
      </c>
      <c r="BZ84" s="19" t="b">
        <v>1</v>
      </c>
      <c r="CA84" s="19">
        <v>1.809940833</v>
      </c>
      <c r="CB84" s="19">
        <v>0</v>
      </c>
      <c r="CC84" s="19">
        <v>0.30976620700000002</v>
      </c>
      <c r="CD84" s="19">
        <v>0.328221814</v>
      </c>
      <c r="CE84" s="19">
        <v>0.278281995</v>
      </c>
    </row>
    <row r="85" spans="1:83" x14ac:dyDescent="0.25">
      <c r="A85" s="19">
        <v>109</v>
      </c>
      <c r="B85" s="19">
        <v>45</v>
      </c>
      <c r="C85" s="19">
        <v>109</v>
      </c>
      <c r="D85" s="77" t="s">
        <v>28</v>
      </c>
      <c r="E85" s="19" t="s">
        <v>29</v>
      </c>
      <c r="F85" s="19">
        <v>0.150181014</v>
      </c>
      <c r="G85" s="19"/>
      <c r="H85" s="19" t="b">
        <v>1</v>
      </c>
      <c r="I85" s="19">
        <v>0.34181352799999998</v>
      </c>
      <c r="J85" s="19">
        <v>0</v>
      </c>
      <c r="K85" s="19">
        <v>2.620088E-3</v>
      </c>
      <c r="L85" s="19">
        <v>0.43528603900000001</v>
      </c>
      <c r="M85" s="54">
        <v>3.8147075000000003E-2</v>
      </c>
      <c r="N85" s="77">
        <v>109</v>
      </c>
      <c r="O85" s="19" t="s">
        <v>29</v>
      </c>
      <c r="P85" s="19" t="s">
        <v>30</v>
      </c>
      <c r="Q85" s="19">
        <v>9.5819474000000002E-2</v>
      </c>
      <c r="R85" s="19" t="b">
        <v>0</v>
      </c>
      <c r="S85" s="19">
        <v>0.26861890999999999</v>
      </c>
      <c r="T85" s="19">
        <v>0</v>
      </c>
      <c r="U85" s="19">
        <v>0</v>
      </c>
      <c r="V85" s="19">
        <v>0</v>
      </c>
      <c r="W85" s="54">
        <v>0</v>
      </c>
      <c r="X85" s="19">
        <v>109</v>
      </c>
      <c r="Y85" s="19" t="s">
        <v>30</v>
      </c>
      <c r="Z85" s="19" t="s">
        <v>31</v>
      </c>
      <c r="AA85" s="19">
        <v>2.7874963999999999E-2</v>
      </c>
      <c r="AB85" s="19" t="b">
        <v>1</v>
      </c>
      <c r="AC85" s="19">
        <v>6.1039828999999997E-2</v>
      </c>
      <c r="AD85" s="19">
        <v>0</v>
      </c>
      <c r="AE85" s="20">
        <v>5.3399999999999997E-5</v>
      </c>
      <c r="AF85" s="19">
        <v>0.251404562</v>
      </c>
      <c r="AG85" s="54">
        <v>2.7352649999999999E-2</v>
      </c>
      <c r="AH85" s="77">
        <v>109</v>
      </c>
      <c r="AI85" s="19" t="s">
        <v>31</v>
      </c>
      <c r="AJ85" s="19" t="s">
        <v>32</v>
      </c>
      <c r="AK85" s="19">
        <v>3.6991573E-2</v>
      </c>
      <c r="AL85" s="19" t="b">
        <v>1</v>
      </c>
      <c r="AM85" s="19">
        <v>8.5678109000000002E-2</v>
      </c>
      <c r="AN85" s="19">
        <v>0</v>
      </c>
      <c r="AO85" s="19">
        <v>1.5796399999999999E-4</v>
      </c>
      <c r="AP85" s="19">
        <v>0.74306958400000001</v>
      </c>
      <c r="AQ85" s="54">
        <v>3.0714655E-2</v>
      </c>
      <c r="AR85" s="77">
        <v>109</v>
      </c>
      <c r="AS85" s="19" t="s">
        <v>32</v>
      </c>
      <c r="AT85" s="19" t="s">
        <v>33</v>
      </c>
      <c r="AU85" s="19"/>
      <c r="AV85" s="19" t="b">
        <v>1</v>
      </c>
      <c r="AW85" s="19"/>
      <c r="AX85" s="19">
        <v>0</v>
      </c>
      <c r="AY85" s="19"/>
      <c r="AZ85" s="19"/>
      <c r="BA85" s="54"/>
      <c r="BB85" s="77">
        <v>109</v>
      </c>
      <c r="BC85" s="19" t="s">
        <v>33</v>
      </c>
      <c r="BD85" s="19" t="s">
        <v>34</v>
      </c>
      <c r="BE85" s="19"/>
      <c r="BF85" s="19" t="b">
        <v>1</v>
      </c>
      <c r="BG85" s="19"/>
      <c r="BH85" s="19">
        <v>0</v>
      </c>
      <c r="BI85" s="19"/>
      <c r="BJ85" s="19"/>
      <c r="BK85" s="54"/>
      <c r="BL85" s="19">
        <v>109</v>
      </c>
      <c r="BM85" s="19" t="s">
        <v>34</v>
      </c>
      <c r="BN85" s="19" t="s">
        <v>35</v>
      </c>
      <c r="BO85" s="19"/>
      <c r="BP85" s="19" t="b">
        <v>1</v>
      </c>
      <c r="BQ85" s="19"/>
      <c r="BR85" s="19">
        <v>0</v>
      </c>
      <c r="BS85" s="19"/>
      <c r="BT85" s="19"/>
      <c r="BU85" s="19"/>
      <c r="BV85" s="19">
        <v>109</v>
      </c>
      <c r="BW85" s="19" t="s">
        <v>35</v>
      </c>
      <c r="BX85" s="19" t="s">
        <v>36</v>
      </c>
      <c r="BY85" s="19"/>
      <c r="BZ85" s="19" t="b">
        <v>1</v>
      </c>
      <c r="CA85" s="19"/>
      <c r="CB85" s="19">
        <v>0</v>
      </c>
      <c r="CC85" s="19"/>
      <c r="CD85" s="19"/>
      <c r="CE85" s="19"/>
    </row>
    <row r="86" spans="1:83" x14ac:dyDescent="0.25">
      <c r="A86" s="19">
        <v>110</v>
      </c>
      <c r="B86" s="19">
        <v>45</v>
      </c>
      <c r="C86" s="19">
        <v>110</v>
      </c>
      <c r="D86" s="77" t="s">
        <v>28</v>
      </c>
      <c r="E86" s="19" t="s">
        <v>29</v>
      </c>
      <c r="F86" s="19"/>
      <c r="G86" s="19"/>
      <c r="H86" s="19" t="b">
        <v>1</v>
      </c>
      <c r="I86" s="19"/>
      <c r="J86" s="19">
        <v>0</v>
      </c>
      <c r="K86" s="19"/>
      <c r="L86" s="19"/>
      <c r="M86" s="54"/>
      <c r="N86" s="77">
        <v>110</v>
      </c>
      <c r="O86" s="19" t="s">
        <v>29</v>
      </c>
      <c r="P86" s="19" t="s">
        <v>30</v>
      </c>
      <c r="Q86" s="19"/>
      <c r="R86" s="19" t="b">
        <v>1</v>
      </c>
      <c r="S86" s="19"/>
      <c r="T86" s="19">
        <v>0</v>
      </c>
      <c r="U86" s="19"/>
      <c r="V86" s="19"/>
      <c r="W86" s="54"/>
      <c r="X86" s="19">
        <v>110</v>
      </c>
      <c r="Y86" s="19" t="s">
        <v>30</v>
      </c>
      <c r="Z86" s="19" t="s">
        <v>31</v>
      </c>
      <c r="AA86" s="19"/>
      <c r="AB86" s="19" t="b">
        <v>1</v>
      </c>
      <c r="AC86" s="19"/>
      <c r="AD86" s="19">
        <v>0</v>
      </c>
      <c r="AE86" s="19"/>
      <c r="AF86" s="19"/>
      <c r="AG86" s="54"/>
      <c r="AH86" s="77">
        <v>110</v>
      </c>
      <c r="AI86" s="19" t="s">
        <v>31</v>
      </c>
      <c r="AJ86" s="19" t="s">
        <v>32</v>
      </c>
      <c r="AK86" s="19"/>
      <c r="AL86" s="19" t="b">
        <v>1</v>
      </c>
      <c r="AM86" s="19"/>
      <c r="AN86" s="19">
        <v>0</v>
      </c>
      <c r="AO86" s="19"/>
      <c r="AP86" s="19"/>
      <c r="AQ86" s="54"/>
      <c r="AR86" s="77">
        <v>110</v>
      </c>
      <c r="AS86" s="19" t="s">
        <v>32</v>
      </c>
      <c r="AT86" s="19" t="s">
        <v>33</v>
      </c>
      <c r="AU86" s="19"/>
      <c r="AV86" s="19" t="b">
        <v>1</v>
      </c>
      <c r="AW86" s="19"/>
      <c r="AX86" s="19">
        <v>0</v>
      </c>
      <c r="AY86" s="19"/>
      <c r="AZ86" s="19"/>
      <c r="BA86" s="54"/>
      <c r="BB86" s="77">
        <v>110</v>
      </c>
      <c r="BC86" s="19" t="s">
        <v>33</v>
      </c>
      <c r="BD86" s="19" t="s">
        <v>34</v>
      </c>
      <c r="BE86" s="19"/>
      <c r="BF86" s="19" t="b">
        <v>1</v>
      </c>
      <c r="BG86" s="19"/>
      <c r="BH86" s="19">
        <v>0</v>
      </c>
      <c r="BI86" s="19"/>
      <c r="BJ86" s="19"/>
      <c r="BK86" s="54"/>
      <c r="BL86" s="19">
        <v>110</v>
      </c>
      <c r="BM86" s="19" t="s">
        <v>34</v>
      </c>
      <c r="BN86" s="19" t="s">
        <v>35</v>
      </c>
      <c r="BO86" s="19">
        <v>0.76541145300000002</v>
      </c>
      <c r="BP86" s="19" t="b">
        <v>0</v>
      </c>
      <c r="BQ86" s="19">
        <v>1.1111030980000001</v>
      </c>
      <c r="BR86" s="19">
        <v>0.419719807</v>
      </c>
      <c r="BS86" s="19">
        <v>0</v>
      </c>
      <c r="BT86" s="19">
        <v>0</v>
      </c>
      <c r="BU86" s="19">
        <v>0</v>
      </c>
      <c r="BV86" s="19">
        <v>110</v>
      </c>
      <c r="BW86" s="19" t="s">
        <v>35</v>
      </c>
      <c r="BX86" s="19" t="s">
        <v>36</v>
      </c>
      <c r="BY86" s="19">
        <v>3.3226336000000002E-2</v>
      </c>
      <c r="BZ86" s="19" t="b">
        <v>1</v>
      </c>
      <c r="CA86" s="19">
        <v>0.60237598199999998</v>
      </c>
      <c r="CB86" s="19">
        <v>0</v>
      </c>
      <c r="CC86" s="19">
        <v>0.23401695</v>
      </c>
      <c r="CD86" s="19">
        <v>0.96593579500000004</v>
      </c>
      <c r="CE86" s="19">
        <v>0.876936049</v>
      </c>
    </row>
    <row r="87" spans="1:83" x14ac:dyDescent="0.25">
      <c r="A87" s="19">
        <v>116</v>
      </c>
      <c r="B87" s="19">
        <v>45</v>
      </c>
      <c r="C87" s="19">
        <v>116</v>
      </c>
      <c r="D87" s="77" t="s">
        <v>28</v>
      </c>
      <c r="E87" s="19" t="s">
        <v>29</v>
      </c>
      <c r="F87" s="19"/>
      <c r="G87" s="19"/>
      <c r="H87" s="19" t="b">
        <v>1</v>
      </c>
      <c r="I87" s="19"/>
      <c r="J87" s="19">
        <v>0</v>
      </c>
      <c r="K87" s="19"/>
      <c r="L87" s="19"/>
      <c r="M87" s="54"/>
      <c r="N87" s="77">
        <v>116</v>
      </c>
      <c r="O87" s="19" t="s">
        <v>29</v>
      </c>
      <c r="P87" s="19" t="s">
        <v>30</v>
      </c>
      <c r="Q87" s="19"/>
      <c r="R87" s="19" t="b">
        <v>1</v>
      </c>
      <c r="S87" s="19"/>
      <c r="T87" s="19">
        <v>0</v>
      </c>
      <c r="U87" s="19"/>
      <c r="V87" s="19"/>
      <c r="W87" s="54"/>
      <c r="X87" s="19">
        <v>116</v>
      </c>
      <c r="Y87" s="19" t="s">
        <v>30</v>
      </c>
      <c r="Z87" s="19" t="s">
        <v>31</v>
      </c>
      <c r="AA87" s="19"/>
      <c r="AB87" s="19" t="b">
        <v>1</v>
      </c>
      <c r="AC87" s="19"/>
      <c r="AD87" s="19">
        <v>0</v>
      </c>
      <c r="AE87" s="19"/>
      <c r="AF87" s="19"/>
      <c r="AG87" s="54"/>
      <c r="AH87" s="77">
        <v>116</v>
      </c>
      <c r="AI87" s="19" t="s">
        <v>31</v>
      </c>
      <c r="AJ87" s="19" t="s">
        <v>32</v>
      </c>
      <c r="AK87" s="19"/>
      <c r="AL87" s="19" t="b">
        <v>1</v>
      </c>
      <c r="AM87" s="19"/>
      <c r="AN87" s="19">
        <v>0</v>
      </c>
      <c r="AO87" s="19"/>
      <c r="AP87" s="19"/>
      <c r="AQ87" s="54"/>
      <c r="AR87" s="77">
        <v>116</v>
      </c>
      <c r="AS87" s="19" t="s">
        <v>32</v>
      </c>
      <c r="AT87" s="19" t="s">
        <v>33</v>
      </c>
      <c r="AU87" s="19"/>
      <c r="AV87" s="19" t="b">
        <v>1</v>
      </c>
      <c r="AW87" s="19"/>
      <c r="AX87" s="19">
        <v>0</v>
      </c>
      <c r="AY87" s="19"/>
      <c r="AZ87" s="19"/>
      <c r="BA87" s="54"/>
      <c r="BB87" s="77">
        <v>116</v>
      </c>
      <c r="BC87" s="19" t="s">
        <v>33</v>
      </c>
      <c r="BD87" s="19" t="s">
        <v>34</v>
      </c>
      <c r="BE87" s="19">
        <v>0.14022071899999999</v>
      </c>
      <c r="BF87" s="19" t="b">
        <v>0</v>
      </c>
      <c r="BG87" s="19">
        <v>0.234943175</v>
      </c>
      <c r="BH87" s="19">
        <v>4.5498261999999998E-2</v>
      </c>
      <c r="BI87" s="19">
        <v>0</v>
      </c>
      <c r="BJ87" s="19">
        <v>0</v>
      </c>
      <c r="BK87" s="54">
        <v>0</v>
      </c>
      <c r="BL87" s="19">
        <v>116</v>
      </c>
      <c r="BM87" s="19" t="s">
        <v>34</v>
      </c>
      <c r="BN87" s="19" t="s">
        <v>35</v>
      </c>
      <c r="BO87" s="19">
        <v>9.7590864999999999E-2</v>
      </c>
      <c r="BP87" s="19" t="b">
        <v>1</v>
      </c>
      <c r="BQ87" s="19">
        <v>0.19827594400000001</v>
      </c>
      <c r="BR87" s="19">
        <v>0</v>
      </c>
      <c r="BS87" s="20">
        <v>4.0200000000000001E-5</v>
      </c>
      <c r="BT87" s="19">
        <v>3.305843E-2</v>
      </c>
      <c r="BU87" s="19">
        <v>1.948647E-3</v>
      </c>
      <c r="BV87" s="19">
        <v>116</v>
      </c>
      <c r="BW87" s="19" t="s">
        <v>35</v>
      </c>
      <c r="BX87" s="19" t="s">
        <v>36</v>
      </c>
      <c r="BY87" s="19"/>
      <c r="BZ87" s="19" t="b">
        <v>1</v>
      </c>
      <c r="CA87" s="19"/>
      <c r="CB87" s="19">
        <v>0</v>
      </c>
      <c r="CC87" s="19"/>
      <c r="CD87" s="19"/>
      <c r="CE87" s="19"/>
    </row>
    <row r="88" spans="1:83" x14ac:dyDescent="0.25">
      <c r="A88" s="19">
        <v>117</v>
      </c>
      <c r="B88" s="19">
        <v>45</v>
      </c>
      <c r="C88" s="19">
        <v>117</v>
      </c>
      <c r="D88" s="77" t="s">
        <v>28</v>
      </c>
      <c r="E88" s="19" t="s">
        <v>29</v>
      </c>
      <c r="F88" s="19">
        <v>1.0082570399999999</v>
      </c>
      <c r="G88" s="19"/>
      <c r="H88" s="19" t="b">
        <v>0</v>
      </c>
      <c r="I88" s="19">
        <v>1.2364072189999999</v>
      </c>
      <c r="J88" s="19">
        <v>0.78010685999999996</v>
      </c>
      <c r="K88" s="19">
        <v>0</v>
      </c>
      <c r="L88" s="19">
        <v>0</v>
      </c>
      <c r="M88" s="54">
        <v>0</v>
      </c>
      <c r="N88" s="77">
        <v>117</v>
      </c>
      <c r="O88" s="19" t="s">
        <v>29</v>
      </c>
      <c r="P88" s="19" t="s">
        <v>30</v>
      </c>
      <c r="Q88" s="19">
        <v>2.8348599229999998</v>
      </c>
      <c r="R88" s="19" t="b">
        <v>0</v>
      </c>
      <c r="S88" s="19">
        <v>3.0640023140000001</v>
      </c>
      <c r="T88" s="19">
        <v>2.6057175319999999</v>
      </c>
      <c r="U88" s="19">
        <v>0</v>
      </c>
      <c r="V88" s="19">
        <v>0</v>
      </c>
      <c r="W88" s="54">
        <v>0</v>
      </c>
      <c r="X88" s="19">
        <v>117</v>
      </c>
      <c r="Y88" s="19" t="s">
        <v>30</v>
      </c>
      <c r="Z88" s="19" t="s">
        <v>31</v>
      </c>
      <c r="AA88" s="19"/>
      <c r="AB88" s="19" t="b">
        <v>1</v>
      </c>
      <c r="AC88" s="19"/>
      <c r="AD88" s="19">
        <v>0</v>
      </c>
      <c r="AE88" s="19"/>
      <c r="AF88" s="19"/>
      <c r="AG88" s="54"/>
      <c r="AH88" s="77">
        <v>117</v>
      </c>
      <c r="AI88" s="19" t="s">
        <v>31</v>
      </c>
      <c r="AJ88" s="19" t="s">
        <v>32</v>
      </c>
      <c r="AK88" s="19"/>
      <c r="AL88" s="19" t="b">
        <v>1</v>
      </c>
      <c r="AM88" s="19"/>
      <c r="AN88" s="19">
        <v>0</v>
      </c>
      <c r="AO88" s="19"/>
      <c r="AP88" s="19"/>
      <c r="AQ88" s="54"/>
      <c r="AR88" s="77">
        <v>117</v>
      </c>
      <c r="AS88" s="19" t="s">
        <v>32</v>
      </c>
      <c r="AT88" s="19" t="s">
        <v>33</v>
      </c>
      <c r="AU88" s="19"/>
      <c r="AV88" s="19" t="b">
        <v>1</v>
      </c>
      <c r="AW88" s="19"/>
      <c r="AX88" s="19">
        <v>0</v>
      </c>
      <c r="AY88" s="19"/>
      <c r="AZ88" s="19"/>
      <c r="BA88" s="54"/>
      <c r="BB88" s="77">
        <v>117</v>
      </c>
      <c r="BC88" s="19" t="s">
        <v>33</v>
      </c>
      <c r="BD88" s="19" t="s">
        <v>34</v>
      </c>
      <c r="BE88" s="19"/>
      <c r="BF88" s="19" t="b">
        <v>1</v>
      </c>
      <c r="BG88" s="19"/>
      <c r="BH88" s="19">
        <v>0</v>
      </c>
      <c r="BI88" s="19"/>
      <c r="BJ88" s="19"/>
      <c r="BK88" s="54"/>
      <c r="BL88" s="19">
        <v>117</v>
      </c>
      <c r="BM88" s="19" t="s">
        <v>34</v>
      </c>
      <c r="BN88" s="19" t="s">
        <v>35</v>
      </c>
      <c r="BO88" s="19"/>
      <c r="BP88" s="19" t="b">
        <v>1</v>
      </c>
      <c r="BQ88" s="19"/>
      <c r="BR88" s="19">
        <v>0</v>
      </c>
      <c r="BS88" s="19"/>
      <c r="BT88" s="19"/>
      <c r="BU88" s="19"/>
      <c r="BV88" s="19">
        <v>117</v>
      </c>
      <c r="BW88" s="19" t="s">
        <v>35</v>
      </c>
      <c r="BX88" s="19" t="s">
        <v>36</v>
      </c>
      <c r="BY88" s="19"/>
      <c r="BZ88" s="19" t="b">
        <v>1</v>
      </c>
      <c r="CA88" s="19"/>
      <c r="CB88" s="19">
        <v>0</v>
      </c>
      <c r="CC88" s="19"/>
      <c r="CD88" s="19"/>
      <c r="CE88" s="19"/>
    </row>
    <row r="89" spans="1:83" x14ac:dyDescent="0.25">
      <c r="A89" s="19">
        <v>119</v>
      </c>
      <c r="B89" s="19">
        <v>45</v>
      </c>
      <c r="C89" s="19">
        <v>119</v>
      </c>
      <c r="D89" s="77" t="s">
        <v>28</v>
      </c>
      <c r="E89" s="19" t="s">
        <v>29</v>
      </c>
      <c r="F89" s="19">
        <v>9.6148109999999991E-3</v>
      </c>
      <c r="G89" s="19"/>
      <c r="H89" s="19" t="b">
        <v>0</v>
      </c>
      <c r="I89" s="19">
        <v>9.1974263000000001E-2</v>
      </c>
      <c r="J89" s="19">
        <v>0</v>
      </c>
      <c r="K89" s="19">
        <v>0</v>
      </c>
      <c r="L89" s="19">
        <v>0</v>
      </c>
      <c r="M89" s="54">
        <v>0</v>
      </c>
      <c r="N89" s="77">
        <v>119</v>
      </c>
      <c r="O89" s="19" t="s">
        <v>29</v>
      </c>
      <c r="P89" s="19" t="s">
        <v>30</v>
      </c>
      <c r="Q89" s="19">
        <v>5.9076627999999999E-2</v>
      </c>
      <c r="R89" s="19" t="b">
        <v>0</v>
      </c>
      <c r="S89" s="19">
        <v>0.15135256799999999</v>
      </c>
      <c r="T89" s="19">
        <v>0</v>
      </c>
      <c r="U89" s="19">
        <v>0</v>
      </c>
      <c r="V89" s="19">
        <v>0</v>
      </c>
      <c r="W89" s="54">
        <v>0</v>
      </c>
      <c r="X89" s="19">
        <v>119</v>
      </c>
      <c r="Y89" s="19" t="s">
        <v>30</v>
      </c>
      <c r="Z89" s="19" t="s">
        <v>31</v>
      </c>
      <c r="AA89" s="19">
        <v>2.9613449E-2</v>
      </c>
      <c r="AB89" s="19" t="b">
        <v>1</v>
      </c>
      <c r="AC89" s="19">
        <v>0.158516295</v>
      </c>
      <c r="AD89" s="19">
        <v>0</v>
      </c>
      <c r="AE89" s="19">
        <v>8.1599910000000001E-3</v>
      </c>
      <c r="AF89" s="19">
        <v>0.98232132699999997</v>
      </c>
      <c r="AG89" s="54">
        <v>0.43265663799999998</v>
      </c>
      <c r="AH89" s="77">
        <v>119</v>
      </c>
      <c r="AI89" s="19" t="s">
        <v>31</v>
      </c>
      <c r="AJ89" s="19" t="s">
        <v>32</v>
      </c>
      <c r="AK89" s="19">
        <v>0.107804054</v>
      </c>
      <c r="AL89" s="19" t="b">
        <v>0</v>
      </c>
      <c r="AM89" s="19">
        <v>0.20593339999999999</v>
      </c>
      <c r="AN89" s="19">
        <v>9.6747069999999994E-3</v>
      </c>
      <c r="AO89" s="19">
        <v>0</v>
      </c>
      <c r="AP89" s="19">
        <v>0</v>
      </c>
      <c r="AQ89" s="54">
        <v>0</v>
      </c>
      <c r="AR89" s="77">
        <v>119</v>
      </c>
      <c r="AS89" s="19" t="s">
        <v>32</v>
      </c>
      <c r="AT89" s="19" t="s">
        <v>33</v>
      </c>
      <c r="AU89" s="19">
        <v>0.17604452300000001</v>
      </c>
      <c r="AV89" s="19" t="b">
        <v>0</v>
      </c>
      <c r="AW89" s="19">
        <v>0.253491142</v>
      </c>
      <c r="AX89" s="19">
        <v>9.8597905E-2</v>
      </c>
      <c r="AY89" s="19">
        <v>0</v>
      </c>
      <c r="AZ89" s="19">
        <v>0</v>
      </c>
      <c r="BA89" s="54">
        <v>0</v>
      </c>
      <c r="BB89" s="77">
        <v>119</v>
      </c>
      <c r="BC89" s="19" t="s">
        <v>33</v>
      </c>
      <c r="BD89" s="19" t="s">
        <v>34</v>
      </c>
      <c r="BE89" s="19">
        <v>6.3968356000000004E-2</v>
      </c>
      <c r="BF89" s="19" t="b">
        <v>1</v>
      </c>
      <c r="BG89" s="19">
        <v>0.128570359</v>
      </c>
      <c r="BH89" s="19">
        <v>0</v>
      </c>
      <c r="BI89" s="20">
        <v>3.8099999999999999E-6</v>
      </c>
      <c r="BJ89" s="19">
        <v>1.2842400000000001E-3</v>
      </c>
      <c r="BK89" s="54">
        <v>1.0581620000000001E-3</v>
      </c>
      <c r="BL89" s="19">
        <v>119</v>
      </c>
      <c r="BM89" s="19" t="s">
        <v>34</v>
      </c>
      <c r="BN89" s="19" t="s">
        <v>35</v>
      </c>
      <c r="BO89" s="19">
        <v>1.111987E-2</v>
      </c>
      <c r="BP89" s="19" t="b">
        <v>1</v>
      </c>
      <c r="BQ89" s="19">
        <v>8.5407823999999993E-2</v>
      </c>
      <c r="BR89" s="19">
        <v>0</v>
      </c>
      <c r="BS89" s="19">
        <v>3.395258E-3</v>
      </c>
      <c r="BT89" s="19">
        <v>0.94245639400000003</v>
      </c>
      <c r="BU89" s="19">
        <v>0.66135245499999995</v>
      </c>
      <c r="BV89" s="19">
        <v>119</v>
      </c>
      <c r="BW89" s="19" t="s">
        <v>35</v>
      </c>
      <c r="BX89" s="19" t="s">
        <v>36</v>
      </c>
      <c r="BY89" s="19">
        <v>3.0656563860000001</v>
      </c>
      <c r="BZ89" s="19" t="b">
        <v>0</v>
      </c>
      <c r="CA89" s="19">
        <v>5.1692836289999997</v>
      </c>
      <c r="CB89" s="19">
        <v>0.962029142</v>
      </c>
      <c r="CC89" s="19">
        <v>0</v>
      </c>
      <c r="CD89" s="19">
        <v>0</v>
      </c>
      <c r="CE89" s="19">
        <v>0</v>
      </c>
    </row>
    <row r="90" spans="1:83" x14ac:dyDescent="0.25">
      <c r="A90" s="19">
        <v>120</v>
      </c>
      <c r="B90" s="19">
        <v>45</v>
      </c>
      <c r="C90" s="19">
        <v>120</v>
      </c>
      <c r="D90" s="77" t="s">
        <v>28</v>
      </c>
      <c r="E90" s="19" t="s">
        <v>29</v>
      </c>
      <c r="F90" s="19">
        <v>0.105144534</v>
      </c>
      <c r="G90" s="19"/>
      <c r="H90" s="19" t="b">
        <v>1</v>
      </c>
      <c r="I90" s="19">
        <v>0.27464530500000001</v>
      </c>
      <c r="J90" s="19">
        <v>0</v>
      </c>
      <c r="K90" s="19">
        <v>5.956711E-3</v>
      </c>
      <c r="L90" s="19">
        <v>0.28335040700000003</v>
      </c>
      <c r="M90" s="54">
        <v>0.24653254399999999</v>
      </c>
      <c r="N90" s="77">
        <v>120</v>
      </c>
      <c r="O90" s="19" t="s">
        <v>29</v>
      </c>
      <c r="P90" s="19" t="s">
        <v>30</v>
      </c>
      <c r="Q90" s="19">
        <v>0.141504621</v>
      </c>
      <c r="R90" s="19" t="b">
        <v>0</v>
      </c>
      <c r="S90" s="19">
        <v>0.26020108600000003</v>
      </c>
      <c r="T90" s="19">
        <v>2.2808156E-2</v>
      </c>
      <c r="U90" s="19">
        <v>0</v>
      </c>
      <c r="V90" s="19">
        <v>0</v>
      </c>
      <c r="W90" s="54">
        <v>0</v>
      </c>
      <c r="X90" s="19">
        <v>120</v>
      </c>
      <c r="Y90" s="19" t="s">
        <v>30</v>
      </c>
      <c r="Z90" s="19" t="s">
        <v>31</v>
      </c>
      <c r="AA90" s="19">
        <v>4.0212921999999998E-2</v>
      </c>
      <c r="AB90" s="19" t="b">
        <v>1</v>
      </c>
      <c r="AC90" s="19">
        <v>0.142421619</v>
      </c>
      <c r="AD90" s="19">
        <v>0</v>
      </c>
      <c r="AE90" s="19">
        <v>3.0187119999999998E-3</v>
      </c>
      <c r="AF90" s="19">
        <v>0.999999941</v>
      </c>
      <c r="AG90" s="54">
        <v>0.18948870500000001</v>
      </c>
      <c r="AH90" s="77">
        <v>120</v>
      </c>
      <c r="AI90" s="19" t="s">
        <v>31</v>
      </c>
      <c r="AJ90" s="19" t="s">
        <v>32</v>
      </c>
      <c r="AK90" s="19">
        <v>0.38770279699999999</v>
      </c>
      <c r="AL90" s="19" t="b">
        <v>0</v>
      </c>
      <c r="AM90" s="19">
        <v>0.52652249600000001</v>
      </c>
      <c r="AN90" s="19">
        <v>0.248883097</v>
      </c>
      <c r="AO90" s="19">
        <v>0</v>
      </c>
      <c r="AP90" s="19">
        <v>0</v>
      </c>
      <c r="AQ90" s="54">
        <v>0</v>
      </c>
      <c r="AR90" s="77">
        <v>120</v>
      </c>
      <c r="AS90" s="19" t="s">
        <v>32</v>
      </c>
      <c r="AT90" s="19" t="s">
        <v>33</v>
      </c>
      <c r="AU90" s="19"/>
      <c r="AV90" s="19" t="b">
        <v>1</v>
      </c>
      <c r="AW90" s="19"/>
      <c r="AX90" s="19">
        <v>0</v>
      </c>
      <c r="AY90" s="19"/>
      <c r="AZ90" s="19"/>
      <c r="BA90" s="54"/>
      <c r="BB90" s="77">
        <v>120</v>
      </c>
      <c r="BC90" s="19" t="s">
        <v>33</v>
      </c>
      <c r="BD90" s="19" t="s">
        <v>34</v>
      </c>
      <c r="BE90" s="19"/>
      <c r="BF90" s="19" t="b">
        <v>1</v>
      </c>
      <c r="BG90" s="19"/>
      <c r="BH90" s="19">
        <v>0</v>
      </c>
      <c r="BI90" s="19"/>
      <c r="BJ90" s="19"/>
      <c r="BK90" s="54"/>
      <c r="BL90" s="19">
        <v>120</v>
      </c>
      <c r="BM90" s="19" t="s">
        <v>34</v>
      </c>
      <c r="BN90" s="19" t="s">
        <v>35</v>
      </c>
      <c r="BO90" s="19"/>
      <c r="BP90" s="19" t="b">
        <v>1</v>
      </c>
      <c r="BQ90" s="19"/>
      <c r="BR90" s="19">
        <v>0</v>
      </c>
      <c r="BS90" s="19"/>
      <c r="BT90" s="19"/>
      <c r="BU90" s="19"/>
      <c r="BV90" s="19">
        <v>120</v>
      </c>
      <c r="BW90" s="19" t="s">
        <v>35</v>
      </c>
      <c r="BX90" s="19" t="s">
        <v>36</v>
      </c>
      <c r="BY90" s="19"/>
      <c r="BZ90" s="19" t="b">
        <v>1</v>
      </c>
      <c r="CA90" s="19"/>
      <c r="CB90" s="19">
        <v>0</v>
      </c>
      <c r="CC90" s="19"/>
      <c r="CD90" s="19"/>
      <c r="CE90" s="19"/>
    </row>
    <row r="91" spans="1:83" x14ac:dyDescent="0.25">
      <c r="A91" s="19">
        <v>121</v>
      </c>
      <c r="B91" s="19">
        <v>45</v>
      </c>
      <c r="C91" s="19">
        <v>121</v>
      </c>
      <c r="D91" s="77" t="s">
        <v>28</v>
      </c>
      <c r="E91" s="19" t="s">
        <v>29</v>
      </c>
      <c r="F91" s="19"/>
      <c r="G91" s="19"/>
      <c r="H91" s="19" t="b">
        <v>1</v>
      </c>
      <c r="I91" s="19"/>
      <c r="J91" s="19">
        <v>0</v>
      </c>
      <c r="K91" s="19"/>
      <c r="L91" s="19"/>
      <c r="M91" s="54"/>
      <c r="N91" s="77">
        <v>121</v>
      </c>
      <c r="O91" s="19" t="s">
        <v>29</v>
      </c>
      <c r="P91" s="19" t="s">
        <v>30</v>
      </c>
      <c r="Q91" s="19"/>
      <c r="R91" s="19" t="b">
        <v>1</v>
      </c>
      <c r="S91" s="19"/>
      <c r="T91" s="19">
        <v>0</v>
      </c>
      <c r="U91" s="19"/>
      <c r="V91" s="19"/>
      <c r="W91" s="54"/>
      <c r="X91" s="19">
        <v>121</v>
      </c>
      <c r="Y91" s="19" t="s">
        <v>30</v>
      </c>
      <c r="Z91" s="19" t="s">
        <v>31</v>
      </c>
      <c r="AA91" s="19"/>
      <c r="AB91" s="19" t="b">
        <v>1</v>
      </c>
      <c r="AC91" s="19"/>
      <c r="AD91" s="19">
        <v>0</v>
      </c>
      <c r="AE91" s="19"/>
      <c r="AF91" s="19"/>
      <c r="AG91" s="54"/>
      <c r="AH91" s="77">
        <v>121</v>
      </c>
      <c r="AI91" s="19" t="s">
        <v>31</v>
      </c>
      <c r="AJ91" s="19" t="s">
        <v>32</v>
      </c>
      <c r="AK91" s="19"/>
      <c r="AL91" s="19" t="b">
        <v>1</v>
      </c>
      <c r="AM91" s="19"/>
      <c r="AN91" s="19">
        <v>0</v>
      </c>
      <c r="AO91" s="19"/>
      <c r="AP91" s="19"/>
      <c r="AQ91" s="54"/>
      <c r="AR91" s="77">
        <v>121</v>
      </c>
      <c r="AS91" s="19" t="s">
        <v>32</v>
      </c>
      <c r="AT91" s="19" t="s">
        <v>33</v>
      </c>
      <c r="AU91" s="19"/>
      <c r="AV91" s="19" t="b">
        <v>1</v>
      </c>
      <c r="AW91" s="19"/>
      <c r="AX91" s="19">
        <v>0</v>
      </c>
      <c r="AY91" s="19"/>
      <c r="AZ91" s="19"/>
      <c r="BA91" s="54"/>
      <c r="BB91" s="77">
        <v>121</v>
      </c>
      <c r="BC91" s="19" t="s">
        <v>33</v>
      </c>
      <c r="BD91" s="19" t="s">
        <v>34</v>
      </c>
      <c r="BE91" s="19">
        <v>0.31836492</v>
      </c>
      <c r="BF91" s="19" t="b">
        <v>0</v>
      </c>
      <c r="BG91" s="19">
        <v>0.85337927999999996</v>
      </c>
      <c r="BH91" s="19">
        <v>0</v>
      </c>
      <c r="BI91" s="19">
        <v>0</v>
      </c>
      <c r="BJ91" s="19">
        <v>0</v>
      </c>
      <c r="BK91" s="54">
        <v>0</v>
      </c>
      <c r="BL91" s="19">
        <v>121</v>
      </c>
      <c r="BM91" s="19" t="s">
        <v>34</v>
      </c>
      <c r="BN91" s="19" t="s">
        <v>35</v>
      </c>
      <c r="BO91" s="19">
        <v>3.0728808E-2</v>
      </c>
      <c r="BP91" s="19" t="b">
        <v>0</v>
      </c>
      <c r="BQ91" s="19">
        <v>0.91915265700000004</v>
      </c>
      <c r="BR91" s="19">
        <v>0</v>
      </c>
      <c r="BS91" s="19">
        <v>0</v>
      </c>
      <c r="BT91" s="19">
        <v>0</v>
      </c>
      <c r="BU91" s="19">
        <v>0</v>
      </c>
      <c r="BV91" s="19">
        <v>121</v>
      </c>
      <c r="BW91" s="19" t="s">
        <v>35</v>
      </c>
      <c r="BX91" s="19" t="s">
        <v>36</v>
      </c>
      <c r="BY91" s="19">
        <v>4.7185190000000002E-2</v>
      </c>
      <c r="BZ91" s="19" t="b">
        <v>0</v>
      </c>
      <c r="CA91" s="19">
        <v>0.92624525199999996</v>
      </c>
      <c r="CB91" s="19">
        <v>0</v>
      </c>
      <c r="CC91" s="19">
        <v>0</v>
      </c>
      <c r="CD91" s="19">
        <v>0</v>
      </c>
      <c r="CE91" s="19">
        <v>0</v>
      </c>
    </row>
    <row r="92" spans="1:83" x14ac:dyDescent="0.25">
      <c r="A92" s="19">
        <v>125</v>
      </c>
      <c r="B92" s="19">
        <v>45</v>
      </c>
      <c r="C92" s="19">
        <v>125</v>
      </c>
      <c r="D92" s="77" t="s">
        <v>28</v>
      </c>
      <c r="E92" s="19" t="s">
        <v>29</v>
      </c>
      <c r="F92" s="19"/>
      <c r="G92" s="19"/>
      <c r="H92" s="19" t="b">
        <v>1</v>
      </c>
      <c r="I92" s="19"/>
      <c r="J92" s="19">
        <v>0</v>
      </c>
      <c r="K92" s="19"/>
      <c r="L92" s="19"/>
      <c r="M92" s="54"/>
      <c r="N92" s="77">
        <v>125</v>
      </c>
      <c r="O92" s="19" t="s">
        <v>29</v>
      </c>
      <c r="P92" s="19" t="s">
        <v>30</v>
      </c>
      <c r="Q92" s="19"/>
      <c r="R92" s="19" t="b">
        <v>1</v>
      </c>
      <c r="S92" s="19"/>
      <c r="T92" s="19">
        <v>0</v>
      </c>
      <c r="U92" s="19"/>
      <c r="V92" s="19"/>
      <c r="W92" s="54"/>
      <c r="X92" s="19">
        <v>125</v>
      </c>
      <c r="Y92" s="19" t="s">
        <v>30</v>
      </c>
      <c r="Z92" s="19" t="s">
        <v>31</v>
      </c>
      <c r="AA92" s="19"/>
      <c r="AB92" s="19" t="b">
        <v>1</v>
      </c>
      <c r="AC92" s="19"/>
      <c r="AD92" s="19">
        <v>0</v>
      </c>
      <c r="AE92" s="19"/>
      <c r="AF92" s="19"/>
      <c r="AG92" s="54"/>
      <c r="AH92" s="77">
        <v>125</v>
      </c>
      <c r="AI92" s="19" t="s">
        <v>31</v>
      </c>
      <c r="AJ92" s="19" t="s">
        <v>32</v>
      </c>
      <c r="AK92" s="19"/>
      <c r="AL92" s="19" t="b">
        <v>1</v>
      </c>
      <c r="AM92" s="19"/>
      <c r="AN92" s="19">
        <v>0</v>
      </c>
      <c r="AO92" s="19"/>
      <c r="AP92" s="19"/>
      <c r="AQ92" s="54"/>
      <c r="AR92" s="77">
        <v>125</v>
      </c>
      <c r="AS92" s="19" t="s">
        <v>32</v>
      </c>
      <c r="AT92" s="19" t="s">
        <v>33</v>
      </c>
      <c r="AU92" s="19"/>
      <c r="AV92" s="19" t="b">
        <v>1</v>
      </c>
      <c r="AW92" s="19"/>
      <c r="AX92" s="19">
        <v>0</v>
      </c>
      <c r="AY92" s="19"/>
      <c r="AZ92" s="19"/>
      <c r="BA92" s="54"/>
      <c r="BB92" s="77">
        <v>125</v>
      </c>
      <c r="BC92" s="19" t="s">
        <v>33</v>
      </c>
      <c r="BD92" s="19" t="s">
        <v>34</v>
      </c>
      <c r="BE92" s="19">
        <v>1.125836796</v>
      </c>
      <c r="BF92" s="19" t="b">
        <v>0</v>
      </c>
      <c r="BG92" s="19">
        <v>1.2294692650000001</v>
      </c>
      <c r="BH92" s="19">
        <v>1.0222043270000001</v>
      </c>
      <c r="BI92" s="19">
        <v>0</v>
      </c>
      <c r="BJ92" s="19">
        <v>0</v>
      </c>
      <c r="BK92" s="54">
        <v>0</v>
      </c>
      <c r="BL92" s="19">
        <v>125</v>
      </c>
      <c r="BM92" s="19" t="s">
        <v>34</v>
      </c>
      <c r="BN92" s="19" t="s">
        <v>35</v>
      </c>
      <c r="BO92" s="19">
        <v>2.6234546000000001E-2</v>
      </c>
      <c r="BP92" s="19" t="b">
        <v>0</v>
      </c>
      <c r="BQ92" s="19">
        <v>4.0946300999999997E-2</v>
      </c>
      <c r="BR92" s="19">
        <v>1.152279E-2</v>
      </c>
      <c r="BS92" s="19">
        <v>0</v>
      </c>
      <c r="BT92" s="19">
        <v>0</v>
      </c>
      <c r="BU92" s="19">
        <v>0</v>
      </c>
      <c r="BV92" s="19">
        <v>125</v>
      </c>
      <c r="BW92" s="19" t="s">
        <v>35</v>
      </c>
      <c r="BX92" s="19" t="s">
        <v>36</v>
      </c>
      <c r="BY92" s="19">
        <v>3.4154856999999997E-2</v>
      </c>
      <c r="BZ92" s="19" t="b">
        <v>1</v>
      </c>
      <c r="CA92" s="19">
        <v>9.1444316999999997E-2</v>
      </c>
      <c r="CB92" s="19">
        <v>0</v>
      </c>
      <c r="CC92" s="19">
        <v>4.27119E-4</v>
      </c>
      <c r="CD92" s="19">
        <v>0.99839731300000001</v>
      </c>
      <c r="CE92" s="19">
        <v>6.5326211999999995E-2</v>
      </c>
    </row>
    <row r="93" spans="1:83" x14ac:dyDescent="0.25">
      <c r="A93" s="19">
        <v>128</v>
      </c>
      <c r="B93" s="19">
        <v>45</v>
      </c>
      <c r="C93" s="19">
        <v>128</v>
      </c>
      <c r="D93" s="77" t="s">
        <v>28</v>
      </c>
      <c r="E93" s="19" t="s">
        <v>29</v>
      </c>
      <c r="F93" s="19">
        <v>0.525932179</v>
      </c>
      <c r="G93" s="19"/>
      <c r="H93" s="19" t="b">
        <v>0</v>
      </c>
      <c r="I93" s="19">
        <v>0.646435961</v>
      </c>
      <c r="J93" s="19">
        <v>0.40542839800000002</v>
      </c>
      <c r="K93" s="19">
        <v>0</v>
      </c>
      <c r="L93" s="19">
        <v>0</v>
      </c>
      <c r="M93" s="54">
        <v>0</v>
      </c>
      <c r="N93" s="77">
        <v>128</v>
      </c>
      <c r="O93" s="19" t="s">
        <v>29</v>
      </c>
      <c r="P93" s="19" t="s">
        <v>30</v>
      </c>
      <c r="Q93" s="19">
        <v>8.9078747999999999E-2</v>
      </c>
      <c r="R93" s="19" t="b">
        <v>1</v>
      </c>
      <c r="S93" s="19">
        <v>0.26372129900000002</v>
      </c>
      <c r="T93" s="19">
        <v>0</v>
      </c>
      <c r="U93" s="19">
        <v>8.576831E-3</v>
      </c>
      <c r="V93" s="19">
        <v>0.59784192999999997</v>
      </c>
      <c r="W93" s="54">
        <v>0.23816223</v>
      </c>
      <c r="X93" s="19">
        <v>128</v>
      </c>
      <c r="Y93" s="19" t="s">
        <v>30</v>
      </c>
      <c r="Z93" s="19" t="s">
        <v>31</v>
      </c>
      <c r="AA93" s="19">
        <v>1.0247378999999999E-2</v>
      </c>
      <c r="AB93" s="19" t="b">
        <v>1</v>
      </c>
      <c r="AC93" s="19">
        <v>0.222913103</v>
      </c>
      <c r="AD93" s="19">
        <v>0</v>
      </c>
      <c r="AE93" s="19">
        <v>3.3321862000000001E-2</v>
      </c>
      <c r="AF93" s="19">
        <v>0.95116255199999999</v>
      </c>
      <c r="AG93" s="54">
        <v>0.92528454500000001</v>
      </c>
      <c r="AH93" s="77">
        <v>128</v>
      </c>
      <c r="AI93" s="19" t="s">
        <v>31</v>
      </c>
      <c r="AJ93" s="19" t="s">
        <v>32</v>
      </c>
      <c r="AK93" s="19">
        <v>3.1543506999999998E-2</v>
      </c>
      <c r="AL93" s="19" t="b">
        <v>1</v>
      </c>
      <c r="AM93" s="19">
        <v>0.23445255400000001</v>
      </c>
      <c r="AN93" s="19">
        <v>0</v>
      </c>
      <c r="AO93" s="19">
        <v>2.5790886999999998E-2</v>
      </c>
      <c r="AP93" s="19">
        <v>0.86697486199999996</v>
      </c>
      <c r="AQ93" s="54">
        <v>0.73619314599999996</v>
      </c>
      <c r="AR93" s="77">
        <v>128</v>
      </c>
      <c r="AS93" s="19" t="s">
        <v>32</v>
      </c>
      <c r="AT93" s="19" t="s">
        <v>33</v>
      </c>
      <c r="AU93" s="19">
        <v>9.8105556999999996E-2</v>
      </c>
      <c r="AV93" s="19" t="b">
        <v>1</v>
      </c>
      <c r="AW93" s="19">
        <v>0.27649185599999998</v>
      </c>
      <c r="AX93" s="19">
        <v>0</v>
      </c>
      <c r="AY93" s="19">
        <v>8.3491490000000002E-3</v>
      </c>
      <c r="AZ93" s="19">
        <v>0.404295079</v>
      </c>
      <c r="BA93" s="54">
        <v>0.28066123599999998</v>
      </c>
      <c r="BB93" s="77">
        <v>128</v>
      </c>
      <c r="BC93" s="19" t="s">
        <v>33</v>
      </c>
      <c r="BD93" s="19" t="s">
        <v>34</v>
      </c>
      <c r="BE93" s="19">
        <v>0.29193071100000001</v>
      </c>
      <c r="BF93" s="19" t="b">
        <v>1</v>
      </c>
      <c r="BG93" s="19">
        <v>0.65985417599999996</v>
      </c>
      <c r="BH93" s="19">
        <v>0</v>
      </c>
      <c r="BI93" s="19">
        <v>8.8928919999999995E-3</v>
      </c>
      <c r="BJ93" s="19">
        <v>0.43062502499999999</v>
      </c>
      <c r="BK93" s="54">
        <v>3.4402795E-2</v>
      </c>
      <c r="BL93" s="19">
        <v>128</v>
      </c>
      <c r="BM93" s="19" t="s">
        <v>34</v>
      </c>
      <c r="BN93" s="19" t="s">
        <v>35</v>
      </c>
      <c r="BO93" s="19"/>
      <c r="BP93" s="19" t="b">
        <v>1</v>
      </c>
      <c r="BQ93" s="19"/>
      <c r="BR93" s="19">
        <v>0</v>
      </c>
      <c r="BS93" s="19"/>
      <c r="BT93" s="19"/>
      <c r="BU93" s="19"/>
      <c r="BV93" s="19">
        <v>128</v>
      </c>
      <c r="BW93" s="19" t="s">
        <v>35</v>
      </c>
      <c r="BX93" s="19" t="s">
        <v>36</v>
      </c>
      <c r="BY93" s="19"/>
      <c r="BZ93" s="19" t="b">
        <v>1</v>
      </c>
      <c r="CA93" s="19"/>
      <c r="CB93" s="19">
        <v>0</v>
      </c>
      <c r="CC93" s="19"/>
      <c r="CD93" s="19"/>
      <c r="CE93" s="19"/>
    </row>
    <row r="94" spans="1:83" x14ac:dyDescent="0.25">
      <c r="A94" s="22">
        <v>132</v>
      </c>
      <c r="B94" s="22">
        <v>45</v>
      </c>
      <c r="C94" s="22">
        <v>132</v>
      </c>
      <c r="D94" s="78" t="s">
        <v>28</v>
      </c>
      <c r="E94" s="22" t="s">
        <v>29</v>
      </c>
      <c r="F94" s="22"/>
      <c r="G94" s="22"/>
      <c r="H94" s="22" t="b">
        <v>1</v>
      </c>
      <c r="I94" s="22"/>
      <c r="J94" s="22">
        <v>0</v>
      </c>
      <c r="K94" s="22"/>
      <c r="L94" s="22"/>
      <c r="M94" s="55"/>
      <c r="N94" s="78">
        <v>132</v>
      </c>
      <c r="O94" s="22" t="s">
        <v>29</v>
      </c>
      <c r="P94" s="22" t="s">
        <v>30</v>
      </c>
      <c r="Q94" s="22"/>
      <c r="R94" s="22" t="b">
        <v>1</v>
      </c>
      <c r="S94" s="22"/>
      <c r="T94" s="22">
        <v>0</v>
      </c>
      <c r="U94" s="22"/>
      <c r="V94" s="22"/>
      <c r="W94" s="55"/>
      <c r="X94" s="22">
        <v>132</v>
      </c>
      <c r="Y94" s="22" t="s">
        <v>30</v>
      </c>
      <c r="Z94" s="22" t="s">
        <v>31</v>
      </c>
      <c r="AA94" s="22"/>
      <c r="AB94" s="22" t="b">
        <v>1</v>
      </c>
      <c r="AC94" s="22"/>
      <c r="AD94" s="22">
        <v>0</v>
      </c>
      <c r="AE94" s="22"/>
      <c r="AF94" s="22"/>
      <c r="AG94" s="55"/>
      <c r="AH94" s="78">
        <v>132</v>
      </c>
      <c r="AI94" s="22" t="s">
        <v>31</v>
      </c>
      <c r="AJ94" s="22" t="s">
        <v>32</v>
      </c>
      <c r="AK94" s="22"/>
      <c r="AL94" s="22" t="b">
        <v>1</v>
      </c>
      <c r="AM94" s="22"/>
      <c r="AN94" s="22">
        <v>0</v>
      </c>
      <c r="AO94" s="22"/>
      <c r="AP94" s="22"/>
      <c r="AQ94" s="55"/>
      <c r="AR94" s="78">
        <v>132</v>
      </c>
      <c r="AS94" s="22" t="s">
        <v>32</v>
      </c>
      <c r="AT94" s="22" t="s">
        <v>33</v>
      </c>
      <c r="AU94" s="22"/>
      <c r="AV94" s="22" t="b">
        <v>1</v>
      </c>
      <c r="AW94" s="22"/>
      <c r="AX94" s="22">
        <v>0</v>
      </c>
      <c r="AY94" s="22"/>
      <c r="AZ94" s="22"/>
      <c r="BA94" s="55"/>
      <c r="BB94" s="78">
        <v>132</v>
      </c>
      <c r="BC94" s="22" t="s">
        <v>33</v>
      </c>
      <c r="BD94" s="22" t="s">
        <v>34</v>
      </c>
      <c r="BE94" s="22"/>
      <c r="BF94" s="22" t="b">
        <v>1</v>
      </c>
      <c r="BG94" s="22"/>
      <c r="BH94" s="22">
        <v>0</v>
      </c>
      <c r="BI94" s="22"/>
      <c r="BJ94" s="22"/>
      <c r="BK94" s="55"/>
      <c r="BL94" s="22">
        <v>132</v>
      </c>
      <c r="BM94" s="22" t="s">
        <v>34</v>
      </c>
      <c r="BN94" s="22" t="s">
        <v>35</v>
      </c>
      <c r="BO94" s="22">
        <v>4.9094869999999997E-3</v>
      </c>
      <c r="BP94" s="22" t="b">
        <v>0</v>
      </c>
      <c r="BQ94" s="22">
        <v>9.7661913000000003E-2</v>
      </c>
      <c r="BR94" s="22">
        <v>0</v>
      </c>
      <c r="BS94" s="22">
        <v>0</v>
      </c>
      <c r="BT94" s="22">
        <v>0</v>
      </c>
      <c r="BU94" s="22">
        <v>0</v>
      </c>
      <c r="BV94" s="22">
        <v>132</v>
      </c>
      <c r="BW94" s="22" t="s">
        <v>35</v>
      </c>
      <c r="BX94" s="22" t="s">
        <v>36</v>
      </c>
      <c r="BY94" s="22">
        <v>0.104407504</v>
      </c>
      <c r="BZ94" s="22" t="b">
        <v>1</v>
      </c>
      <c r="CA94" s="22">
        <v>0.28063769900000002</v>
      </c>
      <c r="CB94" s="22">
        <v>0</v>
      </c>
      <c r="CC94" s="22">
        <v>7.0722579999999997E-3</v>
      </c>
      <c r="CD94" s="22">
        <v>0.355411064</v>
      </c>
      <c r="CE94" s="22">
        <v>0.24102378499999999</v>
      </c>
    </row>
    <row r="95" spans="1:83" x14ac:dyDescent="0.25">
      <c r="A95" s="23">
        <v>40</v>
      </c>
      <c r="B95" s="23">
        <v>32</v>
      </c>
      <c r="C95" s="23">
        <v>40</v>
      </c>
      <c r="D95" s="79" t="s">
        <v>28</v>
      </c>
      <c r="E95" s="23" t="s">
        <v>29</v>
      </c>
      <c r="F95" s="23"/>
      <c r="G95" s="23"/>
      <c r="H95" s="23" t="b">
        <v>1</v>
      </c>
      <c r="I95" s="23"/>
      <c r="J95" s="23">
        <v>0</v>
      </c>
      <c r="K95" s="23"/>
      <c r="L95" s="23"/>
      <c r="M95" s="56"/>
      <c r="N95" s="79">
        <v>40</v>
      </c>
      <c r="O95" s="23" t="s">
        <v>29</v>
      </c>
      <c r="P95" s="23" t="s">
        <v>30</v>
      </c>
      <c r="Q95" s="23"/>
      <c r="R95" s="23" t="b">
        <v>1</v>
      </c>
      <c r="S95" s="23"/>
      <c r="T95" s="23">
        <v>0</v>
      </c>
      <c r="U95" s="23"/>
      <c r="V95" s="23"/>
      <c r="W95" s="56"/>
      <c r="X95" s="23">
        <v>40</v>
      </c>
      <c r="Y95" s="23" t="s">
        <v>30</v>
      </c>
      <c r="Z95" s="23" t="s">
        <v>31</v>
      </c>
      <c r="AA95" s="23"/>
      <c r="AB95" s="23" t="b">
        <v>1</v>
      </c>
      <c r="AC95" s="23"/>
      <c r="AD95" s="23">
        <v>0</v>
      </c>
      <c r="AE95" s="23"/>
      <c r="AF95" s="23"/>
      <c r="AG95" s="56"/>
      <c r="AH95" s="79">
        <v>40</v>
      </c>
      <c r="AI95" s="23" t="s">
        <v>31</v>
      </c>
      <c r="AJ95" s="23" t="s">
        <v>32</v>
      </c>
      <c r="AK95" s="23"/>
      <c r="AL95" s="23" t="b">
        <v>1</v>
      </c>
      <c r="AM95" s="23"/>
      <c r="AN95" s="23">
        <v>0</v>
      </c>
      <c r="AO95" s="23"/>
      <c r="AP95" s="23"/>
      <c r="AQ95" s="56"/>
      <c r="AR95" s="79">
        <v>40</v>
      </c>
      <c r="AS95" s="23" t="s">
        <v>32</v>
      </c>
      <c r="AT95" s="23" t="s">
        <v>33</v>
      </c>
      <c r="AU95" s="23"/>
      <c r="AV95" s="23" t="b">
        <v>1</v>
      </c>
      <c r="AW95" s="23"/>
      <c r="AX95" s="23">
        <v>0</v>
      </c>
      <c r="AY95" s="23"/>
      <c r="AZ95" s="23"/>
      <c r="BA95" s="56"/>
      <c r="BB95" s="79">
        <v>40</v>
      </c>
      <c r="BC95" s="23" t="s">
        <v>33</v>
      </c>
      <c r="BD95" s="23" t="s">
        <v>34</v>
      </c>
      <c r="BE95" s="23">
        <v>0.86063787800000002</v>
      </c>
      <c r="BF95" s="23" t="b">
        <v>0</v>
      </c>
      <c r="BG95" s="23">
        <v>1.3823844789999999</v>
      </c>
      <c r="BH95" s="23">
        <v>0.33889127699999999</v>
      </c>
      <c r="BI95" s="23">
        <v>0</v>
      </c>
      <c r="BJ95" s="23">
        <v>0</v>
      </c>
      <c r="BK95" s="56">
        <v>0</v>
      </c>
      <c r="BL95" s="23">
        <v>40</v>
      </c>
      <c r="BM95" s="23" t="s">
        <v>34</v>
      </c>
      <c r="BN95" s="23" t="s">
        <v>35</v>
      </c>
      <c r="BO95" s="23"/>
      <c r="BP95" s="23" t="b">
        <v>1</v>
      </c>
      <c r="BQ95" s="23"/>
      <c r="BR95" s="23">
        <v>0</v>
      </c>
      <c r="BS95" s="23"/>
      <c r="BT95" s="23"/>
      <c r="BU95" s="23"/>
      <c r="BV95" s="23">
        <v>40</v>
      </c>
      <c r="BW95" s="23" t="s">
        <v>35</v>
      </c>
      <c r="BX95" s="23" t="s">
        <v>36</v>
      </c>
      <c r="BY95" s="23"/>
      <c r="BZ95" s="23" t="b">
        <v>1</v>
      </c>
      <c r="CA95" s="23"/>
      <c r="CB95" s="23">
        <v>0</v>
      </c>
      <c r="CC95" s="23"/>
      <c r="CD95" s="23"/>
      <c r="CE95" s="23"/>
    </row>
    <row r="96" spans="1:83" x14ac:dyDescent="0.25">
      <c r="A96" s="24">
        <v>51</v>
      </c>
      <c r="B96" s="24">
        <v>32</v>
      </c>
      <c r="C96" s="24">
        <v>51</v>
      </c>
      <c r="D96" s="80" t="s">
        <v>28</v>
      </c>
      <c r="E96" s="24" t="s">
        <v>29</v>
      </c>
      <c r="F96" s="24"/>
      <c r="G96" s="24"/>
      <c r="H96" s="24" t="b">
        <v>1</v>
      </c>
      <c r="I96" s="24"/>
      <c r="J96" s="24">
        <v>0</v>
      </c>
      <c r="K96" s="24"/>
      <c r="L96" s="24"/>
      <c r="M96" s="57"/>
      <c r="N96" s="80">
        <v>51</v>
      </c>
      <c r="O96" s="24" t="s">
        <v>29</v>
      </c>
      <c r="P96" s="24" t="s">
        <v>30</v>
      </c>
      <c r="Q96" s="24"/>
      <c r="R96" s="24" t="b">
        <v>1</v>
      </c>
      <c r="S96" s="24"/>
      <c r="T96" s="24">
        <v>0</v>
      </c>
      <c r="U96" s="24"/>
      <c r="V96" s="24"/>
      <c r="W96" s="57"/>
      <c r="X96" s="24">
        <v>51</v>
      </c>
      <c r="Y96" s="24" t="s">
        <v>30</v>
      </c>
      <c r="Z96" s="24" t="s">
        <v>31</v>
      </c>
      <c r="AA96" s="24"/>
      <c r="AB96" s="24" t="b">
        <v>1</v>
      </c>
      <c r="AC96" s="24"/>
      <c r="AD96" s="24">
        <v>0</v>
      </c>
      <c r="AE96" s="24"/>
      <c r="AF96" s="24"/>
      <c r="AG96" s="57"/>
      <c r="AH96" s="80">
        <v>51</v>
      </c>
      <c r="AI96" s="24" t="s">
        <v>31</v>
      </c>
      <c r="AJ96" s="24" t="s">
        <v>32</v>
      </c>
      <c r="AK96" s="24"/>
      <c r="AL96" s="24" t="b">
        <v>1</v>
      </c>
      <c r="AM96" s="24"/>
      <c r="AN96" s="24">
        <v>0</v>
      </c>
      <c r="AO96" s="24"/>
      <c r="AP96" s="24"/>
      <c r="AQ96" s="57"/>
      <c r="AR96" s="80">
        <v>51</v>
      </c>
      <c r="AS96" s="24" t="s">
        <v>32</v>
      </c>
      <c r="AT96" s="24" t="s">
        <v>33</v>
      </c>
      <c r="AU96" s="24"/>
      <c r="AV96" s="24" t="b">
        <v>1</v>
      </c>
      <c r="AW96" s="24"/>
      <c r="AX96" s="24">
        <v>0</v>
      </c>
      <c r="AY96" s="24"/>
      <c r="AZ96" s="24"/>
      <c r="BA96" s="57"/>
      <c r="BB96" s="80">
        <v>51</v>
      </c>
      <c r="BC96" s="24" t="s">
        <v>33</v>
      </c>
      <c r="BD96" s="24" t="s">
        <v>34</v>
      </c>
      <c r="BE96" s="24"/>
      <c r="BF96" s="24" t="b">
        <v>1</v>
      </c>
      <c r="BG96" s="24"/>
      <c r="BH96" s="24">
        <v>0</v>
      </c>
      <c r="BI96" s="24"/>
      <c r="BJ96" s="24"/>
      <c r="BK96" s="57"/>
      <c r="BL96" s="24">
        <v>51</v>
      </c>
      <c r="BM96" s="24" t="s">
        <v>34</v>
      </c>
      <c r="BN96" s="24" t="s">
        <v>35</v>
      </c>
      <c r="BO96" s="24"/>
      <c r="BP96" s="24" t="b">
        <v>1</v>
      </c>
      <c r="BQ96" s="24"/>
      <c r="BR96" s="24">
        <v>0</v>
      </c>
      <c r="BS96" s="24"/>
      <c r="BT96" s="24"/>
      <c r="BU96" s="24"/>
      <c r="BV96" s="24">
        <v>51</v>
      </c>
      <c r="BW96" s="24" t="s">
        <v>35</v>
      </c>
      <c r="BX96" s="24" t="s">
        <v>36</v>
      </c>
      <c r="BY96" s="24"/>
      <c r="BZ96" s="24" t="b">
        <v>1</v>
      </c>
      <c r="CA96" s="24"/>
      <c r="CB96" s="24">
        <v>0</v>
      </c>
      <c r="CC96" s="24"/>
      <c r="CD96" s="24"/>
      <c r="CE96" s="24"/>
    </row>
    <row r="97" spans="1:83" x14ac:dyDescent="0.25">
      <c r="A97" s="24">
        <v>52</v>
      </c>
      <c r="B97" s="24">
        <v>32</v>
      </c>
      <c r="C97" s="24">
        <v>52</v>
      </c>
      <c r="D97" s="80" t="s">
        <v>28</v>
      </c>
      <c r="E97" s="24" t="s">
        <v>29</v>
      </c>
      <c r="F97" s="24"/>
      <c r="G97" s="24"/>
      <c r="H97" s="24" t="b">
        <v>1</v>
      </c>
      <c r="I97" s="24"/>
      <c r="J97" s="24">
        <v>0</v>
      </c>
      <c r="K97" s="24"/>
      <c r="L97" s="24"/>
      <c r="M97" s="57"/>
      <c r="N97" s="80">
        <v>52</v>
      </c>
      <c r="O97" s="24" t="s">
        <v>29</v>
      </c>
      <c r="P97" s="24" t="s">
        <v>30</v>
      </c>
      <c r="Q97" s="24"/>
      <c r="R97" s="24" t="b">
        <v>1</v>
      </c>
      <c r="S97" s="24"/>
      <c r="T97" s="24">
        <v>0</v>
      </c>
      <c r="U97" s="24"/>
      <c r="V97" s="24"/>
      <c r="W97" s="57"/>
      <c r="X97" s="24">
        <v>52</v>
      </c>
      <c r="Y97" s="24" t="s">
        <v>30</v>
      </c>
      <c r="Z97" s="24" t="s">
        <v>31</v>
      </c>
      <c r="AA97" s="24"/>
      <c r="AB97" s="24" t="b">
        <v>1</v>
      </c>
      <c r="AC97" s="24"/>
      <c r="AD97" s="24">
        <v>0</v>
      </c>
      <c r="AE97" s="24"/>
      <c r="AF97" s="24"/>
      <c r="AG97" s="57"/>
      <c r="AH97" s="80">
        <v>52</v>
      </c>
      <c r="AI97" s="24" t="s">
        <v>31</v>
      </c>
      <c r="AJ97" s="24" t="s">
        <v>32</v>
      </c>
      <c r="AK97" s="24"/>
      <c r="AL97" s="24" t="b">
        <v>1</v>
      </c>
      <c r="AM97" s="24"/>
      <c r="AN97" s="24">
        <v>0</v>
      </c>
      <c r="AO97" s="24"/>
      <c r="AP97" s="24"/>
      <c r="AQ97" s="57"/>
      <c r="AR97" s="80">
        <v>52</v>
      </c>
      <c r="AS97" s="24" t="s">
        <v>32</v>
      </c>
      <c r="AT97" s="24" t="s">
        <v>33</v>
      </c>
      <c r="AU97" s="24"/>
      <c r="AV97" s="24" t="b">
        <v>1</v>
      </c>
      <c r="AW97" s="24"/>
      <c r="AX97" s="24">
        <v>0</v>
      </c>
      <c r="AY97" s="24"/>
      <c r="AZ97" s="24"/>
      <c r="BA97" s="57"/>
      <c r="BB97" s="80">
        <v>52</v>
      </c>
      <c r="BC97" s="24" t="s">
        <v>33</v>
      </c>
      <c r="BD97" s="24" t="s">
        <v>34</v>
      </c>
      <c r="BE97" s="24"/>
      <c r="BF97" s="24" t="b">
        <v>1</v>
      </c>
      <c r="BG97" s="24"/>
      <c r="BH97" s="24">
        <v>0</v>
      </c>
      <c r="BI97" s="24"/>
      <c r="BJ97" s="24"/>
      <c r="BK97" s="57"/>
      <c r="BL97" s="24">
        <v>52</v>
      </c>
      <c r="BM97" s="24" t="s">
        <v>34</v>
      </c>
      <c r="BN97" s="24" t="s">
        <v>35</v>
      </c>
      <c r="BO97" s="24">
        <v>0.64439422700000004</v>
      </c>
      <c r="BP97" s="24" t="b">
        <v>1</v>
      </c>
      <c r="BQ97" s="24">
        <v>1.396472282</v>
      </c>
      <c r="BR97" s="24">
        <v>0</v>
      </c>
      <c r="BS97" s="24">
        <v>2.6805161000000001E-2</v>
      </c>
      <c r="BT97" s="24">
        <v>0.119429282</v>
      </c>
      <c r="BU97" s="24">
        <v>3.6304502000000002E-2</v>
      </c>
      <c r="BV97" s="24">
        <v>52</v>
      </c>
      <c r="BW97" s="24" t="s">
        <v>35</v>
      </c>
      <c r="BX97" s="24" t="s">
        <v>36</v>
      </c>
      <c r="BY97" s="24">
        <v>3.7743185999999998E-2</v>
      </c>
      <c r="BZ97" s="24" t="b">
        <v>1</v>
      </c>
      <c r="CA97" s="24">
        <v>1.025944951</v>
      </c>
      <c r="CB97" s="24">
        <v>0</v>
      </c>
      <c r="CC97" s="24">
        <v>0.72531644200000001</v>
      </c>
      <c r="CD97" s="24">
        <v>0.98235754500000005</v>
      </c>
      <c r="CE97" s="24">
        <v>0.91102786000000002</v>
      </c>
    </row>
    <row r="98" spans="1:83" x14ac:dyDescent="0.25">
      <c r="A98" s="24">
        <v>56</v>
      </c>
      <c r="B98" s="24">
        <v>32</v>
      </c>
      <c r="C98" s="24">
        <v>56</v>
      </c>
      <c r="D98" s="80" t="s">
        <v>28</v>
      </c>
      <c r="E98" s="24" t="s">
        <v>29</v>
      </c>
      <c r="F98" s="24">
        <v>2.2445050000000001E-2</v>
      </c>
      <c r="G98" s="24"/>
      <c r="H98" s="24" t="b">
        <v>1</v>
      </c>
      <c r="I98" s="24">
        <v>0.105002119</v>
      </c>
      <c r="J98" s="24">
        <v>0</v>
      </c>
      <c r="K98" s="24">
        <v>3.4615290000000001E-3</v>
      </c>
      <c r="L98" s="24">
        <v>0.77938995200000005</v>
      </c>
      <c r="M98" s="57">
        <v>0.54514456600000005</v>
      </c>
      <c r="N98" s="80">
        <v>56</v>
      </c>
      <c r="O98" s="24" t="s">
        <v>29</v>
      </c>
      <c r="P98" s="24" t="s">
        <v>30</v>
      </c>
      <c r="Q98" s="24">
        <v>0.104252542</v>
      </c>
      <c r="R98" s="24" t="b">
        <v>1</v>
      </c>
      <c r="S98" s="24">
        <v>0.25113001800000001</v>
      </c>
      <c r="T98" s="24">
        <v>0</v>
      </c>
      <c r="U98" s="24">
        <v>2.433466E-3</v>
      </c>
      <c r="V98" s="24">
        <v>0.54791368100000004</v>
      </c>
      <c r="W98" s="57">
        <v>6.4864908999999998E-2</v>
      </c>
      <c r="X98" s="24">
        <v>56</v>
      </c>
      <c r="Y98" s="24" t="s">
        <v>30</v>
      </c>
      <c r="Z98" s="24" t="s">
        <v>31</v>
      </c>
      <c r="AA98" s="24">
        <v>7.3386728999999998E-2</v>
      </c>
      <c r="AB98" s="24" t="b">
        <v>1</v>
      </c>
      <c r="AC98" s="24">
        <v>0.25778893000000003</v>
      </c>
      <c r="AD98" s="24">
        <v>0</v>
      </c>
      <c r="AE98" s="24">
        <v>1.2851258000000001E-2</v>
      </c>
      <c r="AF98" s="24">
        <v>0.72483006400000005</v>
      </c>
      <c r="AG98" s="57">
        <v>0.342554886</v>
      </c>
      <c r="AH98" s="80">
        <v>56</v>
      </c>
      <c r="AI98" s="24" t="s">
        <v>31</v>
      </c>
      <c r="AJ98" s="24" t="s">
        <v>32</v>
      </c>
      <c r="AK98" s="24">
        <v>2.6464029999999999E-3</v>
      </c>
      <c r="AL98" s="24" t="b">
        <v>0</v>
      </c>
      <c r="AM98" s="24">
        <v>0.26166511199999998</v>
      </c>
      <c r="AN98" s="24">
        <v>0</v>
      </c>
      <c r="AO98" s="24">
        <v>0</v>
      </c>
      <c r="AP98" s="24">
        <v>0</v>
      </c>
      <c r="AQ98" s="57">
        <v>0</v>
      </c>
      <c r="AR98" s="80">
        <v>56</v>
      </c>
      <c r="AS98" s="24" t="s">
        <v>32</v>
      </c>
      <c r="AT98" s="24" t="s">
        <v>33</v>
      </c>
      <c r="AU98" s="24">
        <v>4.1701269999999999E-2</v>
      </c>
      <c r="AV98" s="24" t="b">
        <v>0</v>
      </c>
      <c r="AW98" s="24">
        <v>0.23141973800000001</v>
      </c>
      <c r="AX98" s="24">
        <v>0</v>
      </c>
      <c r="AY98" s="24">
        <v>0</v>
      </c>
      <c r="AZ98" s="24">
        <v>0</v>
      </c>
      <c r="BA98" s="57">
        <v>0</v>
      </c>
      <c r="BB98" s="80">
        <v>56</v>
      </c>
      <c r="BC98" s="24" t="s">
        <v>33</v>
      </c>
      <c r="BD98" s="24" t="s">
        <v>34</v>
      </c>
      <c r="BE98" s="24"/>
      <c r="BF98" s="24" t="b">
        <v>1</v>
      </c>
      <c r="BG98" s="24"/>
      <c r="BH98" s="24">
        <v>0</v>
      </c>
      <c r="BI98" s="24"/>
      <c r="BJ98" s="24"/>
      <c r="BK98" s="57"/>
      <c r="BL98" s="24">
        <v>56</v>
      </c>
      <c r="BM98" s="24" t="s">
        <v>34</v>
      </c>
      <c r="BN98" s="24" t="s">
        <v>35</v>
      </c>
      <c r="BO98" s="24"/>
      <c r="BP98" s="24" t="b">
        <v>1</v>
      </c>
      <c r="BQ98" s="24"/>
      <c r="BR98" s="24">
        <v>0</v>
      </c>
      <c r="BS98" s="24"/>
      <c r="BT98" s="24"/>
      <c r="BU98" s="24"/>
      <c r="BV98" s="24">
        <v>56</v>
      </c>
      <c r="BW98" s="24" t="s">
        <v>35</v>
      </c>
      <c r="BX98" s="24" t="s">
        <v>36</v>
      </c>
      <c r="BY98" s="24"/>
      <c r="BZ98" s="24" t="b">
        <v>1</v>
      </c>
      <c r="CA98" s="24"/>
      <c r="CB98" s="24">
        <v>0</v>
      </c>
      <c r="CC98" s="24"/>
      <c r="CD98" s="24"/>
      <c r="CE98" s="24"/>
    </row>
    <row r="99" spans="1:83" x14ac:dyDescent="0.25">
      <c r="A99" s="24">
        <v>58</v>
      </c>
      <c r="B99" s="24">
        <v>32</v>
      </c>
      <c r="C99" s="24">
        <v>58</v>
      </c>
      <c r="D99" s="80" t="s">
        <v>28</v>
      </c>
      <c r="E99" s="24" t="s">
        <v>29</v>
      </c>
      <c r="F99" s="24">
        <v>0.14369405900000001</v>
      </c>
      <c r="G99" s="24"/>
      <c r="H99" s="24" t="b">
        <v>0</v>
      </c>
      <c r="I99" s="24">
        <v>0.37508732700000003</v>
      </c>
      <c r="J99" s="24">
        <v>0</v>
      </c>
      <c r="K99" s="24">
        <v>0</v>
      </c>
      <c r="L99" s="24">
        <v>0</v>
      </c>
      <c r="M99" s="57">
        <v>0</v>
      </c>
      <c r="N99" s="80">
        <v>58</v>
      </c>
      <c r="O99" s="24" t="s">
        <v>29</v>
      </c>
      <c r="P99" s="24" t="s">
        <v>30</v>
      </c>
      <c r="Q99" s="24">
        <v>0.281499057</v>
      </c>
      <c r="R99" s="24" t="b">
        <v>0</v>
      </c>
      <c r="S99" s="24">
        <v>0.52234569500000005</v>
      </c>
      <c r="T99" s="24">
        <v>4.0652419000000002E-2</v>
      </c>
      <c r="U99" s="24">
        <v>0</v>
      </c>
      <c r="V99" s="24">
        <v>0</v>
      </c>
      <c r="W99" s="57">
        <v>0</v>
      </c>
      <c r="X99" s="24">
        <v>58</v>
      </c>
      <c r="Y99" s="24" t="s">
        <v>30</v>
      </c>
      <c r="Z99" s="24" t="s">
        <v>31</v>
      </c>
      <c r="AA99" s="24">
        <v>0.164249692</v>
      </c>
      <c r="AB99" s="24" t="b">
        <v>0</v>
      </c>
      <c r="AC99" s="24">
        <v>0.43927629699999998</v>
      </c>
      <c r="AD99" s="24">
        <v>0</v>
      </c>
      <c r="AE99" s="24">
        <v>0</v>
      </c>
      <c r="AF99" s="24">
        <v>0</v>
      </c>
      <c r="AG99" s="57">
        <v>0</v>
      </c>
      <c r="AH99" s="80">
        <v>58</v>
      </c>
      <c r="AI99" s="24" t="s">
        <v>31</v>
      </c>
      <c r="AJ99" s="24" t="s">
        <v>32</v>
      </c>
      <c r="AK99" s="24">
        <v>0.42093430399999998</v>
      </c>
      <c r="AL99" s="24" t="b">
        <v>0</v>
      </c>
      <c r="AM99" s="24">
        <v>0.76484666199999995</v>
      </c>
      <c r="AN99" s="24">
        <v>7.7021945999999994E-2</v>
      </c>
      <c r="AO99" s="24">
        <v>0</v>
      </c>
      <c r="AP99" s="24">
        <v>0</v>
      </c>
      <c r="AQ99" s="57">
        <v>0</v>
      </c>
      <c r="AR99" s="80">
        <v>58</v>
      </c>
      <c r="AS99" s="24" t="s">
        <v>32</v>
      </c>
      <c r="AT99" s="24" t="s">
        <v>33</v>
      </c>
      <c r="AU99" s="24"/>
      <c r="AV99" s="24" t="b">
        <v>1</v>
      </c>
      <c r="AW99" s="24"/>
      <c r="AX99" s="24">
        <v>0</v>
      </c>
      <c r="AY99" s="24"/>
      <c r="AZ99" s="24"/>
      <c r="BA99" s="57"/>
      <c r="BB99" s="80">
        <v>58</v>
      </c>
      <c r="BC99" s="24" t="s">
        <v>33</v>
      </c>
      <c r="BD99" s="24" t="s">
        <v>34</v>
      </c>
      <c r="BE99" s="24"/>
      <c r="BF99" s="24" t="b">
        <v>1</v>
      </c>
      <c r="BG99" s="24"/>
      <c r="BH99" s="24">
        <v>0</v>
      </c>
      <c r="BI99" s="24"/>
      <c r="BJ99" s="24"/>
      <c r="BK99" s="57"/>
      <c r="BL99" s="24">
        <v>58</v>
      </c>
      <c r="BM99" s="24" t="s">
        <v>34</v>
      </c>
      <c r="BN99" s="24" t="s">
        <v>35</v>
      </c>
      <c r="BO99" s="24"/>
      <c r="BP99" s="24" t="b">
        <v>1</v>
      </c>
      <c r="BQ99" s="24"/>
      <c r="BR99" s="24">
        <v>0</v>
      </c>
      <c r="BS99" s="24"/>
      <c r="BT99" s="24"/>
      <c r="BU99" s="24"/>
      <c r="BV99" s="24">
        <v>58</v>
      </c>
      <c r="BW99" s="24" t="s">
        <v>35</v>
      </c>
      <c r="BX99" s="24" t="s">
        <v>36</v>
      </c>
      <c r="BY99" s="24"/>
      <c r="BZ99" s="24" t="b">
        <v>1</v>
      </c>
      <c r="CA99" s="24"/>
      <c r="CB99" s="24">
        <v>0</v>
      </c>
      <c r="CC99" s="24"/>
      <c r="CD99" s="24"/>
      <c r="CE99" s="24"/>
    </row>
    <row r="100" spans="1:83" x14ac:dyDescent="0.25">
      <c r="A100" s="24">
        <v>61</v>
      </c>
      <c r="B100" s="24">
        <v>32</v>
      </c>
      <c r="C100" s="24">
        <v>61</v>
      </c>
      <c r="D100" s="80" t="s">
        <v>28</v>
      </c>
      <c r="E100" s="24" t="s">
        <v>29</v>
      </c>
      <c r="F100" s="24"/>
      <c r="G100" s="24"/>
      <c r="H100" s="24" t="b">
        <v>1</v>
      </c>
      <c r="I100" s="24"/>
      <c r="J100" s="24">
        <v>0</v>
      </c>
      <c r="K100" s="24"/>
      <c r="L100" s="24"/>
      <c r="M100" s="57"/>
      <c r="N100" s="80">
        <v>61</v>
      </c>
      <c r="O100" s="24" t="s">
        <v>29</v>
      </c>
      <c r="P100" s="24" t="s">
        <v>30</v>
      </c>
      <c r="Q100" s="24"/>
      <c r="R100" s="24" t="b">
        <v>1</v>
      </c>
      <c r="S100" s="24"/>
      <c r="T100" s="24">
        <v>0</v>
      </c>
      <c r="U100" s="24"/>
      <c r="V100" s="24"/>
      <c r="W100" s="57"/>
      <c r="X100" s="24">
        <v>61</v>
      </c>
      <c r="Y100" s="24" t="s">
        <v>30</v>
      </c>
      <c r="Z100" s="24" t="s">
        <v>31</v>
      </c>
      <c r="AA100" s="24"/>
      <c r="AB100" s="24" t="b">
        <v>1</v>
      </c>
      <c r="AC100" s="24"/>
      <c r="AD100" s="24">
        <v>0</v>
      </c>
      <c r="AE100" s="24"/>
      <c r="AF100" s="24"/>
      <c r="AG100" s="57"/>
      <c r="AH100" s="80">
        <v>61</v>
      </c>
      <c r="AI100" s="24" t="s">
        <v>31</v>
      </c>
      <c r="AJ100" s="24" t="s">
        <v>32</v>
      </c>
      <c r="AK100" s="24"/>
      <c r="AL100" s="24" t="b">
        <v>1</v>
      </c>
      <c r="AM100" s="24"/>
      <c r="AN100" s="24">
        <v>0</v>
      </c>
      <c r="AO100" s="24"/>
      <c r="AP100" s="24"/>
      <c r="AQ100" s="57"/>
      <c r="AR100" s="80">
        <v>61</v>
      </c>
      <c r="AS100" s="24" t="s">
        <v>32</v>
      </c>
      <c r="AT100" s="24" t="s">
        <v>33</v>
      </c>
      <c r="AU100" s="24"/>
      <c r="AV100" s="24" t="b">
        <v>1</v>
      </c>
      <c r="AW100" s="24"/>
      <c r="AX100" s="24">
        <v>0</v>
      </c>
      <c r="AY100" s="24"/>
      <c r="AZ100" s="24"/>
      <c r="BA100" s="57"/>
      <c r="BB100" s="80">
        <v>61</v>
      </c>
      <c r="BC100" s="24" t="s">
        <v>33</v>
      </c>
      <c r="BD100" s="24" t="s">
        <v>34</v>
      </c>
      <c r="BE100" s="24"/>
      <c r="BF100" s="24" t="b">
        <v>1</v>
      </c>
      <c r="BG100" s="24"/>
      <c r="BH100" s="24">
        <v>0</v>
      </c>
      <c r="BI100" s="24"/>
      <c r="BJ100" s="24"/>
      <c r="BK100" s="57"/>
      <c r="BL100" s="24">
        <v>61</v>
      </c>
      <c r="BM100" s="24" t="s">
        <v>34</v>
      </c>
      <c r="BN100" s="24" t="s">
        <v>35</v>
      </c>
      <c r="BO100" s="24">
        <v>0.116833433</v>
      </c>
      <c r="BP100" s="24" t="b">
        <v>1</v>
      </c>
      <c r="BQ100" s="24">
        <v>0.82125917999999998</v>
      </c>
      <c r="BR100" s="24">
        <v>0</v>
      </c>
      <c r="BS100" s="24">
        <v>0.28265089399999999</v>
      </c>
      <c r="BT100" s="24">
        <v>0.98540987300000005</v>
      </c>
      <c r="BU100" s="24">
        <v>0.55600874600000005</v>
      </c>
      <c r="BV100" s="24">
        <v>61</v>
      </c>
      <c r="BW100" s="24" t="s">
        <v>35</v>
      </c>
      <c r="BX100" s="24" t="s">
        <v>36</v>
      </c>
      <c r="BY100" s="24">
        <v>1.1674844E-2</v>
      </c>
      <c r="BZ100" s="24" t="b">
        <v>0</v>
      </c>
      <c r="CA100" s="24">
        <v>0.72153375399999997</v>
      </c>
      <c r="CB100" s="24">
        <v>0</v>
      </c>
      <c r="CC100" s="24">
        <v>0</v>
      </c>
      <c r="CD100" s="24">
        <v>0</v>
      </c>
      <c r="CE100" s="24">
        <v>0</v>
      </c>
    </row>
    <row r="101" spans="1:83" x14ac:dyDescent="0.25">
      <c r="A101" s="24">
        <v>62</v>
      </c>
      <c r="B101" s="24">
        <v>32</v>
      </c>
      <c r="C101" s="24">
        <v>62</v>
      </c>
      <c r="D101" s="80" t="s">
        <v>28</v>
      </c>
      <c r="E101" s="24" t="s">
        <v>29</v>
      </c>
      <c r="F101" s="24"/>
      <c r="G101" s="24"/>
      <c r="H101" s="24" t="b">
        <v>1</v>
      </c>
      <c r="I101" s="24"/>
      <c r="J101" s="24">
        <v>0</v>
      </c>
      <c r="K101" s="24"/>
      <c r="L101" s="24"/>
      <c r="M101" s="57"/>
      <c r="N101" s="80">
        <v>62</v>
      </c>
      <c r="O101" s="24" t="s">
        <v>29</v>
      </c>
      <c r="P101" s="24" t="s">
        <v>30</v>
      </c>
      <c r="Q101" s="24"/>
      <c r="R101" s="24" t="b">
        <v>1</v>
      </c>
      <c r="S101" s="24"/>
      <c r="T101" s="24">
        <v>0</v>
      </c>
      <c r="U101" s="24"/>
      <c r="V101" s="24"/>
      <c r="W101" s="57"/>
      <c r="X101" s="24">
        <v>62</v>
      </c>
      <c r="Y101" s="24" t="s">
        <v>30</v>
      </c>
      <c r="Z101" s="24" t="s">
        <v>31</v>
      </c>
      <c r="AA101" s="24"/>
      <c r="AB101" s="24" t="b">
        <v>1</v>
      </c>
      <c r="AC101" s="24"/>
      <c r="AD101" s="24">
        <v>0</v>
      </c>
      <c r="AE101" s="24"/>
      <c r="AF101" s="24"/>
      <c r="AG101" s="57"/>
      <c r="AH101" s="80">
        <v>62</v>
      </c>
      <c r="AI101" s="24" t="s">
        <v>31</v>
      </c>
      <c r="AJ101" s="24" t="s">
        <v>32</v>
      </c>
      <c r="AK101" s="24"/>
      <c r="AL101" s="24" t="b">
        <v>1</v>
      </c>
      <c r="AM101" s="24"/>
      <c r="AN101" s="24">
        <v>0</v>
      </c>
      <c r="AO101" s="24"/>
      <c r="AP101" s="24"/>
      <c r="AQ101" s="57"/>
      <c r="AR101" s="80">
        <v>62</v>
      </c>
      <c r="AS101" s="24" t="s">
        <v>32</v>
      </c>
      <c r="AT101" s="24" t="s">
        <v>33</v>
      </c>
      <c r="AU101" s="24"/>
      <c r="AV101" s="24" t="b">
        <v>1</v>
      </c>
      <c r="AW101" s="24"/>
      <c r="AX101" s="24">
        <v>0</v>
      </c>
      <c r="AY101" s="24"/>
      <c r="AZ101" s="24"/>
      <c r="BA101" s="57"/>
      <c r="BB101" s="80">
        <v>62</v>
      </c>
      <c r="BC101" s="24" t="s">
        <v>33</v>
      </c>
      <c r="BD101" s="24" t="s">
        <v>34</v>
      </c>
      <c r="BE101" s="24"/>
      <c r="BF101" s="24" t="b">
        <v>1</v>
      </c>
      <c r="BG101" s="24"/>
      <c r="BH101" s="24">
        <v>0</v>
      </c>
      <c r="BI101" s="24"/>
      <c r="BJ101" s="24"/>
      <c r="BK101" s="57"/>
      <c r="BL101" s="24">
        <v>62</v>
      </c>
      <c r="BM101" s="24" t="s">
        <v>34</v>
      </c>
      <c r="BN101" s="24" t="s">
        <v>35</v>
      </c>
      <c r="BO101" s="24"/>
      <c r="BP101" s="24" t="b">
        <v>1</v>
      </c>
      <c r="BQ101" s="24"/>
      <c r="BR101" s="24">
        <v>0</v>
      </c>
      <c r="BS101" s="24"/>
      <c r="BT101" s="24"/>
      <c r="BU101" s="24"/>
      <c r="BV101" s="24">
        <v>62</v>
      </c>
      <c r="BW101" s="24" t="s">
        <v>35</v>
      </c>
      <c r="BX101" s="24" t="s">
        <v>36</v>
      </c>
      <c r="BY101" s="24"/>
      <c r="BZ101" s="24" t="b">
        <v>1</v>
      </c>
      <c r="CA101" s="24"/>
      <c r="CB101" s="24">
        <v>0</v>
      </c>
      <c r="CC101" s="24"/>
      <c r="CD101" s="24"/>
      <c r="CE101" s="24"/>
    </row>
    <row r="102" spans="1:83" x14ac:dyDescent="0.25">
      <c r="A102" s="24">
        <v>63</v>
      </c>
      <c r="B102" s="24">
        <v>32</v>
      </c>
      <c r="C102" s="24">
        <v>63</v>
      </c>
      <c r="D102" s="80" t="s">
        <v>28</v>
      </c>
      <c r="E102" s="24" t="s">
        <v>29</v>
      </c>
      <c r="F102" s="24">
        <v>0.185064074</v>
      </c>
      <c r="G102" s="24"/>
      <c r="H102" s="24" t="b">
        <v>1</v>
      </c>
      <c r="I102" s="24">
        <v>0.389488634</v>
      </c>
      <c r="J102" s="24">
        <v>0</v>
      </c>
      <c r="K102" s="24">
        <v>6.0591900000000001E-4</v>
      </c>
      <c r="L102" s="24">
        <v>0.44058893300000002</v>
      </c>
      <c r="M102" s="57">
        <v>5.7277379999999996E-3</v>
      </c>
      <c r="N102" s="80">
        <v>63</v>
      </c>
      <c r="O102" s="24" t="s">
        <v>29</v>
      </c>
      <c r="P102" s="24" t="s">
        <v>30</v>
      </c>
      <c r="Q102" s="24">
        <v>0.16722315800000001</v>
      </c>
      <c r="R102" s="24" t="b">
        <v>0</v>
      </c>
      <c r="S102" s="24">
        <v>0.36618551900000001</v>
      </c>
      <c r="T102" s="24">
        <v>0</v>
      </c>
      <c r="U102" s="24">
        <v>0</v>
      </c>
      <c r="V102" s="24">
        <v>0</v>
      </c>
      <c r="W102" s="57">
        <v>0</v>
      </c>
      <c r="X102" s="24">
        <v>63</v>
      </c>
      <c r="Y102" s="24" t="s">
        <v>30</v>
      </c>
      <c r="Z102" s="24" t="s">
        <v>31</v>
      </c>
      <c r="AA102" s="24">
        <v>0.233099893</v>
      </c>
      <c r="AB102" s="24" t="b">
        <v>0</v>
      </c>
      <c r="AC102" s="24">
        <v>0.285106639</v>
      </c>
      <c r="AD102" s="24">
        <v>0.18109314800000001</v>
      </c>
      <c r="AE102" s="24">
        <v>0</v>
      </c>
      <c r="AF102" s="24">
        <v>0</v>
      </c>
      <c r="AG102" s="57">
        <v>0</v>
      </c>
      <c r="AH102" s="80">
        <v>63</v>
      </c>
      <c r="AI102" s="24" t="s">
        <v>31</v>
      </c>
      <c r="AJ102" s="24" t="s">
        <v>32</v>
      </c>
      <c r="AK102" s="24">
        <v>0.124900497</v>
      </c>
      <c r="AL102" s="24" t="b">
        <v>0</v>
      </c>
      <c r="AM102" s="24">
        <v>0.161898763</v>
      </c>
      <c r="AN102" s="24">
        <v>8.7902230999999997E-2</v>
      </c>
      <c r="AO102" s="24">
        <v>0</v>
      </c>
      <c r="AP102" s="24">
        <v>0</v>
      </c>
      <c r="AQ102" s="57">
        <v>0</v>
      </c>
      <c r="AR102" s="80">
        <v>63</v>
      </c>
      <c r="AS102" s="24" t="s">
        <v>32</v>
      </c>
      <c r="AT102" s="24" t="s">
        <v>33</v>
      </c>
      <c r="AU102" s="24">
        <v>0.23676325300000001</v>
      </c>
      <c r="AV102" s="24" t="b">
        <v>0</v>
      </c>
      <c r="AW102" s="24">
        <v>0.33234111399999999</v>
      </c>
      <c r="AX102" s="24">
        <v>0.14118539199999999</v>
      </c>
      <c r="AY102" s="24">
        <v>0</v>
      </c>
      <c r="AZ102" s="24">
        <v>0</v>
      </c>
      <c r="BA102" s="57">
        <v>0</v>
      </c>
      <c r="BB102" s="80">
        <v>63</v>
      </c>
      <c r="BC102" s="24" t="s">
        <v>33</v>
      </c>
      <c r="BD102" s="24" t="s">
        <v>34</v>
      </c>
      <c r="BE102" s="24"/>
      <c r="BF102" s="24" t="b">
        <v>1</v>
      </c>
      <c r="BG102" s="24"/>
      <c r="BH102" s="24">
        <v>0</v>
      </c>
      <c r="BI102" s="24"/>
      <c r="BJ102" s="24"/>
      <c r="BK102" s="57"/>
      <c r="BL102" s="24">
        <v>63</v>
      </c>
      <c r="BM102" s="24" t="s">
        <v>34</v>
      </c>
      <c r="BN102" s="24" t="s">
        <v>35</v>
      </c>
      <c r="BO102" s="24"/>
      <c r="BP102" s="24" t="b">
        <v>1</v>
      </c>
      <c r="BQ102" s="24"/>
      <c r="BR102" s="24">
        <v>0</v>
      </c>
      <c r="BS102" s="24"/>
      <c r="BT102" s="24"/>
      <c r="BU102" s="24"/>
      <c r="BV102" s="24">
        <v>63</v>
      </c>
      <c r="BW102" s="24" t="s">
        <v>35</v>
      </c>
      <c r="BX102" s="24" t="s">
        <v>36</v>
      </c>
      <c r="BY102" s="24"/>
      <c r="BZ102" s="24" t="b">
        <v>1</v>
      </c>
      <c r="CA102" s="24"/>
      <c r="CB102" s="24">
        <v>0</v>
      </c>
      <c r="CC102" s="24"/>
      <c r="CD102" s="24"/>
      <c r="CE102" s="24"/>
    </row>
    <row r="103" spans="1:83" x14ac:dyDescent="0.25">
      <c r="A103" s="24">
        <v>64</v>
      </c>
      <c r="B103" s="24">
        <v>32</v>
      </c>
      <c r="C103" s="24">
        <v>64</v>
      </c>
      <c r="D103" s="80" t="s">
        <v>28</v>
      </c>
      <c r="E103" s="24" t="s">
        <v>29</v>
      </c>
      <c r="F103" s="24">
        <v>6.2768110000000002E-2</v>
      </c>
      <c r="G103" s="24"/>
      <c r="H103" s="24" t="b">
        <v>1</v>
      </c>
      <c r="I103" s="24">
        <v>0.15913707399999999</v>
      </c>
      <c r="J103" s="24">
        <v>0</v>
      </c>
      <c r="K103" s="24">
        <v>1.365443E-3</v>
      </c>
      <c r="L103" s="24">
        <v>0.65223206899999997</v>
      </c>
      <c r="M103" s="57">
        <v>8.7311757000000004E-2</v>
      </c>
      <c r="N103" s="80">
        <v>64</v>
      </c>
      <c r="O103" s="24" t="s">
        <v>29</v>
      </c>
      <c r="P103" s="24" t="s">
        <v>30</v>
      </c>
      <c r="Q103" s="24">
        <v>9.9588914000000001E-2</v>
      </c>
      <c r="R103" s="24" t="b">
        <v>1</v>
      </c>
      <c r="S103" s="24">
        <v>0.23680285000000001</v>
      </c>
      <c r="T103" s="24">
        <v>0</v>
      </c>
      <c r="U103" s="24">
        <v>2.4398279999999998E-3</v>
      </c>
      <c r="V103" s="24">
        <v>0.17477843000000001</v>
      </c>
      <c r="W103" s="57">
        <v>0.15601208699999999</v>
      </c>
      <c r="X103" s="24">
        <v>64</v>
      </c>
      <c r="Y103" s="24" t="s">
        <v>30</v>
      </c>
      <c r="Z103" s="24" t="s">
        <v>31</v>
      </c>
      <c r="AA103" s="24">
        <v>3.3084395000000003E-2</v>
      </c>
      <c r="AB103" s="24" t="b">
        <v>1</v>
      </c>
      <c r="AC103" s="24">
        <v>0.16390558099999999</v>
      </c>
      <c r="AD103" s="24">
        <v>0</v>
      </c>
      <c r="AE103" s="24">
        <v>9.1520630000000002E-3</v>
      </c>
      <c r="AF103" s="24">
        <v>0.70764408899999998</v>
      </c>
      <c r="AG103" s="57">
        <v>0.65561305299999995</v>
      </c>
      <c r="AH103" s="80">
        <v>64</v>
      </c>
      <c r="AI103" s="24" t="s">
        <v>31</v>
      </c>
      <c r="AJ103" s="24" t="s">
        <v>32</v>
      </c>
      <c r="AK103" s="24">
        <v>1.8517657999999999E-2</v>
      </c>
      <c r="AL103" s="24" t="b">
        <v>0</v>
      </c>
      <c r="AM103" s="24">
        <v>0.12043852200000001</v>
      </c>
      <c r="AN103" s="24">
        <v>0</v>
      </c>
      <c r="AO103" s="24">
        <v>0</v>
      </c>
      <c r="AP103" s="24">
        <v>0</v>
      </c>
      <c r="AQ103" s="57">
        <v>0</v>
      </c>
      <c r="AR103" s="80">
        <v>64</v>
      </c>
      <c r="AS103" s="24" t="s">
        <v>32</v>
      </c>
      <c r="AT103" s="24" t="s">
        <v>33</v>
      </c>
      <c r="AU103" s="24">
        <v>1.4722827000000001E-2</v>
      </c>
      <c r="AV103" s="24" t="b">
        <v>1</v>
      </c>
      <c r="AW103" s="24">
        <v>9.4192751000000005E-2</v>
      </c>
      <c r="AX103" s="24">
        <v>0</v>
      </c>
      <c r="AY103" s="24">
        <v>3.7660079999999999E-3</v>
      </c>
      <c r="AZ103" s="24">
        <v>0.84079642099999996</v>
      </c>
      <c r="BA103" s="57">
        <v>0.689019139</v>
      </c>
      <c r="BB103" s="80">
        <v>64</v>
      </c>
      <c r="BC103" s="24" t="s">
        <v>33</v>
      </c>
      <c r="BD103" s="24" t="s">
        <v>34</v>
      </c>
      <c r="BE103" s="24"/>
      <c r="BF103" s="24" t="b">
        <v>1</v>
      </c>
      <c r="BG103" s="24"/>
      <c r="BH103" s="24">
        <v>0</v>
      </c>
      <c r="BI103" s="24"/>
      <c r="BJ103" s="24"/>
      <c r="BK103" s="57"/>
      <c r="BL103" s="24">
        <v>64</v>
      </c>
      <c r="BM103" s="24" t="s">
        <v>34</v>
      </c>
      <c r="BN103" s="24" t="s">
        <v>35</v>
      </c>
      <c r="BO103" s="24"/>
      <c r="BP103" s="24" t="b">
        <v>1</v>
      </c>
      <c r="BQ103" s="24"/>
      <c r="BR103" s="24">
        <v>0</v>
      </c>
      <c r="BS103" s="24"/>
      <c r="BT103" s="24"/>
      <c r="BU103" s="24"/>
      <c r="BV103" s="24">
        <v>64</v>
      </c>
      <c r="BW103" s="24" t="s">
        <v>35</v>
      </c>
      <c r="BX103" s="24" t="s">
        <v>36</v>
      </c>
      <c r="BY103" s="24"/>
      <c r="BZ103" s="24" t="b">
        <v>1</v>
      </c>
      <c r="CA103" s="24"/>
      <c r="CB103" s="24">
        <v>0</v>
      </c>
      <c r="CC103" s="24"/>
      <c r="CD103" s="24"/>
      <c r="CE103" s="24"/>
    </row>
    <row r="104" spans="1:83" x14ac:dyDescent="0.25">
      <c r="A104" s="24">
        <v>65</v>
      </c>
      <c r="B104" s="24">
        <v>32</v>
      </c>
      <c r="C104" s="24">
        <v>65</v>
      </c>
      <c r="D104" s="80" t="s">
        <v>28</v>
      </c>
      <c r="E104" s="24" t="s">
        <v>29</v>
      </c>
      <c r="F104" s="24"/>
      <c r="G104" s="24"/>
      <c r="H104" s="24" t="b">
        <v>1</v>
      </c>
      <c r="I104" s="24"/>
      <c r="J104" s="24">
        <v>0</v>
      </c>
      <c r="K104" s="24"/>
      <c r="L104" s="24"/>
      <c r="M104" s="57"/>
      <c r="N104" s="80">
        <v>65</v>
      </c>
      <c r="O104" s="24" t="s">
        <v>29</v>
      </c>
      <c r="P104" s="24" t="s">
        <v>30</v>
      </c>
      <c r="Q104" s="24"/>
      <c r="R104" s="24" t="b">
        <v>1</v>
      </c>
      <c r="S104" s="24"/>
      <c r="T104" s="24">
        <v>0</v>
      </c>
      <c r="U104" s="24"/>
      <c r="V104" s="24"/>
      <c r="W104" s="57"/>
      <c r="X104" s="24">
        <v>65</v>
      </c>
      <c r="Y104" s="24" t="s">
        <v>30</v>
      </c>
      <c r="Z104" s="24" t="s">
        <v>31</v>
      </c>
      <c r="AA104" s="24"/>
      <c r="AB104" s="24" t="b">
        <v>1</v>
      </c>
      <c r="AC104" s="24"/>
      <c r="AD104" s="24">
        <v>0</v>
      </c>
      <c r="AE104" s="24"/>
      <c r="AF104" s="24"/>
      <c r="AG104" s="57"/>
      <c r="AH104" s="80">
        <v>65</v>
      </c>
      <c r="AI104" s="24" t="s">
        <v>31</v>
      </c>
      <c r="AJ104" s="24" t="s">
        <v>32</v>
      </c>
      <c r="AK104" s="24"/>
      <c r="AL104" s="24" t="b">
        <v>1</v>
      </c>
      <c r="AM104" s="24"/>
      <c r="AN104" s="24">
        <v>0</v>
      </c>
      <c r="AO104" s="24"/>
      <c r="AP104" s="24"/>
      <c r="AQ104" s="57"/>
      <c r="AR104" s="80">
        <v>65</v>
      </c>
      <c r="AS104" s="24" t="s">
        <v>32</v>
      </c>
      <c r="AT104" s="24" t="s">
        <v>33</v>
      </c>
      <c r="AU104" s="24"/>
      <c r="AV104" s="24" t="b">
        <v>1</v>
      </c>
      <c r="AW104" s="24"/>
      <c r="AX104" s="24">
        <v>0</v>
      </c>
      <c r="AY104" s="24"/>
      <c r="AZ104" s="24"/>
      <c r="BA104" s="57"/>
      <c r="BB104" s="80">
        <v>65</v>
      </c>
      <c r="BC104" s="24" t="s">
        <v>33</v>
      </c>
      <c r="BD104" s="24" t="s">
        <v>34</v>
      </c>
      <c r="BE104" s="24"/>
      <c r="BF104" s="24" t="b">
        <v>1</v>
      </c>
      <c r="BG104" s="24"/>
      <c r="BH104" s="24">
        <v>0</v>
      </c>
      <c r="BI104" s="24"/>
      <c r="BJ104" s="24"/>
      <c r="BK104" s="57"/>
      <c r="BL104" s="24">
        <v>65</v>
      </c>
      <c r="BM104" s="24" t="s">
        <v>34</v>
      </c>
      <c r="BN104" s="24" t="s">
        <v>35</v>
      </c>
      <c r="BO104" s="24">
        <v>2.7030798000000002E-2</v>
      </c>
      <c r="BP104" s="24" t="b">
        <v>0</v>
      </c>
      <c r="BQ104" s="24">
        <v>0.15705534199999999</v>
      </c>
      <c r="BR104" s="24">
        <v>0</v>
      </c>
      <c r="BS104" s="24">
        <v>0</v>
      </c>
      <c r="BT104" s="24">
        <v>0</v>
      </c>
      <c r="BU104" s="24">
        <v>0</v>
      </c>
      <c r="BV104" s="24">
        <v>65</v>
      </c>
      <c r="BW104" s="24" t="s">
        <v>35</v>
      </c>
      <c r="BX104" s="24" t="s">
        <v>36</v>
      </c>
      <c r="BY104" s="24">
        <v>2.7779144109999998</v>
      </c>
      <c r="BZ104" s="24" t="b">
        <v>0</v>
      </c>
      <c r="CA104" s="24">
        <v>5.0907061090000001</v>
      </c>
      <c r="CB104" s="24">
        <v>0.46512271199999999</v>
      </c>
      <c r="CC104" s="24">
        <v>0</v>
      </c>
      <c r="CD104" s="24">
        <v>0</v>
      </c>
      <c r="CE104" s="24">
        <v>0</v>
      </c>
    </row>
    <row r="105" spans="1:83" x14ac:dyDescent="0.25">
      <c r="A105" s="24">
        <v>67</v>
      </c>
      <c r="B105" s="24">
        <v>32</v>
      </c>
      <c r="C105" s="24">
        <v>67</v>
      </c>
      <c r="D105" s="80" t="s">
        <v>28</v>
      </c>
      <c r="E105" s="24" t="s">
        <v>29</v>
      </c>
      <c r="F105" s="24"/>
      <c r="G105" s="24"/>
      <c r="H105" s="24" t="b">
        <v>1</v>
      </c>
      <c r="I105" s="24"/>
      <c r="J105" s="24">
        <v>0</v>
      </c>
      <c r="K105" s="24"/>
      <c r="L105" s="24"/>
      <c r="M105" s="57"/>
      <c r="N105" s="80">
        <v>67</v>
      </c>
      <c r="O105" s="24" t="s">
        <v>29</v>
      </c>
      <c r="P105" s="24" t="s">
        <v>30</v>
      </c>
      <c r="Q105" s="24"/>
      <c r="R105" s="24" t="b">
        <v>1</v>
      </c>
      <c r="S105" s="24"/>
      <c r="T105" s="24">
        <v>0</v>
      </c>
      <c r="U105" s="24"/>
      <c r="V105" s="24"/>
      <c r="W105" s="57"/>
      <c r="X105" s="24">
        <v>67</v>
      </c>
      <c r="Y105" s="24" t="s">
        <v>30</v>
      </c>
      <c r="Z105" s="24" t="s">
        <v>31</v>
      </c>
      <c r="AA105" s="24"/>
      <c r="AB105" s="24" t="b">
        <v>1</v>
      </c>
      <c r="AC105" s="24"/>
      <c r="AD105" s="24">
        <v>0</v>
      </c>
      <c r="AE105" s="24"/>
      <c r="AF105" s="24"/>
      <c r="AG105" s="57"/>
      <c r="AH105" s="80">
        <v>67</v>
      </c>
      <c r="AI105" s="24" t="s">
        <v>31</v>
      </c>
      <c r="AJ105" s="24" t="s">
        <v>32</v>
      </c>
      <c r="AK105" s="24"/>
      <c r="AL105" s="24" t="b">
        <v>1</v>
      </c>
      <c r="AM105" s="24"/>
      <c r="AN105" s="24">
        <v>0</v>
      </c>
      <c r="AO105" s="24"/>
      <c r="AP105" s="24"/>
      <c r="AQ105" s="57"/>
      <c r="AR105" s="80">
        <v>67</v>
      </c>
      <c r="AS105" s="24" t="s">
        <v>32</v>
      </c>
      <c r="AT105" s="24" t="s">
        <v>33</v>
      </c>
      <c r="AU105" s="24"/>
      <c r="AV105" s="24" t="b">
        <v>1</v>
      </c>
      <c r="AW105" s="24"/>
      <c r="AX105" s="24">
        <v>0</v>
      </c>
      <c r="AY105" s="24"/>
      <c r="AZ105" s="24"/>
      <c r="BA105" s="57"/>
      <c r="BB105" s="80">
        <v>67</v>
      </c>
      <c r="BC105" s="24" t="s">
        <v>33</v>
      </c>
      <c r="BD105" s="24" t="s">
        <v>34</v>
      </c>
      <c r="BE105" s="24">
        <v>2.1228311089999998</v>
      </c>
      <c r="BF105" s="24" t="b">
        <v>0</v>
      </c>
      <c r="BG105" s="24">
        <v>2.2185001629999999</v>
      </c>
      <c r="BH105" s="24">
        <v>2.0271620549999998</v>
      </c>
      <c r="BI105" s="24">
        <v>0</v>
      </c>
      <c r="BJ105" s="24">
        <v>0</v>
      </c>
      <c r="BK105" s="57">
        <v>0</v>
      </c>
      <c r="BL105" s="24">
        <v>67</v>
      </c>
      <c r="BM105" s="24" t="s">
        <v>34</v>
      </c>
      <c r="BN105" s="24" t="s">
        <v>35</v>
      </c>
      <c r="BO105" s="24">
        <v>1.6645864999999999E-2</v>
      </c>
      <c r="BP105" s="24" t="b">
        <v>1</v>
      </c>
      <c r="BQ105" s="24">
        <v>0.16733916800000001</v>
      </c>
      <c r="BR105" s="24">
        <v>0</v>
      </c>
      <c r="BS105" s="24">
        <v>1.4472696E-2</v>
      </c>
      <c r="BT105" s="24">
        <v>0.99193151099999999</v>
      </c>
      <c r="BU105" s="24">
        <v>0.67612103199999996</v>
      </c>
      <c r="BV105" s="24">
        <v>67</v>
      </c>
      <c r="BW105" s="24" t="s">
        <v>35</v>
      </c>
      <c r="BX105" s="24" t="s">
        <v>36</v>
      </c>
      <c r="BY105" s="24">
        <v>8.2127000000000003E-4</v>
      </c>
      <c r="BZ105" s="24" t="b">
        <v>0</v>
      </c>
      <c r="CA105" s="24">
        <v>0.191959036</v>
      </c>
      <c r="CB105" s="24">
        <v>0</v>
      </c>
      <c r="CC105" s="24">
        <v>0</v>
      </c>
      <c r="CD105" s="24">
        <v>0</v>
      </c>
      <c r="CE105" s="24">
        <v>0</v>
      </c>
    </row>
    <row r="106" spans="1:83" x14ac:dyDescent="0.25">
      <c r="A106" s="24">
        <v>69</v>
      </c>
      <c r="B106" s="24">
        <v>32</v>
      </c>
      <c r="C106" s="24">
        <v>69</v>
      </c>
      <c r="D106" s="80" t="s">
        <v>28</v>
      </c>
      <c r="E106" s="24" t="s">
        <v>29</v>
      </c>
      <c r="F106" s="24"/>
      <c r="G106" s="24"/>
      <c r="H106" s="24" t="b">
        <v>1</v>
      </c>
      <c r="I106" s="24"/>
      <c r="J106" s="24">
        <v>0</v>
      </c>
      <c r="K106" s="24"/>
      <c r="L106" s="24"/>
      <c r="M106" s="57"/>
      <c r="N106" s="80">
        <v>69</v>
      </c>
      <c r="O106" s="24" t="s">
        <v>29</v>
      </c>
      <c r="P106" s="24" t="s">
        <v>30</v>
      </c>
      <c r="Q106" s="24"/>
      <c r="R106" s="24" t="b">
        <v>1</v>
      </c>
      <c r="S106" s="24"/>
      <c r="T106" s="24">
        <v>0</v>
      </c>
      <c r="U106" s="24"/>
      <c r="V106" s="24"/>
      <c r="W106" s="57"/>
      <c r="X106" s="24">
        <v>69</v>
      </c>
      <c r="Y106" s="24" t="s">
        <v>30</v>
      </c>
      <c r="Z106" s="24" t="s">
        <v>31</v>
      </c>
      <c r="AA106" s="24"/>
      <c r="AB106" s="24" t="b">
        <v>1</v>
      </c>
      <c r="AC106" s="24"/>
      <c r="AD106" s="24">
        <v>0</v>
      </c>
      <c r="AE106" s="24"/>
      <c r="AF106" s="24"/>
      <c r="AG106" s="57"/>
      <c r="AH106" s="80">
        <v>69</v>
      </c>
      <c r="AI106" s="24" t="s">
        <v>31</v>
      </c>
      <c r="AJ106" s="24" t="s">
        <v>32</v>
      </c>
      <c r="AK106" s="24"/>
      <c r="AL106" s="24" t="b">
        <v>1</v>
      </c>
      <c r="AM106" s="24"/>
      <c r="AN106" s="24">
        <v>0</v>
      </c>
      <c r="AO106" s="24"/>
      <c r="AP106" s="24"/>
      <c r="AQ106" s="57"/>
      <c r="AR106" s="80">
        <v>69</v>
      </c>
      <c r="AS106" s="24" t="s">
        <v>32</v>
      </c>
      <c r="AT106" s="24" t="s">
        <v>33</v>
      </c>
      <c r="AU106" s="24"/>
      <c r="AV106" s="24" t="b">
        <v>1</v>
      </c>
      <c r="AW106" s="24"/>
      <c r="AX106" s="24">
        <v>0</v>
      </c>
      <c r="AY106" s="24"/>
      <c r="AZ106" s="24"/>
      <c r="BA106" s="57"/>
      <c r="BB106" s="80">
        <v>69</v>
      </c>
      <c r="BC106" s="24" t="s">
        <v>33</v>
      </c>
      <c r="BD106" s="24" t="s">
        <v>34</v>
      </c>
      <c r="BE106" s="24">
        <v>1.640350395</v>
      </c>
      <c r="BF106" s="24" t="b">
        <v>0</v>
      </c>
      <c r="BG106" s="24">
        <v>1.7985009080000001</v>
      </c>
      <c r="BH106" s="24">
        <v>1.482199882</v>
      </c>
      <c r="BI106" s="24">
        <v>0</v>
      </c>
      <c r="BJ106" s="24">
        <v>0</v>
      </c>
      <c r="BK106" s="57">
        <v>0</v>
      </c>
      <c r="BL106" s="24">
        <v>69</v>
      </c>
      <c r="BM106" s="24" t="s">
        <v>34</v>
      </c>
      <c r="BN106" s="24" t="s">
        <v>35</v>
      </c>
      <c r="BO106" s="24">
        <v>0.100118415</v>
      </c>
      <c r="BP106" s="24" t="b">
        <v>1</v>
      </c>
      <c r="BQ106" s="24">
        <v>0.214354818</v>
      </c>
      <c r="BR106" s="24">
        <v>0</v>
      </c>
      <c r="BS106" s="24">
        <v>3.8141800000000001E-4</v>
      </c>
      <c r="BT106" s="24">
        <v>0.27819829299999999</v>
      </c>
      <c r="BU106" s="24">
        <v>1.393349E-2</v>
      </c>
      <c r="BV106" s="24">
        <v>69</v>
      </c>
      <c r="BW106" s="24" t="s">
        <v>35</v>
      </c>
      <c r="BX106" s="24" t="s">
        <v>36</v>
      </c>
      <c r="BY106" s="24">
        <v>6.9756070000000003E-2</v>
      </c>
      <c r="BZ106" s="24" t="b">
        <v>0</v>
      </c>
      <c r="CA106" s="24">
        <v>0.33142168599999999</v>
      </c>
      <c r="CB106" s="24">
        <v>0</v>
      </c>
      <c r="CC106" s="24">
        <v>0</v>
      </c>
      <c r="CD106" s="24">
        <v>0</v>
      </c>
      <c r="CE106" s="24">
        <v>0</v>
      </c>
    </row>
    <row r="107" spans="1:83" x14ac:dyDescent="0.25">
      <c r="A107" s="24">
        <v>70</v>
      </c>
      <c r="B107" s="24">
        <v>32</v>
      </c>
      <c r="C107" s="24">
        <v>70</v>
      </c>
      <c r="D107" s="80" t="s">
        <v>28</v>
      </c>
      <c r="E107" s="24" t="s">
        <v>29</v>
      </c>
      <c r="F107" s="24">
        <v>0.21128503100000001</v>
      </c>
      <c r="G107" s="24"/>
      <c r="H107" s="24" t="b">
        <v>0</v>
      </c>
      <c r="I107" s="24">
        <v>0.36801383500000001</v>
      </c>
      <c r="J107" s="24">
        <v>5.4556226999999999E-2</v>
      </c>
      <c r="K107" s="24">
        <v>0</v>
      </c>
      <c r="L107" s="24">
        <v>0</v>
      </c>
      <c r="M107" s="57">
        <v>0</v>
      </c>
      <c r="N107" s="80">
        <v>70</v>
      </c>
      <c r="O107" s="24" t="s">
        <v>29</v>
      </c>
      <c r="P107" s="24" t="s">
        <v>30</v>
      </c>
      <c r="Q107" s="24">
        <v>0.36442045200000001</v>
      </c>
      <c r="R107" s="24" t="b">
        <v>0</v>
      </c>
      <c r="S107" s="24">
        <v>0.53552127699999996</v>
      </c>
      <c r="T107" s="24">
        <v>0.19331962699999999</v>
      </c>
      <c r="U107" s="24">
        <v>0</v>
      </c>
      <c r="V107" s="24">
        <v>0</v>
      </c>
      <c r="W107" s="57">
        <v>0</v>
      </c>
      <c r="X107" s="24">
        <v>70</v>
      </c>
      <c r="Y107" s="24" t="s">
        <v>30</v>
      </c>
      <c r="Z107" s="24" t="s">
        <v>31</v>
      </c>
      <c r="AA107" s="24">
        <v>0.106384802</v>
      </c>
      <c r="AB107" s="24" t="b">
        <v>0</v>
      </c>
      <c r="AC107" s="24">
        <v>0.164578744</v>
      </c>
      <c r="AD107" s="24">
        <v>4.8190860000000002E-2</v>
      </c>
      <c r="AE107" s="24">
        <v>0</v>
      </c>
      <c r="AF107" s="24">
        <v>0</v>
      </c>
      <c r="AG107" s="57">
        <v>0</v>
      </c>
      <c r="AH107" s="80">
        <v>70</v>
      </c>
      <c r="AI107" s="24" t="s">
        <v>31</v>
      </c>
      <c r="AJ107" s="24" t="s">
        <v>32</v>
      </c>
      <c r="AK107" s="24">
        <v>2.3625896E-2</v>
      </c>
      <c r="AL107" s="24" t="b">
        <v>0</v>
      </c>
      <c r="AM107" s="24">
        <v>0.11806016</v>
      </c>
      <c r="AN107" s="24">
        <v>0</v>
      </c>
      <c r="AO107" s="24">
        <v>0</v>
      </c>
      <c r="AP107" s="24">
        <v>0</v>
      </c>
      <c r="AQ107" s="57">
        <v>0</v>
      </c>
      <c r="AR107" s="80">
        <v>70</v>
      </c>
      <c r="AS107" s="24" t="s">
        <v>32</v>
      </c>
      <c r="AT107" s="24" t="s">
        <v>33</v>
      </c>
      <c r="AU107" s="24"/>
      <c r="AV107" s="24" t="b">
        <v>1</v>
      </c>
      <c r="AW107" s="24"/>
      <c r="AX107" s="24">
        <v>0</v>
      </c>
      <c r="AY107" s="24"/>
      <c r="AZ107" s="24"/>
      <c r="BA107" s="57"/>
      <c r="BB107" s="80">
        <v>70</v>
      </c>
      <c r="BC107" s="24" t="s">
        <v>33</v>
      </c>
      <c r="BD107" s="24" t="s">
        <v>34</v>
      </c>
      <c r="BE107" s="24"/>
      <c r="BF107" s="24" t="b">
        <v>1</v>
      </c>
      <c r="BG107" s="24"/>
      <c r="BH107" s="24">
        <v>0</v>
      </c>
      <c r="BI107" s="24"/>
      <c r="BJ107" s="24"/>
      <c r="BK107" s="57"/>
      <c r="BL107" s="24">
        <v>70</v>
      </c>
      <c r="BM107" s="24" t="s">
        <v>34</v>
      </c>
      <c r="BN107" s="24" t="s">
        <v>35</v>
      </c>
      <c r="BO107" s="24"/>
      <c r="BP107" s="24" t="b">
        <v>1</v>
      </c>
      <c r="BQ107" s="24"/>
      <c r="BR107" s="24">
        <v>0</v>
      </c>
      <c r="BS107" s="24"/>
      <c r="BT107" s="24"/>
      <c r="BU107" s="24"/>
      <c r="BV107" s="24">
        <v>70</v>
      </c>
      <c r="BW107" s="24" t="s">
        <v>35</v>
      </c>
      <c r="BX107" s="24" t="s">
        <v>36</v>
      </c>
      <c r="BY107" s="24"/>
      <c r="BZ107" s="24" t="b">
        <v>1</v>
      </c>
      <c r="CA107" s="24"/>
      <c r="CB107" s="24">
        <v>0</v>
      </c>
      <c r="CC107" s="24"/>
      <c r="CD107" s="24"/>
      <c r="CE107" s="24"/>
    </row>
    <row r="108" spans="1:83" x14ac:dyDescent="0.25">
      <c r="A108" s="24">
        <v>71</v>
      </c>
      <c r="B108" s="24">
        <v>32</v>
      </c>
      <c r="C108" s="24">
        <v>71</v>
      </c>
      <c r="D108" s="80" t="s">
        <v>28</v>
      </c>
      <c r="E108" s="24" t="s">
        <v>29</v>
      </c>
      <c r="F108" s="24"/>
      <c r="G108" s="24"/>
      <c r="H108" s="24" t="b">
        <v>1</v>
      </c>
      <c r="I108" s="24"/>
      <c r="J108" s="24">
        <v>0</v>
      </c>
      <c r="K108" s="24"/>
      <c r="L108" s="24"/>
      <c r="M108" s="57"/>
      <c r="N108" s="80">
        <v>71</v>
      </c>
      <c r="O108" s="24" t="s">
        <v>29</v>
      </c>
      <c r="P108" s="24" t="s">
        <v>30</v>
      </c>
      <c r="Q108" s="24"/>
      <c r="R108" s="24" t="b">
        <v>1</v>
      </c>
      <c r="S108" s="24"/>
      <c r="T108" s="24">
        <v>0</v>
      </c>
      <c r="U108" s="24"/>
      <c r="V108" s="24"/>
      <c r="W108" s="57"/>
      <c r="X108" s="24">
        <v>71</v>
      </c>
      <c r="Y108" s="24" t="s">
        <v>30</v>
      </c>
      <c r="Z108" s="24" t="s">
        <v>31</v>
      </c>
      <c r="AA108" s="24"/>
      <c r="AB108" s="24" t="b">
        <v>1</v>
      </c>
      <c r="AC108" s="24"/>
      <c r="AD108" s="24">
        <v>0</v>
      </c>
      <c r="AE108" s="24"/>
      <c r="AF108" s="24"/>
      <c r="AG108" s="57"/>
      <c r="AH108" s="80">
        <v>71</v>
      </c>
      <c r="AI108" s="24" t="s">
        <v>31</v>
      </c>
      <c r="AJ108" s="24" t="s">
        <v>32</v>
      </c>
      <c r="AK108" s="24"/>
      <c r="AL108" s="24" t="b">
        <v>1</v>
      </c>
      <c r="AM108" s="24"/>
      <c r="AN108" s="24">
        <v>0</v>
      </c>
      <c r="AO108" s="24"/>
      <c r="AP108" s="24"/>
      <c r="AQ108" s="57"/>
      <c r="AR108" s="80">
        <v>71</v>
      </c>
      <c r="AS108" s="24" t="s">
        <v>32</v>
      </c>
      <c r="AT108" s="24" t="s">
        <v>33</v>
      </c>
      <c r="AU108" s="24"/>
      <c r="AV108" s="24" t="b">
        <v>1</v>
      </c>
      <c r="AW108" s="24"/>
      <c r="AX108" s="24">
        <v>0</v>
      </c>
      <c r="AY108" s="24"/>
      <c r="AZ108" s="24"/>
      <c r="BA108" s="57"/>
      <c r="BB108" s="80">
        <v>71</v>
      </c>
      <c r="BC108" s="24" t="s">
        <v>33</v>
      </c>
      <c r="BD108" s="24" t="s">
        <v>34</v>
      </c>
      <c r="BE108" s="24"/>
      <c r="BF108" s="24" t="b">
        <v>1</v>
      </c>
      <c r="BG108" s="24"/>
      <c r="BH108" s="24">
        <v>0</v>
      </c>
      <c r="BI108" s="24"/>
      <c r="BJ108" s="24"/>
      <c r="BK108" s="57"/>
      <c r="BL108" s="24">
        <v>71</v>
      </c>
      <c r="BM108" s="24" t="s">
        <v>34</v>
      </c>
      <c r="BN108" s="24" t="s">
        <v>35</v>
      </c>
      <c r="BO108" s="24"/>
      <c r="BP108" s="24" t="b">
        <v>1</v>
      </c>
      <c r="BQ108" s="24"/>
      <c r="BR108" s="24">
        <v>0</v>
      </c>
      <c r="BS108" s="24"/>
      <c r="BT108" s="24"/>
      <c r="BU108" s="24"/>
      <c r="BV108" s="24">
        <v>71</v>
      </c>
      <c r="BW108" s="24" t="s">
        <v>35</v>
      </c>
      <c r="BX108" s="24" t="s">
        <v>36</v>
      </c>
      <c r="BY108" s="24"/>
      <c r="BZ108" s="24" t="b">
        <v>1</v>
      </c>
      <c r="CA108" s="24"/>
      <c r="CB108" s="24">
        <v>0</v>
      </c>
      <c r="CC108" s="24"/>
      <c r="CD108" s="24"/>
      <c r="CE108" s="24"/>
    </row>
    <row r="109" spans="1:83" x14ac:dyDescent="0.25">
      <c r="A109" s="24">
        <v>72</v>
      </c>
      <c r="B109" s="24">
        <v>32</v>
      </c>
      <c r="C109" s="24">
        <v>72</v>
      </c>
      <c r="D109" s="80" t="s">
        <v>28</v>
      </c>
      <c r="E109" s="24" t="s">
        <v>29</v>
      </c>
      <c r="F109" s="24"/>
      <c r="G109" s="24"/>
      <c r="H109" s="24" t="b">
        <v>1</v>
      </c>
      <c r="I109" s="24"/>
      <c r="J109" s="24">
        <v>0</v>
      </c>
      <c r="K109" s="24"/>
      <c r="L109" s="24"/>
      <c r="M109" s="57"/>
      <c r="N109" s="80">
        <v>72</v>
      </c>
      <c r="O109" s="24" t="s">
        <v>29</v>
      </c>
      <c r="P109" s="24" t="s">
        <v>30</v>
      </c>
      <c r="Q109" s="24"/>
      <c r="R109" s="24" t="b">
        <v>1</v>
      </c>
      <c r="S109" s="24"/>
      <c r="T109" s="24">
        <v>0</v>
      </c>
      <c r="U109" s="24"/>
      <c r="V109" s="24"/>
      <c r="W109" s="57"/>
      <c r="X109" s="24">
        <v>72</v>
      </c>
      <c r="Y109" s="24" t="s">
        <v>30</v>
      </c>
      <c r="Z109" s="24" t="s">
        <v>31</v>
      </c>
      <c r="AA109" s="24"/>
      <c r="AB109" s="24" t="b">
        <v>1</v>
      </c>
      <c r="AC109" s="24"/>
      <c r="AD109" s="24">
        <v>0</v>
      </c>
      <c r="AE109" s="24"/>
      <c r="AF109" s="24"/>
      <c r="AG109" s="57"/>
      <c r="AH109" s="80">
        <v>72</v>
      </c>
      <c r="AI109" s="24" t="s">
        <v>31</v>
      </c>
      <c r="AJ109" s="24" t="s">
        <v>32</v>
      </c>
      <c r="AK109" s="24"/>
      <c r="AL109" s="24" t="b">
        <v>1</v>
      </c>
      <c r="AM109" s="24"/>
      <c r="AN109" s="24">
        <v>0</v>
      </c>
      <c r="AO109" s="24"/>
      <c r="AP109" s="24"/>
      <c r="AQ109" s="57"/>
      <c r="AR109" s="80">
        <v>72</v>
      </c>
      <c r="AS109" s="24" t="s">
        <v>32</v>
      </c>
      <c r="AT109" s="24" t="s">
        <v>33</v>
      </c>
      <c r="AU109" s="24"/>
      <c r="AV109" s="24" t="b">
        <v>1</v>
      </c>
      <c r="AW109" s="24"/>
      <c r="AX109" s="24">
        <v>0</v>
      </c>
      <c r="AY109" s="24"/>
      <c r="AZ109" s="24"/>
      <c r="BA109" s="57"/>
      <c r="BB109" s="80">
        <v>72</v>
      </c>
      <c r="BC109" s="24" t="s">
        <v>33</v>
      </c>
      <c r="BD109" s="24" t="s">
        <v>34</v>
      </c>
      <c r="BE109" s="24"/>
      <c r="BF109" s="24" t="b">
        <v>1</v>
      </c>
      <c r="BG109" s="24"/>
      <c r="BH109" s="24">
        <v>0</v>
      </c>
      <c r="BI109" s="24"/>
      <c r="BJ109" s="24"/>
      <c r="BK109" s="57"/>
      <c r="BL109" s="24">
        <v>72</v>
      </c>
      <c r="BM109" s="24" t="s">
        <v>34</v>
      </c>
      <c r="BN109" s="24" t="s">
        <v>35</v>
      </c>
      <c r="BO109" s="24"/>
      <c r="BP109" s="24" t="b">
        <v>1</v>
      </c>
      <c r="BQ109" s="24"/>
      <c r="BR109" s="24">
        <v>0</v>
      </c>
      <c r="BS109" s="24"/>
      <c r="BT109" s="24"/>
      <c r="BU109" s="24"/>
      <c r="BV109" s="24">
        <v>72</v>
      </c>
      <c r="BW109" s="24" t="s">
        <v>35</v>
      </c>
      <c r="BX109" s="24" t="s">
        <v>36</v>
      </c>
      <c r="BY109" s="24"/>
      <c r="BZ109" s="24" t="b">
        <v>1</v>
      </c>
      <c r="CA109" s="24"/>
      <c r="CB109" s="24">
        <v>0</v>
      </c>
      <c r="CC109" s="24"/>
      <c r="CD109" s="24"/>
      <c r="CE109" s="24"/>
    </row>
    <row r="110" spans="1:83" x14ac:dyDescent="0.25">
      <c r="A110" s="24">
        <v>73</v>
      </c>
      <c r="B110" s="24">
        <v>32</v>
      </c>
      <c r="C110" s="24">
        <v>73</v>
      </c>
      <c r="D110" s="80" t="s">
        <v>28</v>
      </c>
      <c r="E110" s="24" t="s">
        <v>29</v>
      </c>
      <c r="F110" s="24"/>
      <c r="G110" s="24"/>
      <c r="H110" s="24" t="b">
        <v>1</v>
      </c>
      <c r="I110" s="24"/>
      <c r="J110" s="24">
        <v>0</v>
      </c>
      <c r="K110" s="24"/>
      <c r="L110" s="24"/>
      <c r="M110" s="57"/>
      <c r="N110" s="80">
        <v>73</v>
      </c>
      <c r="O110" s="24" t="s">
        <v>29</v>
      </c>
      <c r="P110" s="24" t="s">
        <v>30</v>
      </c>
      <c r="Q110" s="24"/>
      <c r="R110" s="24" t="b">
        <v>1</v>
      </c>
      <c r="S110" s="24"/>
      <c r="T110" s="24">
        <v>0</v>
      </c>
      <c r="U110" s="24"/>
      <c r="V110" s="24"/>
      <c r="W110" s="57"/>
      <c r="X110" s="24">
        <v>73</v>
      </c>
      <c r="Y110" s="24" t="s">
        <v>30</v>
      </c>
      <c r="Z110" s="24" t="s">
        <v>31</v>
      </c>
      <c r="AA110" s="24"/>
      <c r="AB110" s="24" t="b">
        <v>1</v>
      </c>
      <c r="AC110" s="24"/>
      <c r="AD110" s="24">
        <v>0</v>
      </c>
      <c r="AE110" s="24"/>
      <c r="AF110" s="24"/>
      <c r="AG110" s="57"/>
      <c r="AH110" s="80">
        <v>73</v>
      </c>
      <c r="AI110" s="24" t="s">
        <v>31</v>
      </c>
      <c r="AJ110" s="24" t="s">
        <v>32</v>
      </c>
      <c r="AK110" s="24">
        <v>0.28679503299999998</v>
      </c>
      <c r="AL110" s="24" t="b">
        <v>0</v>
      </c>
      <c r="AM110" s="24">
        <v>0.40116906099999999</v>
      </c>
      <c r="AN110" s="24">
        <v>0.17242100499999999</v>
      </c>
      <c r="AO110" s="24">
        <v>0</v>
      </c>
      <c r="AP110" s="24">
        <v>0</v>
      </c>
      <c r="AQ110" s="57">
        <v>0</v>
      </c>
      <c r="AR110" s="80">
        <v>73</v>
      </c>
      <c r="AS110" s="24" t="s">
        <v>32</v>
      </c>
      <c r="AT110" s="24" t="s">
        <v>33</v>
      </c>
      <c r="AU110" s="24"/>
      <c r="AV110" s="24" t="b">
        <v>1</v>
      </c>
      <c r="AW110" s="24"/>
      <c r="AX110" s="24">
        <v>0</v>
      </c>
      <c r="AY110" s="24"/>
      <c r="AZ110" s="24"/>
      <c r="BA110" s="57"/>
      <c r="BB110" s="80">
        <v>73</v>
      </c>
      <c r="BC110" s="24" t="s">
        <v>33</v>
      </c>
      <c r="BD110" s="24" t="s">
        <v>34</v>
      </c>
      <c r="BE110" s="24"/>
      <c r="BF110" s="24" t="b">
        <v>1</v>
      </c>
      <c r="BG110" s="24"/>
      <c r="BH110" s="24">
        <v>0</v>
      </c>
      <c r="BI110" s="24"/>
      <c r="BJ110" s="24"/>
      <c r="BK110" s="57"/>
      <c r="BL110" s="24">
        <v>73</v>
      </c>
      <c r="BM110" s="24" t="s">
        <v>34</v>
      </c>
      <c r="BN110" s="24" t="s">
        <v>35</v>
      </c>
      <c r="BO110" s="24"/>
      <c r="BP110" s="24" t="b">
        <v>1</v>
      </c>
      <c r="BQ110" s="24"/>
      <c r="BR110" s="24">
        <v>0</v>
      </c>
      <c r="BS110" s="24"/>
      <c r="BT110" s="24"/>
      <c r="BU110" s="24"/>
      <c r="BV110" s="24">
        <v>73</v>
      </c>
      <c r="BW110" s="24" t="s">
        <v>35</v>
      </c>
      <c r="BX110" s="24" t="s">
        <v>36</v>
      </c>
      <c r="BY110" s="24"/>
      <c r="BZ110" s="24" t="b">
        <v>1</v>
      </c>
      <c r="CA110" s="24"/>
      <c r="CB110" s="24">
        <v>0</v>
      </c>
      <c r="CC110" s="24"/>
      <c r="CD110" s="24"/>
      <c r="CE110" s="24"/>
    </row>
    <row r="111" spans="1:83" x14ac:dyDescent="0.25">
      <c r="A111" s="24">
        <v>74</v>
      </c>
      <c r="B111" s="24">
        <v>32</v>
      </c>
      <c r="C111" s="24">
        <v>74</v>
      </c>
      <c r="D111" s="80" t="s">
        <v>28</v>
      </c>
      <c r="E111" s="24" t="s">
        <v>29</v>
      </c>
      <c r="F111" s="24"/>
      <c r="G111" s="24"/>
      <c r="H111" s="24" t="b">
        <v>1</v>
      </c>
      <c r="I111" s="24"/>
      <c r="J111" s="24">
        <v>0</v>
      </c>
      <c r="K111" s="24"/>
      <c r="L111" s="24"/>
      <c r="M111" s="57"/>
      <c r="N111" s="80">
        <v>74</v>
      </c>
      <c r="O111" s="24" t="s">
        <v>29</v>
      </c>
      <c r="P111" s="24" t="s">
        <v>30</v>
      </c>
      <c r="Q111" s="24"/>
      <c r="R111" s="24" t="b">
        <v>1</v>
      </c>
      <c r="S111" s="24"/>
      <c r="T111" s="24">
        <v>0</v>
      </c>
      <c r="U111" s="24"/>
      <c r="V111" s="24"/>
      <c r="W111" s="57"/>
      <c r="X111" s="24">
        <v>74</v>
      </c>
      <c r="Y111" s="24" t="s">
        <v>30</v>
      </c>
      <c r="Z111" s="24" t="s">
        <v>31</v>
      </c>
      <c r="AA111" s="24"/>
      <c r="AB111" s="24" t="b">
        <v>1</v>
      </c>
      <c r="AC111" s="24"/>
      <c r="AD111" s="24">
        <v>0</v>
      </c>
      <c r="AE111" s="24"/>
      <c r="AF111" s="24"/>
      <c r="AG111" s="57"/>
      <c r="AH111" s="80">
        <v>74</v>
      </c>
      <c r="AI111" s="24" t="s">
        <v>31</v>
      </c>
      <c r="AJ111" s="24" t="s">
        <v>32</v>
      </c>
      <c r="AK111" s="24"/>
      <c r="AL111" s="24" t="b">
        <v>1</v>
      </c>
      <c r="AM111" s="24"/>
      <c r="AN111" s="24">
        <v>0</v>
      </c>
      <c r="AO111" s="24"/>
      <c r="AP111" s="24"/>
      <c r="AQ111" s="57"/>
      <c r="AR111" s="80">
        <v>74</v>
      </c>
      <c r="AS111" s="24" t="s">
        <v>32</v>
      </c>
      <c r="AT111" s="24" t="s">
        <v>33</v>
      </c>
      <c r="AU111" s="24"/>
      <c r="AV111" s="24" t="b">
        <v>1</v>
      </c>
      <c r="AW111" s="24"/>
      <c r="AX111" s="24">
        <v>0</v>
      </c>
      <c r="AY111" s="24"/>
      <c r="AZ111" s="24"/>
      <c r="BA111" s="57"/>
      <c r="BB111" s="80">
        <v>74</v>
      </c>
      <c r="BC111" s="24" t="s">
        <v>33</v>
      </c>
      <c r="BD111" s="24" t="s">
        <v>34</v>
      </c>
      <c r="BE111" s="24">
        <v>1.3238816099999999</v>
      </c>
      <c r="BF111" s="24" t="b">
        <v>0</v>
      </c>
      <c r="BG111" s="24">
        <v>1.5009402030000001</v>
      </c>
      <c r="BH111" s="24">
        <v>1.1468230180000001</v>
      </c>
      <c r="BI111" s="24">
        <v>0</v>
      </c>
      <c r="BJ111" s="24">
        <v>0</v>
      </c>
      <c r="BK111" s="57">
        <v>0</v>
      </c>
      <c r="BL111" s="24">
        <v>74</v>
      </c>
      <c r="BM111" s="24" t="s">
        <v>34</v>
      </c>
      <c r="BN111" s="24" t="s">
        <v>35</v>
      </c>
      <c r="BO111" s="24"/>
      <c r="BP111" s="24" t="b">
        <v>1</v>
      </c>
      <c r="BQ111" s="24"/>
      <c r="BR111" s="24">
        <v>0</v>
      </c>
      <c r="BS111" s="24"/>
      <c r="BT111" s="24"/>
      <c r="BU111" s="24"/>
      <c r="BV111" s="24">
        <v>74</v>
      </c>
      <c r="BW111" s="24" t="s">
        <v>35</v>
      </c>
      <c r="BX111" s="24" t="s">
        <v>36</v>
      </c>
      <c r="BY111" s="24"/>
      <c r="BZ111" s="24" t="b">
        <v>1</v>
      </c>
      <c r="CA111" s="24"/>
      <c r="CB111" s="24">
        <v>0</v>
      </c>
      <c r="CC111" s="24"/>
      <c r="CD111" s="24"/>
      <c r="CE111" s="24"/>
    </row>
    <row r="112" spans="1:83" x14ac:dyDescent="0.25">
      <c r="A112" s="24">
        <v>75</v>
      </c>
      <c r="B112" s="24">
        <v>32</v>
      </c>
      <c r="C112" s="24">
        <v>75</v>
      </c>
      <c r="D112" s="80" t="s">
        <v>28</v>
      </c>
      <c r="E112" s="24" t="s">
        <v>29</v>
      </c>
      <c r="F112" s="24"/>
      <c r="G112" s="24"/>
      <c r="H112" s="24" t="b">
        <v>1</v>
      </c>
      <c r="I112" s="24"/>
      <c r="J112" s="24">
        <v>0</v>
      </c>
      <c r="K112" s="24"/>
      <c r="L112" s="24"/>
      <c r="M112" s="57"/>
      <c r="N112" s="80">
        <v>75</v>
      </c>
      <c r="O112" s="24" t="s">
        <v>29</v>
      </c>
      <c r="P112" s="24" t="s">
        <v>30</v>
      </c>
      <c r="Q112" s="24"/>
      <c r="R112" s="24" t="b">
        <v>1</v>
      </c>
      <c r="S112" s="24"/>
      <c r="T112" s="24">
        <v>0</v>
      </c>
      <c r="U112" s="24"/>
      <c r="V112" s="24"/>
      <c r="W112" s="57"/>
      <c r="X112" s="24">
        <v>75</v>
      </c>
      <c r="Y112" s="24" t="s">
        <v>30</v>
      </c>
      <c r="Z112" s="24" t="s">
        <v>31</v>
      </c>
      <c r="AA112" s="24"/>
      <c r="AB112" s="24" t="b">
        <v>1</v>
      </c>
      <c r="AC112" s="24"/>
      <c r="AD112" s="24">
        <v>0</v>
      </c>
      <c r="AE112" s="24"/>
      <c r="AF112" s="24"/>
      <c r="AG112" s="57"/>
      <c r="AH112" s="80">
        <v>75</v>
      </c>
      <c r="AI112" s="24" t="s">
        <v>31</v>
      </c>
      <c r="AJ112" s="24" t="s">
        <v>32</v>
      </c>
      <c r="AK112" s="24"/>
      <c r="AL112" s="24" t="b">
        <v>1</v>
      </c>
      <c r="AM112" s="24"/>
      <c r="AN112" s="24">
        <v>0</v>
      </c>
      <c r="AO112" s="24"/>
      <c r="AP112" s="24"/>
      <c r="AQ112" s="57"/>
      <c r="AR112" s="80">
        <v>75</v>
      </c>
      <c r="AS112" s="24" t="s">
        <v>32</v>
      </c>
      <c r="AT112" s="24" t="s">
        <v>33</v>
      </c>
      <c r="AU112" s="24"/>
      <c r="AV112" s="24" t="b">
        <v>1</v>
      </c>
      <c r="AW112" s="24"/>
      <c r="AX112" s="24">
        <v>0</v>
      </c>
      <c r="AY112" s="24"/>
      <c r="AZ112" s="24"/>
      <c r="BA112" s="57"/>
      <c r="BB112" s="80">
        <v>75</v>
      </c>
      <c r="BC112" s="24" t="s">
        <v>33</v>
      </c>
      <c r="BD112" s="24" t="s">
        <v>34</v>
      </c>
      <c r="BE112" s="24">
        <v>0.66816805400000001</v>
      </c>
      <c r="BF112" s="24" t="b">
        <v>0</v>
      </c>
      <c r="BG112" s="24">
        <v>1.150872565</v>
      </c>
      <c r="BH112" s="24">
        <v>0.18546354300000001</v>
      </c>
      <c r="BI112" s="24">
        <v>0</v>
      </c>
      <c r="BJ112" s="24">
        <v>0</v>
      </c>
      <c r="BK112" s="57">
        <v>0</v>
      </c>
      <c r="BL112" s="24">
        <v>75</v>
      </c>
      <c r="BM112" s="24" t="s">
        <v>34</v>
      </c>
      <c r="BN112" s="24" t="s">
        <v>35</v>
      </c>
      <c r="BO112" s="24">
        <v>7.2312272999999996E-2</v>
      </c>
      <c r="BP112" s="24" t="b">
        <v>1</v>
      </c>
      <c r="BQ112" s="24">
        <v>0.94884426499999996</v>
      </c>
      <c r="BR112" s="24">
        <v>0</v>
      </c>
      <c r="BS112" s="24">
        <v>0.52646468300000004</v>
      </c>
      <c r="BT112" s="24">
        <v>0.98000571999999997</v>
      </c>
      <c r="BU112" s="24">
        <v>0.78168694000000005</v>
      </c>
      <c r="BV112" s="24">
        <v>75</v>
      </c>
      <c r="BW112" s="24" t="s">
        <v>35</v>
      </c>
      <c r="BX112" s="24" t="s">
        <v>36</v>
      </c>
      <c r="BY112" s="24">
        <v>5.9379886999999999E-2</v>
      </c>
      <c r="BZ112" s="24" t="b">
        <v>1</v>
      </c>
      <c r="CA112" s="24">
        <v>1.0049850929999999</v>
      </c>
      <c r="CB112" s="24">
        <v>0</v>
      </c>
      <c r="CC112" s="24">
        <v>0.64338018799999996</v>
      </c>
      <c r="CD112" s="24">
        <v>0.95528134499999995</v>
      </c>
      <c r="CE112" s="24">
        <v>0.87934103900000005</v>
      </c>
    </row>
    <row r="113" spans="1:83" x14ac:dyDescent="0.25">
      <c r="A113" s="24">
        <v>76</v>
      </c>
      <c r="B113" s="24">
        <v>32</v>
      </c>
      <c r="C113" s="24">
        <v>76</v>
      </c>
      <c r="D113" s="80" t="s">
        <v>28</v>
      </c>
      <c r="E113" s="24" t="s">
        <v>29</v>
      </c>
      <c r="F113" s="24"/>
      <c r="G113" s="24"/>
      <c r="H113" s="24" t="b">
        <v>1</v>
      </c>
      <c r="I113" s="24"/>
      <c r="J113" s="24">
        <v>0</v>
      </c>
      <c r="K113" s="24"/>
      <c r="L113" s="24"/>
      <c r="M113" s="57"/>
      <c r="N113" s="80">
        <v>76</v>
      </c>
      <c r="O113" s="24" t="s">
        <v>29</v>
      </c>
      <c r="P113" s="24" t="s">
        <v>30</v>
      </c>
      <c r="Q113" s="24"/>
      <c r="R113" s="24" t="b">
        <v>1</v>
      </c>
      <c r="S113" s="24"/>
      <c r="T113" s="24">
        <v>0</v>
      </c>
      <c r="U113" s="24"/>
      <c r="V113" s="24"/>
      <c r="W113" s="57"/>
      <c r="X113" s="24">
        <v>76</v>
      </c>
      <c r="Y113" s="24" t="s">
        <v>30</v>
      </c>
      <c r="Z113" s="24" t="s">
        <v>31</v>
      </c>
      <c r="AA113" s="24"/>
      <c r="AB113" s="24" t="b">
        <v>1</v>
      </c>
      <c r="AC113" s="24"/>
      <c r="AD113" s="24">
        <v>0</v>
      </c>
      <c r="AE113" s="24"/>
      <c r="AF113" s="24"/>
      <c r="AG113" s="57"/>
      <c r="AH113" s="80">
        <v>76</v>
      </c>
      <c r="AI113" s="24" t="s">
        <v>31</v>
      </c>
      <c r="AJ113" s="24" t="s">
        <v>32</v>
      </c>
      <c r="AK113" s="24"/>
      <c r="AL113" s="24" t="b">
        <v>1</v>
      </c>
      <c r="AM113" s="24"/>
      <c r="AN113" s="24">
        <v>0</v>
      </c>
      <c r="AO113" s="24"/>
      <c r="AP113" s="24"/>
      <c r="AQ113" s="57"/>
      <c r="AR113" s="80">
        <v>76</v>
      </c>
      <c r="AS113" s="24" t="s">
        <v>32</v>
      </c>
      <c r="AT113" s="24" t="s">
        <v>33</v>
      </c>
      <c r="AU113" s="24"/>
      <c r="AV113" s="24" t="b">
        <v>1</v>
      </c>
      <c r="AW113" s="24"/>
      <c r="AX113" s="24">
        <v>0</v>
      </c>
      <c r="AY113" s="24"/>
      <c r="AZ113" s="24"/>
      <c r="BA113" s="57"/>
      <c r="BB113" s="80">
        <v>76</v>
      </c>
      <c r="BC113" s="24" t="s">
        <v>33</v>
      </c>
      <c r="BD113" s="24" t="s">
        <v>34</v>
      </c>
      <c r="BE113" s="24"/>
      <c r="BF113" s="24" t="b">
        <v>1</v>
      </c>
      <c r="BG113" s="24"/>
      <c r="BH113" s="24">
        <v>0</v>
      </c>
      <c r="BI113" s="24"/>
      <c r="BJ113" s="24"/>
      <c r="BK113" s="57"/>
      <c r="BL113" s="24">
        <v>76</v>
      </c>
      <c r="BM113" s="24" t="s">
        <v>34</v>
      </c>
      <c r="BN113" s="24" t="s">
        <v>35</v>
      </c>
      <c r="BO113" s="24"/>
      <c r="BP113" s="24" t="b">
        <v>1</v>
      </c>
      <c r="BQ113" s="24"/>
      <c r="BR113" s="24">
        <v>0</v>
      </c>
      <c r="BS113" s="24"/>
      <c r="BT113" s="24"/>
      <c r="BU113" s="24"/>
      <c r="BV113" s="24">
        <v>76</v>
      </c>
      <c r="BW113" s="24" t="s">
        <v>35</v>
      </c>
      <c r="BX113" s="24" t="s">
        <v>36</v>
      </c>
      <c r="BY113" s="24">
        <v>0.13827906200000001</v>
      </c>
      <c r="BZ113" s="24" t="b">
        <v>0</v>
      </c>
      <c r="CA113" s="24">
        <v>0.24865963199999999</v>
      </c>
      <c r="CB113" s="24">
        <v>2.7898493E-2</v>
      </c>
      <c r="CC113" s="24">
        <v>0</v>
      </c>
      <c r="CD113" s="24">
        <v>0</v>
      </c>
      <c r="CE113" s="24">
        <v>0</v>
      </c>
    </row>
    <row r="114" spans="1:83" x14ac:dyDescent="0.25">
      <c r="A114" s="24">
        <v>77</v>
      </c>
      <c r="B114" s="24">
        <v>32</v>
      </c>
      <c r="C114" s="24">
        <v>77</v>
      </c>
      <c r="D114" s="80" t="s">
        <v>28</v>
      </c>
      <c r="E114" s="24" t="s">
        <v>29</v>
      </c>
      <c r="F114" s="24"/>
      <c r="G114" s="24"/>
      <c r="H114" s="24" t="b">
        <v>1</v>
      </c>
      <c r="I114" s="24"/>
      <c r="J114" s="24">
        <v>0</v>
      </c>
      <c r="K114" s="24"/>
      <c r="L114" s="24"/>
      <c r="M114" s="57"/>
      <c r="N114" s="80">
        <v>77</v>
      </c>
      <c r="O114" s="24" t="s">
        <v>29</v>
      </c>
      <c r="P114" s="24" t="s">
        <v>30</v>
      </c>
      <c r="Q114" s="24"/>
      <c r="R114" s="24" t="b">
        <v>1</v>
      </c>
      <c r="S114" s="24"/>
      <c r="T114" s="24">
        <v>0</v>
      </c>
      <c r="U114" s="24"/>
      <c r="V114" s="24"/>
      <c r="W114" s="57"/>
      <c r="X114" s="24">
        <v>77</v>
      </c>
      <c r="Y114" s="24" t="s">
        <v>30</v>
      </c>
      <c r="Z114" s="24" t="s">
        <v>31</v>
      </c>
      <c r="AA114" s="24"/>
      <c r="AB114" s="24" t="b">
        <v>1</v>
      </c>
      <c r="AC114" s="24"/>
      <c r="AD114" s="24">
        <v>0</v>
      </c>
      <c r="AE114" s="24"/>
      <c r="AF114" s="24"/>
      <c r="AG114" s="57"/>
      <c r="AH114" s="80">
        <v>77</v>
      </c>
      <c r="AI114" s="24" t="s">
        <v>31</v>
      </c>
      <c r="AJ114" s="24" t="s">
        <v>32</v>
      </c>
      <c r="AK114" s="24"/>
      <c r="AL114" s="24" t="b">
        <v>1</v>
      </c>
      <c r="AM114" s="24"/>
      <c r="AN114" s="24">
        <v>0</v>
      </c>
      <c r="AO114" s="24"/>
      <c r="AP114" s="24"/>
      <c r="AQ114" s="57"/>
      <c r="AR114" s="80">
        <v>77</v>
      </c>
      <c r="AS114" s="24" t="s">
        <v>32</v>
      </c>
      <c r="AT114" s="24" t="s">
        <v>33</v>
      </c>
      <c r="AU114" s="24"/>
      <c r="AV114" s="24" t="b">
        <v>1</v>
      </c>
      <c r="AW114" s="24"/>
      <c r="AX114" s="24">
        <v>0</v>
      </c>
      <c r="AY114" s="24"/>
      <c r="AZ114" s="24"/>
      <c r="BA114" s="57"/>
      <c r="BB114" s="80">
        <v>77</v>
      </c>
      <c r="BC114" s="24" t="s">
        <v>33</v>
      </c>
      <c r="BD114" s="24" t="s">
        <v>34</v>
      </c>
      <c r="BE114" s="24">
        <v>0.19752045600000001</v>
      </c>
      <c r="BF114" s="24" t="b">
        <v>0</v>
      </c>
      <c r="BG114" s="24">
        <v>0.28853954100000001</v>
      </c>
      <c r="BH114" s="24">
        <v>0.106501371</v>
      </c>
      <c r="BI114" s="24">
        <v>0</v>
      </c>
      <c r="BJ114" s="24">
        <v>0</v>
      </c>
      <c r="BK114" s="57">
        <v>0</v>
      </c>
      <c r="BL114" s="24">
        <v>77</v>
      </c>
      <c r="BM114" s="24" t="s">
        <v>34</v>
      </c>
      <c r="BN114" s="24" t="s">
        <v>35</v>
      </c>
      <c r="BO114" s="24">
        <v>0.59202810800000005</v>
      </c>
      <c r="BP114" s="24" t="b">
        <v>0</v>
      </c>
      <c r="BQ114" s="24">
        <v>1.3377730569999999</v>
      </c>
      <c r="BR114" s="24">
        <v>0</v>
      </c>
      <c r="BS114" s="24">
        <v>0</v>
      </c>
      <c r="BT114" s="24">
        <v>0</v>
      </c>
      <c r="BU114" s="24">
        <v>0</v>
      </c>
      <c r="BV114" s="24">
        <v>77</v>
      </c>
      <c r="BW114" s="24" t="s">
        <v>35</v>
      </c>
      <c r="BX114" s="24" t="s">
        <v>36</v>
      </c>
      <c r="BY114" s="24">
        <v>0.54775986899999995</v>
      </c>
      <c r="BZ114" s="24" t="b">
        <v>0</v>
      </c>
      <c r="CA114" s="24">
        <v>1.315070731</v>
      </c>
      <c r="CB114" s="24">
        <v>0</v>
      </c>
      <c r="CC114" s="24">
        <v>0</v>
      </c>
      <c r="CD114" s="24">
        <v>0</v>
      </c>
      <c r="CE114" s="24">
        <v>0</v>
      </c>
    </row>
    <row r="115" spans="1:83" x14ac:dyDescent="0.25">
      <c r="A115" s="24">
        <v>78</v>
      </c>
      <c r="B115" s="24">
        <v>32</v>
      </c>
      <c r="C115" s="24">
        <v>78</v>
      </c>
      <c r="D115" s="80" t="s">
        <v>28</v>
      </c>
      <c r="E115" s="24" t="s">
        <v>29</v>
      </c>
      <c r="F115" s="24"/>
      <c r="G115" s="24"/>
      <c r="H115" s="24" t="b">
        <v>1</v>
      </c>
      <c r="I115" s="24"/>
      <c r="J115" s="24">
        <v>0</v>
      </c>
      <c r="K115" s="24"/>
      <c r="L115" s="24"/>
      <c r="M115" s="57"/>
      <c r="N115" s="80">
        <v>78</v>
      </c>
      <c r="O115" s="24" t="s">
        <v>29</v>
      </c>
      <c r="P115" s="24" t="s">
        <v>30</v>
      </c>
      <c r="Q115" s="24"/>
      <c r="R115" s="24" t="b">
        <v>1</v>
      </c>
      <c r="S115" s="24"/>
      <c r="T115" s="24">
        <v>0</v>
      </c>
      <c r="U115" s="24"/>
      <c r="V115" s="24"/>
      <c r="W115" s="57"/>
      <c r="X115" s="24">
        <v>78</v>
      </c>
      <c r="Y115" s="24" t="s">
        <v>30</v>
      </c>
      <c r="Z115" s="24" t="s">
        <v>31</v>
      </c>
      <c r="AA115" s="24">
        <v>8.6645867000000001E-2</v>
      </c>
      <c r="AB115" s="24" t="b">
        <v>0</v>
      </c>
      <c r="AC115" s="24">
        <v>0.372648708</v>
      </c>
      <c r="AD115" s="24">
        <v>0</v>
      </c>
      <c r="AE115" s="24">
        <v>0</v>
      </c>
      <c r="AF115" s="24">
        <v>0</v>
      </c>
      <c r="AG115" s="57">
        <v>0</v>
      </c>
      <c r="AH115" s="80">
        <v>78</v>
      </c>
      <c r="AI115" s="24" t="s">
        <v>31</v>
      </c>
      <c r="AJ115" s="24" t="s">
        <v>32</v>
      </c>
      <c r="AK115" s="24">
        <v>4.6331536E-2</v>
      </c>
      <c r="AL115" s="24" t="b">
        <v>0</v>
      </c>
      <c r="AM115" s="24">
        <v>0.27125660200000001</v>
      </c>
      <c r="AN115" s="24">
        <v>0</v>
      </c>
      <c r="AO115" s="24">
        <v>0</v>
      </c>
      <c r="AP115" s="24">
        <v>0</v>
      </c>
      <c r="AQ115" s="57">
        <v>0</v>
      </c>
      <c r="AR115" s="80">
        <v>78</v>
      </c>
      <c r="AS115" s="24" t="s">
        <v>32</v>
      </c>
      <c r="AT115" s="24" t="s">
        <v>33</v>
      </c>
      <c r="AU115" s="24">
        <v>0.13960315700000001</v>
      </c>
      <c r="AV115" s="24" t="b">
        <v>0</v>
      </c>
      <c r="AW115" s="24">
        <v>0.32803004899999999</v>
      </c>
      <c r="AX115" s="24">
        <v>0</v>
      </c>
      <c r="AY115" s="24">
        <v>0</v>
      </c>
      <c r="AZ115" s="24">
        <v>0</v>
      </c>
      <c r="BA115" s="57">
        <v>0</v>
      </c>
      <c r="BB115" s="80">
        <v>78</v>
      </c>
      <c r="BC115" s="24" t="s">
        <v>33</v>
      </c>
      <c r="BD115" s="24" t="s">
        <v>34</v>
      </c>
      <c r="BE115" s="24"/>
      <c r="BF115" s="24" t="b">
        <v>1</v>
      </c>
      <c r="BG115" s="24"/>
      <c r="BH115" s="24">
        <v>0</v>
      </c>
      <c r="BI115" s="24"/>
      <c r="BJ115" s="24"/>
      <c r="BK115" s="57"/>
      <c r="BL115" s="24">
        <v>78</v>
      </c>
      <c r="BM115" s="24" t="s">
        <v>34</v>
      </c>
      <c r="BN115" s="24" t="s">
        <v>35</v>
      </c>
      <c r="BO115" s="24"/>
      <c r="BP115" s="24" t="b">
        <v>1</v>
      </c>
      <c r="BQ115" s="24"/>
      <c r="BR115" s="24">
        <v>0</v>
      </c>
      <c r="BS115" s="24"/>
      <c r="BT115" s="24"/>
      <c r="BU115" s="24"/>
      <c r="BV115" s="24">
        <v>78</v>
      </c>
      <c r="BW115" s="24" t="s">
        <v>35</v>
      </c>
      <c r="BX115" s="24" t="s">
        <v>36</v>
      </c>
      <c r="BY115" s="24"/>
      <c r="BZ115" s="24" t="b">
        <v>1</v>
      </c>
      <c r="CA115" s="24"/>
      <c r="CB115" s="24">
        <v>0</v>
      </c>
      <c r="CC115" s="24"/>
      <c r="CD115" s="24"/>
      <c r="CE115" s="24"/>
    </row>
    <row r="116" spans="1:83" x14ac:dyDescent="0.25">
      <c r="A116" s="24">
        <v>79</v>
      </c>
      <c r="B116" s="24">
        <v>32</v>
      </c>
      <c r="C116" s="24">
        <v>79</v>
      </c>
      <c r="D116" s="80" t="s">
        <v>28</v>
      </c>
      <c r="E116" s="24" t="s">
        <v>29</v>
      </c>
      <c r="F116" s="24">
        <v>0.16651328000000001</v>
      </c>
      <c r="G116" s="24"/>
      <c r="H116" s="24" t="b">
        <v>0</v>
      </c>
      <c r="I116" s="24">
        <v>0.73167862299999997</v>
      </c>
      <c r="J116" s="24">
        <v>0</v>
      </c>
      <c r="K116" s="24">
        <v>0</v>
      </c>
      <c r="L116" s="24">
        <v>0</v>
      </c>
      <c r="M116" s="57">
        <v>0</v>
      </c>
      <c r="N116" s="80">
        <v>79</v>
      </c>
      <c r="O116" s="24" t="s">
        <v>29</v>
      </c>
      <c r="P116" s="24" t="s">
        <v>30</v>
      </c>
      <c r="Q116" s="24">
        <v>0.182169369</v>
      </c>
      <c r="R116" s="24" t="b">
        <v>0</v>
      </c>
      <c r="S116" s="24">
        <v>0.64927874799999996</v>
      </c>
      <c r="T116" s="24">
        <v>0</v>
      </c>
      <c r="U116" s="24">
        <v>0</v>
      </c>
      <c r="V116" s="24">
        <v>0</v>
      </c>
      <c r="W116" s="57">
        <v>0</v>
      </c>
      <c r="X116" s="24">
        <v>79</v>
      </c>
      <c r="Y116" s="24" t="s">
        <v>30</v>
      </c>
      <c r="Z116" s="24" t="s">
        <v>31</v>
      </c>
      <c r="AA116" s="24">
        <v>0.67193450799999999</v>
      </c>
      <c r="AB116" s="24" t="b">
        <v>0</v>
      </c>
      <c r="AC116" s="24">
        <v>0.81046512500000001</v>
      </c>
      <c r="AD116" s="24">
        <v>0.53340389099999996</v>
      </c>
      <c r="AE116" s="24">
        <v>0</v>
      </c>
      <c r="AF116" s="24">
        <v>0</v>
      </c>
      <c r="AG116" s="57">
        <v>0</v>
      </c>
      <c r="AH116" s="80">
        <v>79</v>
      </c>
      <c r="AI116" s="24" t="s">
        <v>31</v>
      </c>
      <c r="AJ116" s="24" t="s">
        <v>32</v>
      </c>
      <c r="AK116" s="24">
        <v>0.12116675</v>
      </c>
      <c r="AL116" s="24" t="b">
        <v>0</v>
      </c>
      <c r="AM116" s="24">
        <v>0.23996900500000001</v>
      </c>
      <c r="AN116" s="24">
        <v>2.364494E-3</v>
      </c>
      <c r="AO116" s="24">
        <v>0</v>
      </c>
      <c r="AP116" s="24">
        <v>0</v>
      </c>
      <c r="AQ116" s="57">
        <v>0</v>
      </c>
      <c r="AR116" s="80">
        <v>79</v>
      </c>
      <c r="AS116" s="24" t="s">
        <v>32</v>
      </c>
      <c r="AT116" s="24" t="s">
        <v>33</v>
      </c>
      <c r="AU116" s="24">
        <v>0.74156240699999998</v>
      </c>
      <c r="AV116" s="24" t="b">
        <v>0</v>
      </c>
      <c r="AW116" s="24">
        <v>0.86616336000000005</v>
      </c>
      <c r="AX116" s="24">
        <v>0.61696145400000002</v>
      </c>
      <c r="AY116" s="24">
        <v>0</v>
      </c>
      <c r="AZ116" s="24">
        <v>0</v>
      </c>
      <c r="BA116" s="57">
        <v>0</v>
      </c>
      <c r="BB116" s="80">
        <v>79</v>
      </c>
      <c r="BC116" s="24" t="s">
        <v>33</v>
      </c>
      <c r="BD116" s="24" t="s">
        <v>34</v>
      </c>
      <c r="BE116" s="24"/>
      <c r="BF116" s="24" t="b">
        <v>1</v>
      </c>
      <c r="BG116" s="24"/>
      <c r="BH116" s="24">
        <v>0</v>
      </c>
      <c r="BI116" s="24"/>
      <c r="BJ116" s="24"/>
      <c r="BK116" s="57"/>
      <c r="BL116" s="24">
        <v>79</v>
      </c>
      <c r="BM116" s="24" t="s">
        <v>34</v>
      </c>
      <c r="BN116" s="24" t="s">
        <v>35</v>
      </c>
      <c r="BO116" s="24"/>
      <c r="BP116" s="24" t="b">
        <v>1</v>
      </c>
      <c r="BQ116" s="24"/>
      <c r="BR116" s="24">
        <v>0</v>
      </c>
      <c r="BS116" s="24"/>
      <c r="BT116" s="24"/>
      <c r="BU116" s="24"/>
      <c r="BV116" s="24">
        <v>79</v>
      </c>
      <c r="BW116" s="24" t="s">
        <v>35</v>
      </c>
      <c r="BX116" s="24" t="s">
        <v>36</v>
      </c>
      <c r="BY116" s="24"/>
      <c r="BZ116" s="24" t="b">
        <v>1</v>
      </c>
      <c r="CA116" s="24"/>
      <c r="CB116" s="24">
        <v>0</v>
      </c>
      <c r="CC116" s="24"/>
      <c r="CD116" s="24"/>
      <c r="CE116" s="24"/>
    </row>
    <row r="117" spans="1:83" x14ac:dyDescent="0.25">
      <c r="A117" s="24">
        <v>80</v>
      </c>
      <c r="B117" s="24">
        <v>32</v>
      </c>
      <c r="C117" s="24">
        <v>80</v>
      </c>
      <c r="D117" s="80" t="s">
        <v>28</v>
      </c>
      <c r="E117" s="24" t="s">
        <v>29</v>
      </c>
      <c r="F117" s="24"/>
      <c r="G117" s="24"/>
      <c r="H117" s="24" t="b">
        <v>1</v>
      </c>
      <c r="I117" s="24"/>
      <c r="J117" s="24">
        <v>0</v>
      </c>
      <c r="K117" s="24"/>
      <c r="L117" s="24"/>
      <c r="M117" s="57"/>
      <c r="N117" s="80">
        <v>80</v>
      </c>
      <c r="O117" s="24" t="s">
        <v>29</v>
      </c>
      <c r="P117" s="24" t="s">
        <v>30</v>
      </c>
      <c r="Q117" s="24"/>
      <c r="R117" s="24" t="b">
        <v>1</v>
      </c>
      <c r="S117" s="24"/>
      <c r="T117" s="24">
        <v>0</v>
      </c>
      <c r="U117" s="24"/>
      <c r="V117" s="24"/>
      <c r="W117" s="57"/>
      <c r="X117" s="24">
        <v>80</v>
      </c>
      <c r="Y117" s="24" t="s">
        <v>30</v>
      </c>
      <c r="Z117" s="24" t="s">
        <v>31</v>
      </c>
      <c r="AA117" s="24"/>
      <c r="AB117" s="24" t="b">
        <v>1</v>
      </c>
      <c r="AC117" s="24"/>
      <c r="AD117" s="24">
        <v>0</v>
      </c>
      <c r="AE117" s="24"/>
      <c r="AF117" s="24"/>
      <c r="AG117" s="57"/>
      <c r="AH117" s="80">
        <v>80</v>
      </c>
      <c r="AI117" s="24" t="s">
        <v>31</v>
      </c>
      <c r="AJ117" s="24" t="s">
        <v>32</v>
      </c>
      <c r="AK117" s="24">
        <v>3.6278428000000001E-2</v>
      </c>
      <c r="AL117" s="24" t="b">
        <v>0</v>
      </c>
      <c r="AM117" s="24">
        <v>0.117736643</v>
      </c>
      <c r="AN117" s="24">
        <v>0</v>
      </c>
      <c r="AO117" s="24">
        <v>0</v>
      </c>
      <c r="AP117" s="24">
        <v>0</v>
      </c>
      <c r="AQ117" s="57">
        <v>0</v>
      </c>
      <c r="AR117" s="80">
        <v>80</v>
      </c>
      <c r="AS117" s="24" t="s">
        <v>32</v>
      </c>
      <c r="AT117" s="24" t="s">
        <v>33</v>
      </c>
      <c r="AU117" s="24">
        <v>0.11921497</v>
      </c>
      <c r="AV117" s="24" t="b">
        <v>1</v>
      </c>
      <c r="AW117" s="24">
        <v>0.269935798</v>
      </c>
      <c r="AX117" s="24">
        <v>0</v>
      </c>
      <c r="AY117" s="24">
        <v>1.9814730000000001E-3</v>
      </c>
      <c r="AZ117" s="24">
        <v>0.111163451</v>
      </c>
      <c r="BA117" s="57">
        <v>0.110953631</v>
      </c>
      <c r="BB117" s="80">
        <v>80</v>
      </c>
      <c r="BC117" s="24" t="s">
        <v>33</v>
      </c>
      <c r="BD117" s="24" t="s">
        <v>34</v>
      </c>
      <c r="BE117" s="24">
        <v>2.6792888320000001</v>
      </c>
      <c r="BF117" s="24" t="b">
        <v>0</v>
      </c>
      <c r="BG117" s="24">
        <v>2.8295107339999999</v>
      </c>
      <c r="BH117" s="24">
        <v>2.5290669299999999</v>
      </c>
      <c r="BI117" s="24">
        <v>0</v>
      </c>
      <c r="BJ117" s="24">
        <v>0</v>
      </c>
      <c r="BK117" s="57">
        <v>0</v>
      </c>
      <c r="BL117" s="24">
        <v>80</v>
      </c>
      <c r="BM117" s="24" t="s">
        <v>34</v>
      </c>
      <c r="BN117" s="24" t="s">
        <v>35</v>
      </c>
      <c r="BO117" s="24">
        <v>1.3718772000000001E-2</v>
      </c>
      <c r="BP117" s="24" t="b">
        <v>0</v>
      </c>
      <c r="BQ117" s="24">
        <v>0.13527356700000001</v>
      </c>
      <c r="BR117" s="24">
        <v>0</v>
      </c>
      <c r="BS117" s="24">
        <v>0</v>
      </c>
      <c r="BT117" s="24">
        <v>0</v>
      </c>
      <c r="BU117" s="24">
        <v>0</v>
      </c>
      <c r="BV117" s="24">
        <v>80</v>
      </c>
      <c r="BW117" s="24" t="s">
        <v>35</v>
      </c>
      <c r="BX117" s="24" t="s">
        <v>36</v>
      </c>
      <c r="BY117" s="24">
        <v>3.8143460999999997E-2</v>
      </c>
      <c r="BZ117" s="24" t="b">
        <v>0</v>
      </c>
      <c r="CA117" s="24">
        <v>0.19456210700000001</v>
      </c>
      <c r="CB117" s="24">
        <v>0</v>
      </c>
      <c r="CC117" s="24">
        <v>0</v>
      </c>
      <c r="CD117" s="24">
        <v>0</v>
      </c>
      <c r="CE117" s="24">
        <v>0</v>
      </c>
    </row>
    <row r="118" spans="1:83" x14ac:dyDescent="0.25">
      <c r="A118" s="24">
        <v>81</v>
      </c>
      <c r="B118" s="24">
        <v>32</v>
      </c>
      <c r="C118" s="24">
        <v>81</v>
      </c>
      <c r="D118" s="80" t="s">
        <v>28</v>
      </c>
      <c r="E118" s="24" t="s">
        <v>29</v>
      </c>
      <c r="F118" s="24">
        <v>0.19658640499999999</v>
      </c>
      <c r="G118" s="24"/>
      <c r="H118" s="24" t="b">
        <v>0</v>
      </c>
      <c r="I118" s="24">
        <v>0.34591440899999998</v>
      </c>
      <c r="J118" s="24">
        <v>4.7258400999999998E-2</v>
      </c>
      <c r="K118" s="24">
        <v>0</v>
      </c>
      <c r="L118" s="24">
        <v>0</v>
      </c>
      <c r="M118" s="57">
        <v>0</v>
      </c>
      <c r="N118" s="80">
        <v>81</v>
      </c>
      <c r="O118" s="24" t="s">
        <v>29</v>
      </c>
      <c r="P118" s="24" t="s">
        <v>30</v>
      </c>
      <c r="Q118" s="24">
        <v>0.20824837099999999</v>
      </c>
      <c r="R118" s="24" t="b">
        <v>0</v>
      </c>
      <c r="S118" s="24">
        <v>0.28903772</v>
      </c>
      <c r="T118" s="24">
        <v>0.12745902200000001</v>
      </c>
      <c r="U118" s="24">
        <v>0</v>
      </c>
      <c r="V118" s="24">
        <v>0</v>
      </c>
      <c r="W118" s="57">
        <v>0</v>
      </c>
      <c r="X118" s="24">
        <v>81</v>
      </c>
      <c r="Y118" s="24" t="s">
        <v>30</v>
      </c>
      <c r="Z118" s="24" t="s">
        <v>31</v>
      </c>
      <c r="AA118" s="24">
        <v>4.6417075000000002E-2</v>
      </c>
      <c r="AB118" s="24" t="b">
        <v>0</v>
      </c>
      <c r="AC118" s="24">
        <v>0.13436188800000001</v>
      </c>
      <c r="AD118" s="24">
        <v>0</v>
      </c>
      <c r="AE118" s="24">
        <v>0</v>
      </c>
      <c r="AF118" s="24">
        <v>0</v>
      </c>
      <c r="AG118" s="57">
        <v>0</v>
      </c>
      <c r="AH118" s="80">
        <v>81</v>
      </c>
      <c r="AI118" s="24" t="s">
        <v>31</v>
      </c>
      <c r="AJ118" s="24" t="s">
        <v>32</v>
      </c>
      <c r="AK118" s="24">
        <v>3.8425402999999997E-2</v>
      </c>
      <c r="AL118" s="24" t="b">
        <v>0</v>
      </c>
      <c r="AM118" s="24">
        <v>0.13946383400000001</v>
      </c>
      <c r="AN118" s="24">
        <v>0</v>
      </c>
      <c r="AO118" s="24">
        <v>0</v>
      </c>
      <c r="AP118" s="24">
        <v>0</v>
      </c>
      <c r="AQ118" s="57">
        <v>0</v>
      </c>
      <c r="AR118" s="80">
        <v>81</v>
      </c>
      <c r="AS118" s="24" t="s">
        <v>32</v>
      </c>
      <c r="AT118" s="24" t="s">
        <v>33</v>
      </c>
      <c r="AU118" s="24"/>
      <c r="AV118" s="24" t="b">
        <v>1</v>
      </c>
      <c r="AW118" s="24"/>
      <c r="AX118" s="24">
        <v>0</v>
      </c>
      <c r="AY118" s="24"/>
      <c r="AZ118" s="24"/>
      <c r="BA118" s="57"/>
      <c r="BB118" s="80">
        <v>81</v>
      </c>
      <c r="BC118" s="24" t="s">
        <v>33</v>
      </c>
      <c r="BD118" s="24" t="s">
        <v>34</v>
      </c>
      <c r="BE118" s="24"/>
      <c r="BF118" s="24" t="b">
        <v>1</v>
      </c>
      <c r="BG118" s="24"/>
      <c r="BH118" s="24">
        <v>0</v>
      </c>
      <c r="BI118" s="24"/>
      <c r="BJ118" s="24"/>
      <c r="BK118" s="57"/>
      <c r="BL118" s="24">
        <v>81</v>
      </c>
      <c r="BM118" s="24" t="s">
        <v>34</v>
      </c>
      <c r="BN118" s="24" t="s">
        <v>35</v>
      </c>
      <c r="BO118" s="24"/>
      <c r="BP118" s="24" t="b">
        <v>1</v>
      </c>
      <c r="BQ118" s="24"/>
      <c r="BR118" s="24">
        <v>0</v>
      </c>
      <c r="BS118" s="24"/>
      <c r="BT118" s="24"/>
      <c r="BU118" s="24"/>
      <c r="BV118" s="24">
        <v>81</v>
      </c>
      <c r="BW118" s="24" t="s">
        <v>35</v>
      </c>
      <c r="BX118" s="24" t="s">
        <v>36</v>
      </c>
      <c r="BY118" s="24">
        <v>1.2837906219999999</v>
      </c>
      <c r="BZ118" s="24" t="b">
        <v>0</v>
      </c>
      <c r="CA118" s="24">
        <v>2.0867677169999999</v>
      </c>
      <c r="CB118" s="24">
        <v>0.48081352700000002</v>
      </c>
      <c r="CC118" s="24">
        <v>0</v>
      </c>
      <c r="CD118" s="24">
        <v>0</v>
      </c>
      <c r="CE118" s="24">
        <v>0</v>
      </c>
    </row>
    <row r="119" spans="1:83" x14ac:dyDescent="0.25">
      <c r="A119" s="24">
        <v>82</v>
      </c>
      <c r="B119" s="24">
        <v>32</v>
      </c>
      <c r="C119" s="24">
        <v>82</v>
      </c>
      <c r="D119" s="80" t="s">
        <v>28</v>
      </c>
      <c r="E119" s="24" t="s">
        <v>29</v>
      </c>
      <c r="F119" s="24"/>
      <c r="G119" s="24"/>
      <c r="H119" s="24" t="b">
        <v>1</v>
      </c>
      <c r="I119" s="24"/>
      <c r="J119" s="24">
        <v>0</v>
      </c>
      <c r="K119" s="24"/>
      <c r="L119" s="24"/>
      <c r="M119" s="57"/>
      <c r="N119" s="80">
        <v>82</v>
      </c>
      <c r="O119" s="24" t="s">
        <v>29</v>
      </c>
      <c r="P119" s="24" t="s">
        <v>30</v>
      </c>
      <c r="Q119" s="24"/>
      <c r="R119" s="24" t="b">
        <v>1</v>
      </c>
      <c r="S119" s="24"/>
      <c r="T119" s="24">
        <v>0</v>
      </c>
      <c r="U119" s="24"/>
      <c r="V119" s="24"/>
      <c r="W119" s="57"/>
      <c r="X119" s="24">
        <v>82</v>
      </c>
      <c r="Y119" s="24" t="s">
        <v>30</v>
      </c>
      <c r="Z119" s="24" t="s">
        <v>31</v>
      </c>
      <c r="AA119" s="24"/>
      <c r="AB119" s="24" t="b">
        <v>1</v>
      </c>
      <c r="AC119" s="24"/>
      <c r="AD119" s="24">
        <v>0</v>
      </c>
      <c r="AE119" s="24"/>
      <c r="AF119" s="24"/>
      <c r="AG119" s="57"/>
      <c r="AH119" s="80">
        <v>82</v>
      </c>
      <c r="AI119" s="24" t="s">
        <v>31</v>
      </c>
      <c r="AJ119" s="24" t="s">
        <v>32</v>
      </c>
      <c r="AK119" s="24"/>
      <c r="AL119" s="24" t="b">
        <v>1</v>
      </c>
      <c r="AM119" s="24"/>
      <c r="AN119" s="24">
        <v>0</v>
      </c>
      <c r="AO119" s="24"/>
      <c r="AP119" s="24"/>
      <c r="AQ119" s="57"/>
      <c r="AR119" s="80">
        <v>82</v>
      </c>
      <c r="AS119" s="24" t="s">
        <v>32</v>
      </c>
      <c r="AT119" s="24" t="s">
        <v>33</v>
      </c>
      <c r="AU119" s="24"/>
      <c r="AV119" s="24" t="b">
        <v>1</v>
      </c>
      <c r="AW119" s="24"/>
      <c r="AX119" s="24">
        <v>0</v>
      </c>
      <c r="AY119" s="24"/>
      <c r="AZ119" s="24"/>
      <c r="BA119" s="57"/>
      <c r="BB119" s="80">
        <v>82</v>
      </c>
      <c r="BC119" s="24" t="s">
        <v>33</v>
      </c>
      <c r="BD119" s="24" t="s">
        <v>34</v>
      </c>
      <c r="BE119" s="24"/>
      <c r="BF119" s="24" t="b">
        <v>1</v>
      </c>
      <c r="BG119" s="24"/>
      <c r="BH119" s="24">
        <v>0</v>
      </c>
      <c r="BI119" s="24"/>
      <c r="BJ119" s="24"/>
      <c r="BK119" s="57"/>
      <c r="BL119" s="24">
        <v>82</v>
      </c>
      <c r="BM119" s="24" t="s">
        <v>34</v>
      </c>
      <c r="BN119" s="24" t="s">
        <v>35</v>
      </c>
      <c r="BO119" s="24"/>
      <c r="BP119" s="24" t="b">
        <v>1</v>
      </c>
      <c r="BQ119" s="24"/>
      <c r="BR119" s="24">
        <v>0</v>
      </c>
      <c r="BS119" s="24"/>
      <c r="BT119" s="24"/>
      <c r="BU119" s="24"/>
      <c r="BV119" s="24">
        <v>82</v>
      </c>
      <c r="BW119" s="24" t="s">
        <v>35</v>
      </c>
      <c r="BX119" s="24" t="s">
        <v>36</v>
      </c>
      <c r="BY119" s="24"/>
      <c r="BZ119" s="24" t="b">
        <v>1</v>
      </c>
      <c r="CA119" s="24"/>
      <c r="CB119" s="24">
        <v>0</v>
      </c>
      <c r="CC119" s="24"/>
      <c r="CD119" s="24"/>
      <c r="CE119" s="24"/>
    </row>
    <row r="120" spans="1:83" x14ac:dyDescent="0.25">
      <c r="A120" s="24">
        <v>83</v>
      </c>
      <c r="B120" s="24">
        <v>32</v>
      </c>
      <c r="C120" s="24">
        <v>83</v>
      </c>
      <c r="D120" s="80" t="s">
        <v>28</v>
      </c>
      <c r="E120" s="24" t="s">
        <v>29</v>
      </c>
      <c r="F120" s="24"/>
      <c r="G120" s="24"/>
      <c r="H120" s="24" t="b">
        <v>1</v>
      </c>
      <c r="I120" s="24"/>
      <c r="J120" s="24">
        <v>0</v>
      </c>
      <c r="K120" s="24"/>
      <c r="L120" s="24"/>
      <c r="M120" s="57"/>
      <c r="N120" s="80">
        <v>83</v>
      </c>
      <c r="O120" s="24" t="s">
        <v>29</v>
      </c>
      <c r="P120" s="24" t="s">
        <v>30</v>
      </c>
      <c r="Q120" s="24"/>
      <c r="R120" s="24" t="b">
        <v>1</v>
      </c>
      <c r="S120" s="24"/>
      <c r="T120" s="24">
        <v>0</v>
      </c>
      <c r="U120" s="24"/>
      <c r="V120" s="24"/>
      <c r="W120" s="57"/>
      <c r="X120" s="24">
        <v>83</v>
      </c>
      <c r="Y120" s="24" t="s">
        <v>30</v>
      </c>
      <c r="Z120" s="24" t="s">
        <v>31</v>
      </c>
      <c r="AA120" s="24"/>
      <c r="AB120" s="24" t="b">
        <v>1</v>
      </c>
      <c r="AC120" s="24"/>
      <c r="AD120" s="24">
        <v>0</v>
      </c>
      <c r="AE120" s="24"/>
      <c r="AF120" s="24"/>
      <c r="AG120" s="57"/>
      <c r="AH120" s="80">
        <v>83</v>
      </c>
      <c r="AI120" s="24" t="s">
        <v>31</v>
      </c>
      <c r="AJ120" s="24" t="s">
        <v>32</v>
      </c>
      <c r="AK120" s="24"/>
      <c r="AL120" s="24" t="b">
        <v>1</v>
      </c>
      <c r="AM120" s="24"/>
      <c r="AN120" s="24">
        <v>0</v>
      </c>
      <c r="AO120" s="24"/>
      <c r="AP120" s="24"/>
      <c r="AQ120" s="57"/>
      <c r="AR120" s="80">
        <v>83</v>
      </c>
      <c r="AS120" s="24" t="s">
        <v>32</v>
      </c>
      <c r="AT120" s="24" t="s">
        <v>33</v>
      </c>
      <c r="AU120" s="24"/>
      <c r="AV120" s="24" t="b">
        <v>1</v>
      </c>
      <c r="AW120" s="24"/>
      <c r="AX120" s="24">
        <v>0</v>
      </c>
      <c r="AY120" s="24"/>
      <c r="AZ120" s="24"/>
      <c r="BA120" s="57"/>
      <c r="BB120" s="80">
        <v>83</v>
      </c>
      <c r="BC120" s="24" t="s">
        <v>33</v>
      </c>
      <c r="BD120" s="24" t="s">
        <v>34</v>
      </c>
      <c r="BE120" s="24"/>
      <c r="BF120" s="24" t="b">
        <v>1</v>
      </c>
      <c r="BG120" s="24"/>
      <c r="BH120" s="24">
        <v>0</v>
      </c>
      <c r="BI120" s="24"/>
      <c r="BJ120" s="24"/>
      <c r="BK120" s="57"/>
      <c r="BL120" s="24">
        <v>83</v>
      </c>
      <c r="BM120" s="24" t="s">
        <v>34</v>
      </c>
      <c r="BN120" s="24" t="s">
        <v>35</v>
      </c>
      <c r="BO120" s="24"/>
      <c r="BP120" s="24" t="b">
        <v>1</v>
      </c>
      <c r="BQ120" s="24"/>
      <c r="BR120" s="24">
        <v>0</v>
      </c>
      <c r="BS120" s="24"/>
      <c r="BT120" s="24"/>
      <c r="BU120" s="24"/>
      <c r="BV120" s="24">
        <v>83</v>
      </c>
      <c r="BW120" s="24" t="s">
        <v>35</v>
      </c>
      <c r="BX120" s="24" t="s">
        <v>36</v>
      </c>
      <c r="BY120" s="24"/>
      <c r="BZ120" s="24" t="b">
        <v>1</v>
      </c>
      <c r="CA120" s="24"/>
      <c r="CB120" s="24">
        <v>0</v>
      </c>
      <c r="CC120" s="24"/>
      <c r="CD120" s="24"/>
      <c r="CE120" s="24"/>
    </row>
    <row r="121" spans="1:83" x14ac:dyDescent="0.25">
      <c r="A121" s="24">
        <v>84</v>
      </c>
      <c r="B121" s="24">
        <v>32</v>
      </c>
      <c r="C121" s="24">
        <v>84</v>
      </c>
      <c r="D121" s="80" t="s">
        <v>28</v>
      </c>
      <c r="E121" s="24" t="s">
        <v>29</v>
      </c>
      <c r="F121" s="24"/>
      <c r="G121" s="24"/>
      <c r="H121" s="24" t="b">
        <v>1</v>
      </c>
      <c r="I121" s="24"/>
      <c r="J121" s="24">
        <v>0</v>
      </c>
      <c r="K121" s="24"/>
      <c r="L121" s="24"/>
      <c r="M121" s="57"/>
      <c r="N121" s="80">
        <v>84</v>
      </c>
      <c r="O121" s="24" t="s">
        <v>29</v>
      </c>
      <c r="P121" s="24" t="s">
        <v>30</v>
      </c>
      <c r="Q121" s="24"/>
      <c r="R121" s="24" t="b">
        <v>1</v>
      </c>
      <c r="S121" s="24"/>
      <c r="T121" s="24">
        <v>0</v>
      </c>
      <c r="U121" s="24"/>
      <c r="V121" s="24"/>
      <c r="W121" s="57"/>
      <c r="X121" s="24">
        <v>84</v>
      </c>
      <c r="Y121" s="24" t="s">
        <v>30</v>
      </c>
      <c r="Z121" s="24" t="s">
        <v>31</v>
      </c>
      <c r="AA121" s="24"/>
      <c r="AB121" s="24" t="b">
        <v>1</v>
      </c>
      <c r="AC121" s="24"/>
      <c r="AD121" s="24">
        <v>0</v>
      </c>
      <c r="AE121" s="24"/>
      <c r="AF121" s="24"/>
      <c r="AG121" s="57"/>
      <c r="AH121" s="80">
        <v>84</v>
      </c>
      <c r="AI121" s="24" t="s">
        <v>31</v>
      </c>
      <c r="AJ121" s="24" t="s">
        <v>32</v>
      </c>
      <c r="AK121" s="24"/>
      <c r="AL121" s="24" t="b">
        <v>1</v>
      </c>
      <c r="AM121" s="24"/>
      <c r="AN121" s="24">
        <v>0</v>
      </c>
      <c r="AO121" s="24"/>
      <c r="AP121" s="24"/>
      <c r="AQ121" s="57"/>
      <c r="AR121" s="80">
        <v>84</v>
      </c>
      <c r="AS121" s="24" t="s">
        <v>32</v>
      </c>
      <c r="AT121" s="24" t="s">
        <v>33</v>
      </c>
      <c r="AU121" s="24"/>
      <c r="AV121" s="24" t="b">
        <v>1</v>
      </c>
      <c r="AW121" s="24"/>
      <c r="AX121" s="24">
        <v>0</v>
      </c>
      <c r="AY121" s="24"/>
      <c r="AZ121" s="24"/>
      <c r="BA121" s="57"/>
      <c r="BB121" s="80">
        <v>84</v>
      </c>
      <c r="BC121" s="24" t="s">
        <v>33</v>
      </c>
      <c r="BD121" s="24" t="s">
        <v>34</v>
      </c>
      <c r="BE121" s="24"/>
      <c r="BF121" s="24" t="b">
        <v>1</v>
      </c>
      <c r="BG121" s="24"/>
      <c r="BH121" s="24">
        <v>0</v>
      </c>
      <c r="BI121" s="24"/>
      <c r="BJ121" s="24"/>
      <c r="BK121" s="57"/>
      <c r="BL121" s="24">
        <v>84</v>
      </c>
      <c r="BM121" s="24" t="s">
        <v>34</v>
      </c>
      <c r="BN121" s="24" t="s">
        <v>35</v>
      </c>
      <c r="BO121" s="24"/>
      <c r="BP121" s="24" t="b">
        <v>1</v>
      </c>
      <c r="BQ121" s="24"/>
      <c r="BR121" s="24">
        <v>0</v>
      </c>
      <c r="BS121" s="24"/>
      <c r="BT121" s="24"/>
      <c r="BU121" s="24"/>
      <c r="BV121" s="24">
        <v>84</v>
      </c>
      <c r="BW121" s="24" t="s">
        <v>35</v>
      </c>
      <c r="BX121" s="24" t="s">
        <v>36</v>
      </c>
      <c r="BY121" s="24"/>
      <c r="BZ121" s="24" t="b">
        <v>1</v>
      </c>
      <c r="CA121" s="24"/>
      <c r="CB121" s="24">
        <v>0</v>
      </c>
      <c r="CC121" s="24"/>
      <c r="CD121" s="24"/>
      <c r="CE121" s="24"/>
    </row>
    <row r="122" spans="1:83" x14ac:dyDescent="0.25">
      <c r="A122" s="24">
        <v>85</v>
      </c>
      <c r="B122" s="24">
        <v>32</v>
      </c>
      <c r="C122" s="24">
        <v>85</v>
      </c>
      <c r="D122" s="80" t="s">
        <v>28</v>
      </c>
      <c r="E122" s="24" t="s">
        <v>29</v>
      </c>
      <c r="F122" s="24"/>
      <c r="G122" s="24"/>
      <c r="H122" s="24" t="b">
        <v>1</v>
      </c>
      <c r="I122" s="24"/>
      <c r="J122" s="24">
        <v>0</v>
      </c>
      <c r="K122" s="24"/>
      <c r="L122" s="24"/>
      <c r="M122" s="57"/>
      <c r="N122" s="80">
        <v>85</v>
      </c>
      <c r="O122" s="24" t="s">
        <v>29</v>
      </c>
      <c r="P122" s="24" t="s">
        <v>30</v>
      </c>
      <c r="Q122" s="24"/>
      <c r="R122" s="24" t="b">
        <v>1</v>
      </c>
      <c r="S122" s="24"/>
      <c r="T122" s="24">
        <v>0</v>
      </c>
      <c r="U122" s="24"/>
      <c r="V122" s="24"/>
      <c r="W122" s="57"/>
      <c r="X122" s="24">
        <v>85</v>
      </c>
      <c r="Y122" s="24" t="s">
        <v>30</v>
      </c>
      <c r="Z122" s="24" t="s">
        <v>31</v>
      </c>
      <c r="AA122" s="24"/>
      <c r="AB122" s="24" t="b">
        <v>1</v>
      </c>
      <c r="AC122" s="24"/>
      <c r="AD122" s="24">
        <v>0</v>
      </c>
      <c r="AE122" s="24"/>
      <c r="AF122" s="24"/>
      <c r="AG122" s="57"/>
      <c r="AH122" s="80">
        <v>85</v>
      </c>
      <c r="AI122" s="24" t="s">
        <v>31</v>
      </c>
      <c r="AJ122" s="24" t="s">
        <v>32</v>
      </c>
      <c r="AK122" s="24"/>
      <c r="AL122" s="24" t="b">
        <v>1</v>
      </c>
      <c r="AM122" s="24"/>
      <c r="AN122" s="24">
        <v>0</v>
      </c>
      <c r="AO122" s="24"/>
      <c r="AP122" s="24"/>
      <c r="AQ122" s="57"/>
      <c r="AR122" s="80">
        <v>85</v>
      </c>
      <c r="AS122" s="24" t="s">
        <v>32</v>
      </c>
      <c r="AT122" s="24" t="s">
        <v>33</v>
      </c>
      <c r="AU122" s="24"/>
      <c r="AV122" s="24" t="b">
        <v>1</v>
      </c>
      <c r="AW122" s="24"/>
      <c r="AX122" s="24">
        <v>0</v>
      </c>
      <c r="AY122" s="24"/>
      <c r="AZ122" s="24"/>
      <c r="BA122" s="57"/>
      <c r="BB122" s="80">
        <v>85</v>
      </c>
      <c r="BC122" s="24" t="s">
        <v>33</v>
      </c>
      <c r="BD122" s="24" t="s">
        <v>34</v>
      </c>
      <c r="BE122" s="24"/>
      <c r="BF122" s="24" t="b">
        <v>1</v>
      </c>
      <c r="BG122" s="24"/>
      <c r="BH122" s="24">
        <v>0</v>
      </c>
      <c r="BI122" s="24"/>
      <c r="BJ122" s="24"/>
      <c r="BK122" s="57"/>
      <c r="BL122" s="24">
        <v>85</v>
      </c>
      <c r="BM122" s="24" t="s">
        <v>34</v>
      </c>
      <c r="BN122" s="24" t="s">
        <v>35</v>
      </c>
      <c r="BO122" s="24">
        <v>5.7328279090000001</v>
      </c>
      <c r="BP122" s="24" t="b">
        <v>0</v>
      </c>
      <c r="BQ122" s="24">
        <v>6.5073992699999996</v>
      </c>
      <c r="BR122" s="24">
        <v>4.9582565479999996</v>
      </c>
      <c r="BS122" s="24">
        <v>0</v>
      </c>
      <c r="BT122" s="24">
        <v>0</v>
      </c>
      <c r="BU122" s="24">
        <v>0</v>
      </c>
      <c r="BV122" s="24">
        <v>85</v>
      </c>
      <c r="BW122" s="24" t="s">
        <v>35</v>
      </c>
      <c r="BX122" s="24" t="s">
        <v>36</v>
      </c>
      <c r="BY122" s="24">
        <v>0.154000889</v>
      </c>
      <c r="BZ122" s="24" t="b">
        <v>1</v>
      </c>
      <c r="CA122" s="24">
        <v>0.32315861600000001</v>
      </c>
      <c r="CB122" s="24">
        <v>0</v>
      </c>
      <c r="CC122" s="24">
        <v>6.7446900000000002E-4</v>
      </c>
      <c r="CD122" s="24">
        <v>6.2927058999999994E-2</v>
      </c>
      <c r="CE122" s="24">
        <v>1.7504226000000001E-2</v>
      </c>
    </row>
    <row r="123" spans="1:83" x14ac:dyDescent="0.25">
      <c r="A123" s="24">
        <v>86</v>
      </c>
      <c r="B123" s="24">
        <v>32</v>
      </c>
      <c r="C123" s="24">
        <v>86</v>
      </c>
      <c r="D123" s="80" t="s">
        <v>28</v>
      </c>
      <c r="E123" s="24" t="s">
        <v>29</v>
      </c>
      <c r="F123" s="24"/>
      <c r="G123" s="24"/>
      <c r="H123" s="24" t="b">
        <v>1</v>
      </c>
      <c r="I123" s="24"/>
      <c r="J123" s="24">
        <v>0</v>
      </c>
      <c r="K123" s="24"/>
      <c r="L123" s="24"/>
      <c r="M123" s="57"/>
      <c r="N123" s="80">
        <v>86</v>
      </c>
      <c r="O123" s="24" t="s">
        <v>29</v>
      </c>
      <c r="P123" s="24" t="s">
        <v>30</v>
      </c>
      <c r="Q123" s="24"/>
      <c r="R123" s="24" t="b">
        <v>1</v>
      </c>
      <c r="S123" s="24"/>
      <c r="T123" s="24">
        <v>0</v>
      </c>
      <c r="U123" s="24"/>
      <c r="V123" s="24"/>
      <c r="W123" s="57"/>
      <c r="X123" s="24">
        <v>86</v>
      </c>
      <c r="Y123" s="24" t="s">
        <v>30</v>
      </c>
      <c r="Z123" s="24" t="s">
        <v>31</v>
      </c>
      <c r="AA123" s="24"/>
      <c r="AB123" s="24" t="b">
        <v>1</v>
      </c>
      <c r="AC123" s="24"/>
      <c r="AD123" s="24">
        <v>0</v>
      </c>
      <c r="AE123" s="24"/>
      <c r="AF123" s="24"/>
      <c r="AG123" s="57"/>
      <c r="AH123" s="80">
        <v>86</v>
      </c>
      <c r="AI123" s="24" t="s">
        <v>31</v>
      </c>
      <c r="AJ123" s="24" t="s">
        <v>32</v>
      </c>
      <c r="AK123" s="24"/>
      <c r="AL123" s="24" t="b">
        <v>1</v>
      </c>
      <c r="AM123" s="24"/>
      <c r="AN123" s="24">
        <v>0</v>
      </c>
      <c r="AO123" s="24"/>
      <c r="AP123" s="24"/>
      <c r="AQ123" s="57"/>
      <c r="AR123" s="80">
        <v>86</v>
      </c>
      <c r="AS123" s="24" t="s">
        <v>32</v>
      </c>
      <c r="AT123" s="24" t="s">
        <v>33</v>
      </c>
      <c r="AU123" s="24"/>
      <c r="AV123" s="24" t="b">
        <v>1</v>
      </c>
      <c r="AW123" s="24"/>
      <c r="AX123" s="24">
        <v>0</v>
      </c>
      <c r="AY123" s="24"/>
      <c r="AZ123" s="24"/>
      <c r="BA123" s="57"/>
      <c r="BB123" s="80">
        <v>86</v>
      </c>
      <c r="BC123" s="24" t="s">
        <v>33</v>
      </c>
      <c r="BD123" s="24" t="s">
        <v>34</v>
      </c>
      <c r="BE123" s="24"/>
      <c r="BF123" s="24" t="b">
        <v>1</v>
      </c>
      <c r="BG123" s="24"/>
      <c r="BH123" s="24">
        <v>0</v>
      </c>
      <c r="BI123" s="24"/>
      <c r="BJ123" s="24"/>
      <c r="BK123" s="57"/>
      <c r="BL123" s="24">
        <v>86</v>
      </c>
      <c r="BM123" s="24" t="s">
        <v>34</v>
      </c>
      <c r="BN123" s="24" t="s">
        <v>35</v>
      </c>
      <c r="BO123" s="24"/>
      <c r="BP123" s="24" t="b">
        <v>1</v>
      </c>
      <c r="BQ123" s="24"/>
      <c r="BR123" s="24">
        <v>0</v>
      </c>
      <c r="BS123" s="24"/>
      <c r="BT123" s="24"/>
      <c r="BU123" s="24"/>
      <c r="BV123" s="24">
        <v>86</v>
      </c>
      <c r="BW123" s="24" t="s">
        <v>35</v>
      </c>
      <c r="BX123" s="24" t="s">
        <v>36</v>
      </c>
      <c r="BY123" s="24"/>
      <c r="BZ123" s="24" t="b">
        <v>1</v>
      </c>
      <c r="CA123" s="24"/>
      <c r="CB123" s="24">
        <v>0</v>
      </c>
      <c r="CC123" s="24"/>
      <c r="CD123" s="24"/>
      <c r="CE123" s="24"/>
    </row>
    <row r="124" spans="1:83" x14ac:dyDescent="0.25">
      <c r="A124" s="24">
        <v>87</v>
      </c>
      <c r="B124" s="24">
        <v>32</v>
      </c>
      <c r="C124" s="24">
        <v>87</v>
      </c>
      <c r="D124" s="80" t="s">
        <v>28</v>
      </c>
      <c r="E124" s="24" t="s">
        <v>29</v>
      </c>
      <c r="F124" s="24">
        <v>4.7818935E-2</v>
      </c>
      <c r="G124" s="24"/>
      <c r="H124" s="24" t="b">
        <v>1</v>
      </c>
      <c r="I124" s="24">
        <v>0.322231665</v>
      </c>
      <c r="J124" s="24">
        <v>0</v>
      </c>
      <c r="K124" s="24">
        <v>4.1098972999999997E-2</v>
      </c>
      <c r="L124" s="24">
        <v>0.99626607700000003</v>
      </c>
      <c r="M124" s="57">
        <v>0.51216846999999999</v>
      </c>
      <c r="N124" s="80">
        <v>87</v>
      </c>
      <c r="O124" s="24" t="s">
        <v>29</v>
      </c>
      <c r="P124" s="24" t="s">
        <v>30</v>
      </c>
      <c r="Q124" s="24"/>
      <c r="R124" s="24" t="b">
        <v>1</v>
      </c>
      <c r="S124" s="24"/>
      <c r="T124" s="24">
        <v>0</v>
      </c>
      <c r="U124" s="24"/>
      <c r="V124" s="24"/>
      <c r="W124" s="57"/>
      <c r="X124" s="24">
        <v>87</v>
      </c>
      <c r="Y124" s="24" t="s">
        <v>30</v>
      </c>
      <c r="Z124" s="24" t="s">
        <v>31</v>
      </c>
      <c r="AA124" s="24"/>
      <c r="AB124" s="24" t="b">
        <v>1</v>
      </c>
      <c r="AC124" s="24"/>
      <c r="AD124" s="24">
        <v>0</v>
      </c>
      <c r="AE124" s="24"/>
      <c r="AF124" s="24"/>
      <c r="AG124" s="57"/>
      <c r="AH124" s="80">
        <v>87</v>
      </c>
      <c r="AI124" s="24" t="s">
        <v>31</v>
      </c>
      <c r="AJ124" s="24" t="s">
        <v>32</v>
      </c>
      <c r="AK124" s="24">
        <v>5.2492821000000002E-2</v>
      </c>
      <c r="AL124" s="24" t="b">
        <v>1</v>
      </c>
      <c r="AM124" s="24">
        <v>0.22151581200000001</v>
      </c>
      <c r="AN124" s="24">
        <v>0</v>
      </c>
      <c r="AO124" s="24">
        <v>1.1567162000000001E-2</v>
      </c>
      <c r="AP124" s="24">
        <v>0.96881561999999999</v>
      </c>
      <c r="AQ124" s="57">
        <v>0.31935184700000002</v>
      </c>
      <c r="AR124" s="80">
        <v>87</v>
      </c>
      <c r="AS124" s="24" t="s">
        <v>32</v>
      </c>
      <c r="AT124" s="24" t="s">
        <v>33</v>
      </c>
      <c r="AU124" s="24">
        <v>1.168006195</v>
      </c>
      <c r="AV124" s="24" t="b">
        <v>0</v>
      </c>
      <c r="AW124" s="24">
        <v>1.3791087740000001</v>
      </c>
      <c r="AX124" s="24">
        <v>0.95690361700000004</v>
      </c>
      <c r="AY124" s="24">
        <v>0</v>
      </c>
      <c r="AZ124" s="24">
        <v>0</v>
      </c>
      <c r="BA124" s="57">
        <v>0</v>
      </c>
      <c r="BB124" s="80">
        <v>87</v>
      </c>
      <c r="BC124" s="24" t="s">
        <v>33</v>
      </c>
      <c r="BD124" s="24" t="s">
        <v>34</v>
      </c>
      <c r="BE124" s="24">
        <v>1.3945186460000001</v>
      </c>
      <c r="BF124" s="24" t="b">
        <v>0</v>
      </c>
      <c r="BG124" s="24">
        <v>1.5785897659999999</v>
      </c>
      <c r="BH124" s="24">
        <v>1.210447525</v>
      </c>
      <c r="BI124" s="24">
        <v>0</v>
      </c>
      <c r="BJ124" s="24">
        <v>0</v>
      </c>
      <c r="BK124" s="57">
        <v>0</v>
      </c>
      <c r="BL124" s="24">
        <v>87</v>
      </c>
      <c r="BM124" s="24" t="s">
        <v>34</v>
      </c>
      <c r="BN124" s="24" t="s">
        <v>35</v>
      </c>
      <c r="BO124" s="24">
        <v>0.17108398699999999</v>
      </c>
      <c r="BP124" s="24" t="b">
        <v>0</v>
      </c>
      <c r="BQ124" s="24">
        <v>0.69956904799999997</v>
      </c>
      <c r="BR124" s="24">
        <v>0</v>
      </c>
      <c r="BS124" s="24">
        <v>0</v>
      </c>
      <c r="BT124" s="24">
        <v>0</v>
      </c>
      <c r="BU124" s="24">
        <v>0</v>
      </c>
      <c r="BV124" s="24">
        <v>87</v>
      </c>
      <c r="BW124" s="24" t="s">
        <v>35</v>
      </c>
      <c r="BX124" s="24" t="s">
        <v>36</v>
      </c>
      <c r="BY124" s="24"/>
      <c r="BZ124" s="24" t="b">
        <v>1</v>
      </c>
      <c r="CA124" s="24"/>
      <c r="CB124" s="24">
        <v>0</v>
      </c>
      <c r="CC124" s="24"/>
      <c r="CD124" s="24"/>
      <c r="CE124" s="24"/>
    </row>
    <row r="125" spans="1:83" x14ac:dyDescent="0.25">
      <c r="A125" s="24">
        <v>118</v>
      </c>
      <c r="B125" s="24">
        <v>32</v>
      </c>
      <c r="C125" s="24">
        <v>118</v>
      </c>
      <c r="D125" s="80" t="s">
        <v>28</v>
      </c>
      <c r="E125" s="24" t="s">
        <v>29</v>
      </c>
      <c r="F125" s="24"/>
      <c r="G125" s="24"/>
      <c r="H125" s="24" t="b">
        <v>1</v>
      </c>
      <c r="I125" s="24"/>
      <c r="J125" s="24">
        <v>0</v>
      </c>
      <c r="K125" s="24"/>
      <c r="L125" s="24"/>
      <c r="M125" s="57"/>
      <c r="N125" s="80">
        <v>118</v>
      </c>
      <c r="O125" s="24" t="s">
        <v>29</v>
      </c>
      <c r="P125" s="24" t="s">
        <v>30</v>
      </c>
      <c r="Q125" s="24"/>
      <c r="R125" s="24" t="b">
        <v>1</v>
      </c>
      <c r="S125" s="24"/>
      <c r="T125" s="24">
        <v>0</v>
      </c>
      <c r="U125" s="24"/>
      <c r="V125" s="24"/>
      <c r="W125" s="57"/>
      <c r="X125" s="24">
        <v>118</v>
      </c>
      <c r="Y125" s="24" t="s">
        <v>30</v>
      </c>
      <c r="Z125" s="24" t="s">
        <v>31</v>
      </c>
      <c r="AA125" s="24"/>
      <c r="AB125" s="24" t="b">
        <v>1</v>
      </c>
      <c r="AC125" s="24"/>
      <c r="AD125" s="24">
        <v>0</v>
      </c>
      <c r="AE125" s="24"/>
      <c r="AF125" s="24"/>
      <c r="AG125" s="57"/>
      <c r="AH125" s="80">
        <v>118</v>
      </c>
      <c r="AI125" s="24" t="s">
        <v>31</v>
      </c>
      <c r="AJ125" s="24" t="s">
        <v>32</v>
      </c>
      <c r="AK125" s="24"/>
      <c r="AL125" s="24" t="b">
        <v>1</v>
      </c>
      <c r="AM125" s="24"/>
      <c r="AN125" s="24">
        <v>0</v>
      </c>
      <c r="AO125" s="24"/>
      <c r="AP125" s="24"/>
      <c r="AQ125" s="57"/>
      <c r="AR125" s="80">
        <v>118</v>
      </c>
      <c r="AS125" s="24" t="s">
        <v>32</v>
      </c>
      <c r="AT125" s="24" t="s">
        <v>33</v>
      </c>
      <c r="AU125" s="24"/>
      <c r="AV125" s="24" t="b">
        <v>1</v>
      </c>
      <c r="AW125" s="24"/>
      <c r="AX125" s="24">
        <v>0</v>
      </c>
      <c r="AY125" s="24"/>
      <c r="AZ125" s="24"/>
      <c r="BA125" s="57"/>
      <c r="BB125" s="80">
        <v>118</v>
      </c>
      <c r="BC125" s="24" t="s">
        <v>33</v>
      </c>
      <c r="BD125" s="24" t="s">
        <v>34</v>
      </c>
      <c r="BE125" s="24"/>
      <c r="BF125" s="24" t="b">
        <v>1</v>
      </c>
      <c r="BG125" s="24"/>
      <c r="BH125" s="24">
        <v>0</v>
      </c>
      <c r="BI125" s="24"/>
      <c r="BJ125" s="24"/>
      <c r="BK125" s="57"/>
      <c r="BL125" s="24">
        <v>118</v>
      </c>
      <c r="BM125" s="24" t="s">
        <v>34</v>
      </c>
      <c r="BN125" s="24" t="s">
        <v>35</v>
      </c>
      <c r="BO125" s="24"/>
      <c r="BP125" s="24" t="b">
        <v>1</v>
      </c>
      <c r="BQ125" s="24"/>
      <c r="BR125" s="24">
        <v>0</v>
      </c>
      <c r="BS125" s="24"/>
      <c r="BT125" s="24"/>
      <c r="BU125" s="24"/>
      <c r="BV125" s="24">
        <v>118</v>
      </c>
      <c r="BW125" s="24" t="s">
        <v>35</v>
      </c>
      <c r="BX125" s="24" t="s">
        <v>36</v>
      </c>
      <c r="BY125" s="24">
        <v>0.88239874900000004</v>
      </c>
      <c r="BZ125" s="24" t="b">
        <v>1</v>
      </c>
      <c r="CA125" s="24">
        <v>2.2559268729999999</v>
      </c>
      <c r="CB125" s="24">
        <v>0</v>
      </c>
      <c r="CC125" s="24">
        <v>0.34323563499999998</v>
      </c>
      <c r="CD125" s="24">
        <v>0.38809323299999998</v>
      </c>
      <c r="CE125" s="24">
        <v>0.15376013199999999</v>
      </c>
    </row>
    <row r="126" spans="1:83" x14ac:dyDescent="0.25">
      <c r="A126" s="24">
        <v>122</v>
      </c>
      <c r="B126" s="24">
        <v>32</v>
      </c>
      <c r="C126" s="24">
        <v>122</v>
      </c>
      <c r="D126" s="80" t="s">
        <v>28</v>
      </c>
      <c r="E126" s="24" t="s">
        <v>29</v>
      </c>
      <c r="F126" s="24"/>
      <c r="G126" s="24"/>
      <c r="H126" s="24" t="b">
        <v>1</v>
      </c>
      <c r="I126" s="24"/>
      <c r="J126" s="24">
        <v>0</v>
      </c>
      <c r="K126" s="24"/>
      <c r="L126" s="24"/>
      <c r="M126" s="57"/>
      <c r="N126" s="80">
        <v>122</v>
      </c>
      <c r="O126" s="24" t="s">
        <v>29</v>
      </c>
      <c r="P126" s="24" t="s">
        <v>30</v>
      </c>
      <c r="Q126" s="24"/>
      <c r="R126" s="24" t="b">
        <v>1</v>
      </c>
      <c r="S126" s="24"/>
      <c r="T126" s="24">
        <v>0</v>
      </c>
      <c r="U126" s="24"/>
      <c r="V126" s="24"/>
      <c r="W126" s="57"/>
      <c r="X126" s="24">
        <v>122</v>
      </c>
      <c r="Y126" s="24" t="s">
        <v>30</v>
      </c>
      <c r="Z126" s="24" t="s">
        <v>31</v>
      </c>
      <c r="AA126" s="24"/>
      <c r="AB126" s="24" t="b">
        <v>1</v>
      </c>
      <c r="AC126" s="24"/>
      <c r="AD126" s="24">
        <v>0</v>
      </c>
      <c r="AE126" s="24"/>
      <c r="AF126" s="24"/>
      <c r="AG126" s="57"/>
      <c r="AH126" s="80">
        <v>122</v>
      </c>
      <c r="AI126" s="24" t="s">
        <v>31</v>
      </c>
      <c r="AJ126" s="24" t="s">
        <v>32</v>
      </c>
      <c r="AK126" s="24"/>
      <c r="AL126" s="24" t="b">
        <v>1</v>
      </c>
      <c r="AM126" s="24"/>
      <c r="AN126" s="24">
        <v>0</v>
      </c>
      <c r="AO126" s="24"/>
      <c r="AP126" s="24"/>
      <c r="AQ126" s="57"/>
      <c r="AR126" s="80">
        <v>122</v>
      </c>
      <c r="AS126" s="24" t="s">
        <v>32</v>
      </c>
      <c r="AT126" s="24" t="s">
        <v>33</v>
      </c>
      <c r="AU126" s="24"/>
      <c r="AV126" s="24" t="b">
        <v>1</v>
      </c>
      <c r="AW126" s="24"/>
      <c r="AX126" s="24">
        <v>0</v>
      </c>
      <c r="AY126" s="24"/>
      <c r="AZ126" s="24"/>
      <c r="BA126" s="57"/>
      <c r="BB126" s="80">
        <v>122</v>
      </c>
      <c r="BC126" s="24" t="s">
        <v>33</v>
      </c>
      <c r="BD126" s="24" t="s">
        <v>34</v>
      </c>
      <c r="BE126" s="24">
        <v>0.68429542600000004</v>
      </c>
      <c r="BF126" s="24" t="b">
        <v>0</v>
      </c>
      <c r="BG126" s="24">
        <v>0.81542278000000001</v>
      </c>
      <c r="BH126" s="24">
        <v>0.55316807199999996</v>
      </c>
      <c r="BI126" s="24">
        <v>0</v>
      </c>
      <c r="BJ126" s="24">
        <v>0</v>
      </c>
      <c r="BK126" s="57">
        <v>0</v>
      </c>
      <c r="BL126" s="24">
        <v>122</v>
      </c>
      <c r="BM126" s="24" t="s">
        <v>34</v>
      </c>
      <c r="BN126" s="24" t="s">
        <v>35</v>
      </c>
      <c r="BO126" s="24">
        <v>0.35691644099999997</v>
      </c>
      <c r="BP126" s="24" t="b">
        <v>0</v>
      </c>
      <c r="BQ126" s="24">
        <v>0.54720069599999999</v>
      </c>
      <c r="BR126" s="24">
        <v>0.16663218599999999</v>
      </c>
      <c r="BS126" s="24">
        <v>0</v>
      </c>
      <c r="BT126" s="24">
        <v>0</v>
      </c>
      <c r="BU126" s="24">
        <v>0</v>
      </c>
      <c r="BV126" s="24">
        <v>122</v>
      </c>
      <c r="BW126" s="24" t="s">
        <v>35</v>
      </c>
      <c r="BX126" s="24" t="s">
        <v>36</v>
      </c>
      <c r="BY126" s="24"/>
      <c r="BZ126" s="24" t="b">
        <v>1</v>
      </c>
      <c r="CA126" s="24"/>
      <c r="CB126" s="24">
        <v>0</v>
      </c>
      <c r="CC126" s="24"/>
      <c r="CD126" s="24"/>
      <c r="CE126" s="24"/>
    </row>
    <row r="127" spans="1:83" x14ac:dyDescent="0.25">
      <c r="A127" s="24">
        <v>123</v>
      </c>
      <c r="B127" s="24">
        <v>32</v>
      </c>
      <c r="C127" s="24">
        <v>123</v>
      </c>
      <c r="D127" s="80" t="s">
        <v>28</v>
      </c>
      <c r="E127" s="24" t="s">
        <v>29</v>
      </c>
      <c r="F127" s="24">
        <v>5.6217115999999998E-2</v>
      </c>
      <c r="G127" s="24"/>
      <c r="H127" s="24" t="b">
        <v>0</v>
      </c>
      <c r="I127" s="24">
        <v>0.216092119</v>
      </c>
      <c r="J127" s="24">
        <v>0</v>
      </c>
      <c r="K127" s="24">
        <v>0</v>
      </c>
      <c r="L127" s="24">
        <v>0</v>
      </c>
      <c r="M127" s="57">
        <v>0</v>
      </c>
      <c r="N127" s="80">
        <v>123</v>
      </c>
      <c r="O127" s="24" t="s">
        <v>29</v>
      </c>
      <c r="P127" s="24" t="s">
        <v>30</v>
      </c>
      <c r="Q127" s="24">
        <v>8.9624119000000002E-2</v>
      </c>
      <c r="R127" s="24" t="b">
        <v>0</v>
      </c>
      <c r="S127" s="24">
        <v>0.27606288499999998</v>
      </c>
      <c r="T127" s="24">
        <v>0</v>
      </c>
      <c r="U127" s="24">
        <v>0</v>
      </c>
      <c r="V127" s="24">
        <v>0</v>
      </c>
      <c r="W127" s="57">
        <v>0</v>
      </c>
      <c r="X127" s="24">
        <v>123</v>
      </c>
      <c r="Y127" s="24" t="s">
        <v>30</v>
      </c>
      <c r="Z127" s="24" t="s">
        <v>31</v>
      </c>
      <c r="AA127" s="24"/>
      <c r="AB127" s="24" t="b">
        <v>1</v>
      </c>
      <c r="AC127" s="24"/>
      <c r="AD127" s="24">
        <v>0</v>
      </c>
      <c r="AE127" s="24"/>
      <c r="AF127" s="24"/>
      <c r="AG127" s="57"/>
      <c r="AH127" s="80">
        <v>123</v>
      </c>
      <c r="AI127" s="24" t="s">
        <v>31</v>
      </c>
      <c r="AJ127" s="24" t="s">
        <v>32</v>
      </c>
      <c r="AK127" s="24"/>
      <c r="AL127" s="24" t="b">
        <v>1</v>
      </c>
      <c r="AM127" s="24"/>
      <c r="AN127" s="24">
        <v>0</v>
      </c>
      <c r="AO127" s="24"/>
      <c r="AP127" s="24"/>
      <c r="AQ127" s="57"/>
      <c r="AR127" s="80">
        <v>123</v>
      </c>
      <c r="AS127" s="24" t="s">
        <v>32</v>
      </c>
      <c r="AT127" s="24" t="s">
        <v>33</v>
      </c>
      <c r="AU127" s="24"/>
      <c r="AV127" s="24" t="b">
        <v>1</v>
      </c>
      <c r="AW127" s="24"/>
      <c r="AX127" s="24">
        <v>0</v>
      </c>
      <c r="AY127" s="24"/>
      <c r="AZ127" s="24"/>
      <c r="BA127" s="57"/>
      <c r="BB127" s="80">
        <v>123</v>
      </c>
      <c r="BC127" s="24" t="s">
        <v>33</v>
      </c>
      <c r="BD127" s="24" t="s">
        <v>34</v>
      </c>
      <c r="BE127" s="24"/>
      <c r="BF127" s="24" t="b">
        <v>1</v>
      </c>
      <c r="BG127" s="24"/>
      <c r="BH127" s="24">
        <v>0</v>
      </c>
      <c r="BI127" s="24"/>
      <c r="BJ127" s="24"/>
      <c r="BK127" s="57"/>
      <c r="BL127" s="24">
        <v>123</v>
      </c>
      <c r="BM127" s="24" t="s">
        <v>34</v>
      </c>
      <c r="BN127" s="24" t="s">
        <v>35</v>
      </c>
      <c r="BO127" s="24">
        <v>0.140329909</v>
      </c>
      <c r="BP127" s="24" t="b">
        <v>1</v>
      </c>
      <c r="BQ127" s="24">
        <v>0.28619119900000001</v>
      </c>
      <c r="BR127" s="24">
        <v>0</v>
      </c>
      <c r="BS127" s="25">
        <v>6.0099999999999997E-5</v>
      </c>
      <c r="BT127" s="24">
        <v>0.307091524</v>
      </c>
      <c r="BU127" s="24">
        <v>1.0055789999999999E-3</v>
      </c>
      <c r="BV127" s="24">
        <v>123</v>
      </c>
      <c r="BW127" s="24" t="s">
        <v>35</v>
      </c>
      <c r="BX127" s="24" t="s">
        <v>36</v>
      </c>
      <c r="BY127" s="24">
        <v>4.8471551000000002E-2</v>
      </c>
      <c r="BZ127" s="24" t="b">
        <v>0</v>
      </c>
      <c r="CA127" s="24">
        <v>8.3643981000000006E-2</v>
      </c>
      <c r="CB127" s="24">
        <v>1.3299121000000001E-2</v>
      </c>
      <c r="CC127" s="24">
        <v>0</v>
      </c>
      <c r="CD127" s="24">
        <v>0</v>
      </c>
      <c r="CE127" s="24">
        <v>0</v>
      </c>
    </row>
    <row r="128" spans="1:83" x14ac:dyDescent="0.25">
      <c r="A128" s="24">
        <v>124</v>
      </c>
      <c r="B128" s="24">
        <v>32</v>
      </c>
      <c r="C128" s="24">
        <v>124</v>
      </c>
      <c r="D128" s="80" t="s">
        <v>28</v>
      </c>
      <c r="E128" s="24" t="s">
        <v>29</v>
      </c>
      <c r="F128" s="24"/>
      <c r="G128" s="24"/>
      <c r="H128" s="24" t="b">
        <v>1</v>
      </c>
      <c r="I128" s="24"/>
      <c r="J128" s="24">
        <v>0</v>
      </c>
      <c r="K128" s="24"/>
      <c r="L128" s="24"/>
      <c r="M128" s="57"/>
      <c r="N128" s="80">
        <v>124</v>
      </c>
      <c r="O128" s="24" t="s">
        <v>29</v>
      </c>
      <c r="P128" s="24" t="s">
        <v>30</v>
      </c>
      <c r="Q128" s="24"/>
      <c r="R128" s="24" t="b">
        <v>1</v>
      </c>
      <c r="S128" s="24"/>
      <c r="T128" s="24">
        <v>0</v>
      </c>
      <c r="U128" s="24"/>
      <c r="V128" s="24"/>
      <c r="W128" s="57"/>
      <c r="X128" s="24">
        <v>124</v>
      </c>
      <c r="Y128" s="24" t="s">
        <v>30</v>
      </c>
      <c r="Z128" s="24" t="s">
        <v>31</v>
      </c>
      <c r="AA128" s="24"/>
      <c r="AB128" s="24" t="b">
        <v>1</v>
      </c>
      <c r="AC128" s="24"/>
      <c r="AD128" s="24">
        <v>0</v>
      </c>
      <c r="AE128" s="24"/>
      <c r="AF128" s="24"/>
      <c r="AG128" s="57"/>
      <c r="AH128" s="80">
        <v>124</v>
      </c>
      <c r="AI128" s="24" t="s">
        <v>31</v>
      </c>
      <c r="AJ128" s="24" t="s">
        <v>32</v>
      </c>
      <c r="AK128" s="24"/>
      <c r="AL128" s="24" t="b">
        <v>1</v>
      </c>
      <c r="AM128" s="24"/>
      <c r="AN128" s="24">
        <v>0</v>
      </c>
      <c r="AO128" s="24"/>
      <c r="AP128" s="24"/>
      <c r="AQ128" s="57"/>
      <c r="AR128" s="80">
        <v>124</v>
      </c>
      <c r="AS128" s="24" t="s">
        <v>32</v>
      </c>
      <c r="AT128" s="24" t="s">
        <v>33</v>
      </c>
      <c r="AU128" s="24"/>
      <c r="AV128" s="24" t="b">
        <v>1</v>
      </c>
      <c r="AW128" s="24"/>
      <c r="AX128" s="24">
        <v>0</v>
      </c>
      <c r="AY128" s="24"/>
      <c r="AZ128" s="24"/>
      <c r="BA128" s="57"/>
      <c r="BB128" s="80">
        <v>124</v>
      </c>
      <c r="BC128" s="24" t="s">
        <v>33</v>
      </c>
      <c r="BD128" s="24" t="s">
        <v>34</v>
      </c>
      <c r="BE128" s="24">
        <v>5.8304385E-2</v>
      </c>
      <c r="BF128" s="24" t="b">
        <v>1</v>
      </c>
      <c r="BG128" s="24">
        <v>0.14184513500000001</v>
      </c>
      <c r="BH128" s="24">
        <v>0</v>
      </c>
      <c r="BI128" s="24">
        <v>9.1800900000000001E-4</v>
      </c>
      <c r="BJ128" s="24">
        <v>0.43827670000000002</v>
      </c>
      <c r="BK128" s="57">
        <v>8.7710091000000004E-2</v>
      </c>
      <c r="BL128" s="24">
        <v>124</v>
      </c>
      <c r="BM128" s="24" t="s">
        <v>34</v>
      </c>
      <c r="BN128" s="24" t="s">
        <v>35</v>
      </c>
      <c r="BO128" s="24"/>
      <c r="BP128" s="24" t="b">
        <v>1</v>
      </c>
      <c r="BQ128" s="24"/>
      <c r="BR128" s="24">
        <v>0</v>
      </c>
      <c r="BS128" s="24"/>
      <c r="BT128" s="24"/>
      <c r="BU128" s="24"/>
      <c r="BV128" s="24">
        <v>124</v>
      </c>
      <c r="BW128" s="24" t="s">
        <v>35</v>
      </c>
      <c r="BX128" s="24" t="s">
        <v>36</v>
      </c>
      <c r="BY128" s="24"/>
      <c r="BZ128" s="24" t="b">
        <v>1</v>
      </c>
      <c r="CA128" s="24"/>
      <c r="CB128" s="24">
        <v>0</v>
      </c>
      <c r="CC128" s="24"/>
      <c r="CD128" s="24"/>
      <c r="CE128" s="24"/>
    </row>
    <row r="129" spans="1:83" x14ac:dyDescent="0.25">
      <c r="A129" s="24">
        <v>126</v>
      </c>
      <c r="B129" s="24">
        <v>32</v>
      </c>
      <c r="C129" s="24">
        <v>126</v>
      </c>
      <c r="D129" s="80" t="s">
        <v>28</v>
      </c>
      <c r="E129" s="24" t="s">
        <v>29</v>
      </c>
      <c r="F129" s="24"/>
      <c r="G129" s="24"/>
      <c r="H129" s="24" t="b">
        <v>1</v>
      </c>
      <c r="I129" s="24"/>
      <c r="J129" s="24">
        <v>0</v>
      </c>
      <c r="K129" s="24"/>
      <c r="L129" s="24"/>
      <c r="M129" s="57"/>
      <c r="N129" s="80">
        <v>126</v>
      </c>
      <c r="O129" s="24" t="s">
        <v>29</v>
      </c>
      <c r="P129" s="24" t="s">
        <v>30</v>
      </c>
      <c r="Q129" s="24"/>
      <c r="R129" s="24" t="b">
        <v>1</v>
      </c>
      <c r="S129" s="24"/>
      <c r="T129" s="24">
        <v>0</v>
      </c>
      <c r="U129" s="24"/>
      <c r="V129" s="24"/>
      <c r="W129" s="57"/>
      <c r="X129" s="24">
        <v>126</v>
      </c>
      <c r="Y129" s="24" t="s">
        <v>30</v>
      </c>
      <c r="Z129" s="24" t="s">
        <v>31</v>
      </c>
      <c r="AA129" s="24"/>
      <c r="AB129" s="24" t="b">
        <v>1</v>
      </c>
      <c r="AC129" s="24"/>
      <c r="AD129" s="24">
        <v>0</v>
      </c>
      <c r="AE129" s="24"/>
      <c r="AF129" s="24"/>
      <c r="AG129" s="57"/>
      <c r="AH129" s="80">
        <v>126</v>
      </c>
      <c r="AI129" s="24" t="s">
        <v>31</v>
      </c>
      <c r="AJ129" s="24" t="s">
        <v>32</v>
      </c>
      <c r="AK129" s="24"/>
      <c r="AL129" s="24" t="b">
        <v>1</v>
      </c>
      <c r="AM129" s="24"/>
      <c r="AN129" s="24">
        <v>0</v>
      </c>
      <c r="AO129" s="24"/>
      <c r="AP129" s="24"/>
      <c r="AQ129" s="57"/>
      <c r="AR129" s="80">
        <v>126</v>
      </c>
      <c r="AS129" s="24" t="s">
        <v>32</v>
      </c>
      <c r="AT129" s="24" t="s">
        <v>33</v>
      </c>
      <c r="AU129" s="24"/>
      <c r="AV129" s="24" t="b">
        <v>1</v>
      </c>
      <c r="AW129" s="24"/>
      <c r="AX129" s="24">
        <v>0</v>
      </c>
      <c r="AY129" s="24"/>
      <c r="AZ129" s="24"/>
      <c r="BA129" s="57"/>
      <c r="BB129" s="80">
        <v>126</v>
      </c>
      <c r="BC129" s="24" t="s">
        <v>33</v>
      </c>
      <c r="BD129" s="24" t="s">
        <v>34</v>
      </c>
      <c r="BE129" s="24"/>
      <c r="BF129" s="24" t="b">
        <v>1</v>
      </c>
      <c r="BG129" s="24"/>
      <c r="BH129" s="24">
        <v>0</v>
      </c>
      <c r="BI129" s="24"/>
      <c r="BJ129" s="24"/>
      <c r="BK129" s="57"/>
      <c r="BL129" s="24">
        <v>126</v>
      </c>
      <c r="BM129" s="24" t="s">
        <v>34</v>
      </c>
      <c r="BN129" s="24" t="s">
        <v>35</v>
      </c>
      <c r="BO129" s="24"/>
      <c r="BP129" s="24" t="b">
        <v>1</v>
      </c>
      <c r="BQ129" s="24"/>
      <c r="BR129" s="24">
        <v>0</v>
      </c>
      <c r="BS129" s="24"/>
      <c r="BT129" s="24"/>
      <c r="BU129" s="24"/>
      <c r="BV129" s="24">
        <v>126</v>
      </c>
      <c r="BW129" s="24" t="s">
        <v>35</v>
      </c>
      <c r="BX129" s="24" t="s">
        <v>36</v>
      </c>
      <c r="BY129" s="24"/>
      <c r="BZ129" s="24" t="b">
        <v>1</v>
      </c>
      <c r="CA129" s="24"/>
      <c r="CB129" s="24">
        <v>0</v>
      </c>
      <c r="CC129" s="24"/>
      <c r="CD129" s="24"/>
      <c r="CE129" s="24"/>
    </row>
    <row r="130" spans="1:83" x14ac:dyDescent="0.25">
      <c r="A130" s="24">
        <v>127</v>
      </c>
      <c r="B130" s="24">
        <v>32</v>
      </c>
      <c r="C130" s="24">
        <v>127</v>
      </c>
      <c r="D130" s="80" t="s">
        <v>28</v>
      </c>
      <c r="E130" s="24" t="s">
        <v>29</v>
      </c>
      <c r="F130" s="24">
        <v>0.20994492300000001</v>
      </c>
      <c r="G130" s="24"/>
      <c r="H130" s="24" t="b">
        <v>1</v>
      </c>
      <c r="I130" s="24">
        <v>0.45087712400000002</v>
      </c>
      <c r="J130" s="24">
        <v>0</v>
      </c>
      <c r="K130" s="24">
        <v>2.3269240000000002E-3</v>
      </c>
      <c r="L130" s="24">
        <v>0.10843059400000001</v>
      </c>
      <c r="M130" s="57">
        <v>2.9564159E-2</v>
      </c>
      <c r="N130" s="80">
        <v>127</v>
      </c>
      <c r="O130" s="24" t="s">
        <v>29</v>
      </c>
      <c r="P130" s="24" t="s">
        <v>30</v>
      </c>
      <c r="Q130" s="24">
        <v>0.121968296</v>
      </c>
      <c r="R130" s="24" t="b">
        <v>1</v>
      </c>
      <c r="S130" s="24">
        <v>0.32426345499999998</v>
      </c>
      <c r="T130" s="24">
        <v>0</v>
      </c>
      <c r="U130" s="24">
        <v>5.7861850000000001E-3</v>
      </c>
      <c r="V130" s="24">
        <v>0.95080405999999995</v>
      </c>
      <c r="W130" s="57">
        <v>7.3514938000000002E-2</v>
      </c>
      <c r="X130" s="24">
        <v>127</v>
      </c>
      <c r="Y130" s="24" t="s">
        <v>30</v>
      </c>
      <c r="Z130" s="24" t="s">
        <v>31</v>
      </c>
      <c r="AA130" s="24">
        <v>5.2018136999999999E-2</v>
      </c>
      <c r="AB130" s="24" t="b">
        <v>1</v>
      </c>
      <c r="AC130" s="24">
        <v>0.10849708600000001</v>
      </c>
      <c r="AD130" s="24">
        <v>0</v>
      </c>
      <c r="AE130" s="25">
        <v>5.3399999999999997E-5</v>
      </c>
      <c r="AF130" s="24">
        <v>0.109395507</v>
      </c>
      <c r="AG130" s="57">
        <v>8.7767939999999992E-3</v>
      </c>
      <c r="AH130" s="80">
        <v>127</v>
      </c>
      <c r="AI130" s="24" t="s">
        <v>31</v>
      </c>
      <c r="AJ130" s="24" t="s">
        <v>32</v>
      </c>
      <c r="AK130" s="24">
        <v>7.7149493999999999E-2</v>
      </c>
      <c r="AL130" s="24" t="b">
        <v>0</v>
      </c>
      <c r="AM130" s="24">
        <v>0.109310853</v>
      </c>
      <c r="AN130" s="24">
        <v>4.4988134999999999E-2</v>
      </c>
      <c r="AO130" s="24">
        <v>0</v>
      </c>
      <c r="AP130" s="24">
        <v>0</v>
      </c>
      <c r="AQ130" s="57">
        <v>0</v>
      </c>
      <c r="AR130" s="80">
        <v>127</v>
      </c>
      <c r="AS130" s="24" t="s">
        <v>32</v>
      </c>
      <c r="AT130" s="24" t="s">
        <v>33</v>
      </c>
      <c r="AU130" s="24"/>
      <c r="AV130" s="24" t="b">
        <v>1</v>
      </c>
      <c r="AW130" s="24"/>
      <c r="AX130" s="24">
        <v>0</v>
      </c>
      <c r="AY130" s="24"/>
      <c r="AZ130" s="24"/>
      <c r="BA130" s="57"/>
      <c r="BB130" s="80">
        <v>127</v>
      </c>
      <c r="BC130" s="24" t="s">
        <v>33</v>
      </c>
      <c r="BD130" s="24" t="s">
        <v>34</v>
      </c>
      <c r="BE130" s="24"/>
      <c r="BF130" s="24" t="b">
        <v>1</v>
      </c>
      <c r="BG130" s="24"/>
      <c r="BH130" s="24">
        <v>0</v>
      </c>
      <c r="BI130" s="24"/>
      <c r="BJ130" s="24"/>
      <c r="BK130" s="57"/>
      <c r="BL130" s="24">
        <v>127</v>
      </c>
      <c r="BM130" s="24" t="s">
        <v>34</v>
      </c>
      <c r="BN130" s="24" t="s">
        <v>35</v>
      </c>
      <c r="BO130" s="24">
        <v>6.5788247999999994E-2</v>
      </c>
      <c r="BP130" s="24" t="b">
        <v>1</v>
      </c>
      <c r="BQ130" s="24">
        <v>0.26588281400000002</v>
      </c>
      <c r="BR130" s="24">
        <v>0</v>
      </c>
      <c r="BS130" s="24">
        <v>1.8357427999999999E-2</v>
      </c>
      <c r="BT130" s="24">
        <v>0.67621959700000001</v>
      </c>
      <c r="BU130" s="24">
        <v>0.50908124300000002</v>
      </c>
      <c r="BV130" s="24">
        <v>127</v>
      </c>
      <c r="BW130" s="24" t="s">
        <v>35</v>
      </c>
      <c r="BX130" s="24" t="s">
        <v>36</v>
      </c>
      <c r="BY130" s="24"/>
      <c r="BZ130" s="24" t="b">
        <v>1</v>
      </c>
      <c r="CA130" s="24"/>
      <c r="CB130" s="24">
        <v>0</v>
      </c>
      <c r="CC130" s="24"/>
      <c r="CD130" s="24"/>
      <c r="CE130" s="24"/>
    </row>
    <row r="131" spans="1:83" x14ac:dyDescent="0.25">
      <c r="A131" s="24">
        <v>129</v>
      </c>
      <c r="B131" s="24">
        <v>32</v>
      </c>
      <c r="C131" s="24">
        <v>129</v>
      </c>
      <c r="D131" s="80" t="s">
        <v>28</v>
      </c>
      <c r="E131" s="24" t="s">
        <v>29</v>
      </c>
      <c r="F131" s="24">
        <v>0.53157641300000003</v>
      </c>
      <c r="G131" s="24"/>
      <c r="H131" s="24" t="b">
        <v>0</v>
      </c>
      <c r="I131" s="24">
        <v>0.73838361799999996</v>
      </c>
      <c r="J131" s="24">
        <v>0.32476920799999998</v>
      </c>
      <c r="K131" s="24">
        <v>0</v>
      </c>
      <c r="L131" s="24">
        <v>0</v>
      </c>
      <c r="M131" s="57">
        <v>0</v>
      </c>
      <c r="N131" s="80">
        <v>129</v>
      </c>
      <c r="O131" s="24" t="s">
        <v>29</v>
      </c>
      <c r="P131" s="24" t="s">
        <v>30</v>
      </c>
      <c r="Q131" s="24">
        <v>6.8009788000000002E-2</v>
      </c>
      <c r="R131" s="24" t="b">
        <v>0</v>
      </c>
      <c r="S131" s="24">
        <v>0.186341961</v>
      </c>
      <c r="T131" s="24">
        <v>0</v>
      </c>
      <c r="U131" s="24">
        <v>0</v>
      </c>
      <c r="V131" s="24">
        <v>0</v>
      </c>
      <c r="W131" s="57">
        <v>0</v>
      </c>
      <c r="X131" s="24">
        <v>129</v>
      </c>
      <c r="Y131" s="24" t="s">
        <v>30</v>
      </c>
      <c r="Z131" s="24" t="s">
        <v>31</v>
      </c>
      <c r="AA131" s="24">
        <v>0.131771835</v>
      </c>
      <c r="AB131" s="24" t="b">
        <v>0</v>
      </c>
      <c r="AC131" s="24">
        <v>0.20401794500000001</v>
      </c>
      <c r="AD131" s="24">
        <v>5.9525726000000001E-2</v>
      </c>
      <c r="AE131" s="24">
        <v>0</v>
      </c>
      <c r="AF131" s="24">
        <v>0</v>
      </c>
      <c r="AG131" s="57">
        <v>0</v>
      </c>
      <c r="AH131" s="80">
        <v>129</v>
      </c>
      <c r="AI131" s="24" t="s">
        <v>31</v>
      </c>
      <c r="AJ131" s="24" t="s">
        <v>32</v>
      </c>
      <c r="AK131" s="24">
        <v>1.7386407E-2</v>
      </c>
      <c r="AL131" s="24" t="b">
        <v>0</v>
      </c>
      <c r="AM131" s="24">
        <v>0.194087919</v>
      </c>
      <c r="AN131" s="24">
        <v>0</v>
      </c>
      <c r="AO131" s="24">
        <v>0</v>
      </c>
      <c r="AP131" s="24">
        <v>0</v>
      </c>
      <c r="AQ131" s="57">
        <v>0</v>
      </c>
      <c r="AR131" s="80">
        <v>129</v>
      </c>
      <c r="AS131" s="24" t="s">
        <v>32</v>
      </c>
      <c r="AT131" s="24" t="s">
        <v>33</v>
      </c>
      <c r="AU131" s="24"/>
      <c r="AV131" s="24" t="b">
        <v>1</v>
      </c>
      <c r="AW131" s="24"/>
      <c r="AX131" s="24">
        <v>0</v>
      </c>
      <c r="AY131" s="24"/>
      <c r="AZ131" s="24"/>
      <c r="BA131" s="57"/>
      <c r="BB131" s="80">
        <v>129</v>
      </c>
      <c r="BC131" s="24" t="s">
        <v>33</v>
      </c>
      <c r="BD131" s="24" t="s">
        <v>34</v>
      </c>
      <c r="BE131" s="24"/>
      <c r="BF131" s="24" t="b">
        <v>1</v>
      </c>
      <c r="BG131" s="24"/>
      <c r="BH131" s="24">
        <v>0</v>
      </c>
      <c r="BI131" s="24"/>
      <c r="BJ131" s="24"/>
      <c r="BK131" s="57"/>
      <c r="BL131" s="24">
        <v>129</v>
      </c>
      <c r="BM131" s="24" t="s">
        <v>34</v>
      </c>
      <c r="BN131" s="24" t="s">
        <v>35</v>
      </c>
      <c r="BO131" s="24"/>
      <c r="BP131" s="24" t="b">
        <v>1</v>
      </c>
      <c r="BQ131" s="24"/>
      <c r="BR131" s="24">
        <v>0</v>
      </c>
      <c r="BS131" s="24"/>
      <c r="BT131" s="24"/>
      <c r="BU131" s="24"/>
      <c r="BV131" s="24">
        <v>129</v>
      </c>
      <c r="BW131" s="24" t="s">
        <v>35</v>
      </c>
      <c r="BX131" s="24" t="s">
        <v>36</v>
      </c>
      <c r="BY131" s="24"/>
      <c r="BZ131" s="24" t="b">
        <v>1</v>
      </c>
      <c r="CA131" s="24"/>
      <c r="CB131" s="24">
        <v>0</v>
      </c>
      <c r="CC131" s="24"/>
      <c r="CD131" s="24"/>
      <c r="CE131" s="24"/>
    </row>
    <row r="132" spans="1:83" x14ac:dyDescent="0.25">
      <c r="A132" s="24">
        <v>130</v>
      </c>
      <c r="B132" s="24">
        <v>32</v>
      </c>
      <c r="C132" s="24">
        <v>130</v>
      </c>
      <c r="D132" s="80" t="s">
        <v>28</v>
      </c>
      <c r="E132" s="24" t="s">
        <v>29</v>
      </c>
      <c r="F132" s="24">
        <v>0.118990319</v>
      </c>
      <c r="G132" s="24"/>
      <c r="H132" s="24" t="b">
        <v>0</v>
      </c>
      <c r="I132" s="24">
        <v>0.20476908399999999</v>
      </c>
      <c r="J132" s="24">
        <v>3.3211553999999997E-2</v>
      </c>
      <c r="K132" s="24">
        <v>0</v>
      </c>
      <c r="L132" s="24">
        <v>0</v>
      </c>
      <c r="M132" s="57">
        <v>0</v>
      </c>
      <c r="N132" s="80">
        <v>130</v>
      </c>
      <c r="O132" s="24" t="s">
        <v>29</v>
      </c>
      <c r="P132" s="24" t="s">
        <v>30</v>
      </c>
      <c r="Q132" s="24">
        <v>8.2207185000000002E-2</v>
      </c>
      <c r="R132" s="24" t="b">
        <v>0</v>
      </c>
      <c r="S132" s="24">
        <v>0.139243641</v>
      </c>
      <c r="T132" s="24">
        <v>2.5170728999999999E-2</v>
      </c>
      <c r="U132" s="24">
        <v>0</v>
      </c>
      <c r="V132" s="24">
        <v>0</v>
      </c>
      <c r="W132" s="57">
        <v>0</v>
      </c>
      <c r="X132" s="24">
        <v>130</v>
      </c>
      <c r="Y132" s="24" t="s">
        <v>30</v>
      </c>
      <c r="Z132" s="24" t="s">
        <v>31</v>
      </c>
      <c r="AA132" s="24">
        <v>1.7328864999999999E-2</v>
      </c>
      <c r="AB132" s="24" t="b">
        <v>1</v>
      </c>
      <c r="AC132" s="24">
        <v>9.0776525999999996E-2</v>
      </c>
      <c r="AD132" s="24">
        <v>0</v>
      </c>
      <c r="AE132" s="24">
        <v>2.9273599999999999E-3</v>
      </c>
      <c r="AF132" s="24">
        <v>0.81616034500000001</v>
      </c>
      <c r="AG132" s="57">
        <v>0.59244802900000004</v>
      </c>
      <c r="AH132" s="80">
        <v>130</v>
      </c>
      <c r="AI132" s="24" t="s">
        <v>31</v>
      </c>
      <c r="AJ132" s="24" t="s">
        <v>32</v>
      </c>
      <c r="AK132" s="24">
        <v>5.0649010000000001E-2</v>
      </c>
      <c r="AL132" s="24" t="b">
        <v>0</v>
      </c>
      <c r="AM132" s="24">
        <v>0.100461014</v>
      </c>
      <c r="AN132" s="24">
        <v>8.3700599999999995E-4</v>
      </c>
      <c r="AO132" s="24">
        <v>0</v>
      </c>
      <c r="AP132" s="24">
        <v>0</v>
      </c>
      <c r="AQ132" s="57">
        <v>0</v>
      </c>
      <c r="AR132" s="80">
        <v>130</v>
      </c>
      <c r="AS132" s="24" t="s">
        <v>32</v>
      </c>
      <c r="AT132" s="24" t="s">
        <v>33</v>
      </c>
      <c r="AU132" s="24"/>
      <c r="AV132" s="24" t="b">
        <v>1</v>
      </c>
      <c r="AW132" s="24"/>
      <c r="AX132" s="24">
        <v>0</v>
      </c>
      <c r="AY132" s="24"/>
      <c r="AZ132" s="24"/>
      <c r="BA132" s="57"/>
      <c r="BB132" s="80">
        <v>130</v>
      </c>
      <c r="BC132" s="24" t="s">
        <v>33</v>
      </c>
      <c r="BD132" s="24" t="s">
        <v>34</v>
      </c>
      <c r="BE132" s="24"/>
      <c r="BF132" s="24" t="b">
        <v>1</v>
      </c>
      <c r="BG132" s="24"/>
      <c r="BH132" s="24">
        <v>0</v>
      </c>
      <c r="BI132" s="24"/>
      <c r="BJ132" s="24"/>
      <c r="BK132" s="57"/>
      <c r="BL132" s="24">
        <v>130</v>
      </c>
      <c r="BM132" s="24" t="s">
        <v>34</v>
      </c>
      <c r="BN132" s="24" t="s">
        <v>35</v>
      </c>
      <c r="BO132" s="24"/>
      <c r="BP132" s="24" t="b">
        <v>1</v>
      </c>
      <c r="BQ132" s="24"/>
      <c r="BR132" s="24">
        <v>0</v>
      </c>
      <c r="BS132" s="24"/>
      <c r="BT132" s="24"/>
      <c r="BU132" s="24"/>
      <c r="BV132" s="24">
        <v>130</v>
      </c>
      <c r="BW132" s="24" t="s">
        <v>35</v>
      </c>
      <c r="BX132" s="24" t="s">
        <v>36</v>
      </c>
      <c r="BY132" s="24"/>
      <c r="BZ132" s="24" t="b">
        <v>1</v>
      </c>
      <c r="CA132" s="24"/>
      <c r="CB132" s="24">
        <v>0</v>
      </c>
      <c r="CC132" s="24"/>
      <c r="CD132" s="24"/>
      <c r="CE132" s="24"/>
    </row>
    <row r="133" spans="1:83" x14ac:dyDescent="0.25">
      <c r="A133" s="24">
        <v>131</v>
      </c>
      <c r="B133" s="24">
        <v>32</v>
      </c>
      <c r="C133" s="24">
        <v>131</v>
      </c>
      <c r="D133" s="80" t="s">
        <v>28</v>
      </c>
      <c r="E133" s="24" t="s">
        <v>29</v>
      </c>
      <c r="F133" s="24"/>
      <c r="G133" s="24"/>
      <c r="H133" s="24" t="b">
        <v>1</v>
      </c>
      <c r="I133" s="24"/>
      <c r="J133" s="24">
        <v>0</v>
      </c>
      <c r="K133" s="24"/>
      <c r="L133" s="24"/>
      <c r="M133" s="57"/>
      <c r="N133" s="80">
        <v>131</v>
      </c>
      <c r="O133" s="24" t="s">
        <v>29</v>
      </c>
      <c r="P133" s="24" t="s">
        <v>30</v>
      </c>
      <c r="Q133" s="24"/>
      <c r="R133" s="24" t="b">
        <v>1</v>
      </c>
      <c r="S133" s="24"/>
      <c r="T133" s="24">
        <v>0</v>
      </c>
      <c r="U133" s="24"/>
      <c r="V133" s="24"/>
      <c r="W133" s="57"/>
      <c r="X133" s="24">
        <v>131</v>
      </c>
      <c r="Y133" s="24" t="s">
        <v>30</v>
      </c>
      <c r="Z133" s="24" t="s">
        <v>31</v>
      </c>
      <c r="AA133" s="24"/>
      <c r="AB133" s="24" t="b">
        <v>1</v>
      </c>
      <c r="AC133" s="24"/>
      <c r="AD133" s="24">
        <v>0</v>
      </c>
      <c r="AE133" s="24"/>
      <c r="AF133" s="24"/>
      <c r="AG133" s="57"/>
      <c r="AH133" s="80">
        <v>131</v>
      </c>
      <c r="AI133" s="24" t="s">
        <v>31</v>
      </c>
      <c r="AJ133" s="24" t="s">
        <v>32</v>
      </c>
      <c r="AK133" s="24"/>
      <c r="AL133" s="24" t="b">
        <v>1</v>
      </c>
      <c r="AM133" s="24"/>
      <c r="AN133" s="24">
        <v>0</v>
      </c>
      <c r="AO133" s="24"/>
      <c r="AP133" s="24"/>
      <c r="AQ133" s="57"/>
      <c r="AR133" s="80">
        <v>131</v>
      </c>
      <c r="AS133" s="24" t="s">
        <v>32</v>
      </c>
      <c r="AT133" s="24" t="s">
        <v>33</v>
      </c>
      <c r="AU133" s="24"/>
      <c r="AV133" s="24" t="b">
        <v>1</v>
      </c>
      <c r="AW133" s="24"/>
      <c r="AX133" s="24">
        <v>0</v>
      </c>
      <c r="AY133" s="24"/>
      <c r="AZ133" s="24"/>
      <c r="BA133" s="57"/>
      <c r="BB133" s="80">
        <v>131</v>
      </c>
      <c r="BC133" s="24" t="s">
        <v>33</v>
      </c>
      <c r="BD133" s="24" t="s">
        <v>34</v>
      </c>
      <c r="BE133" s="24"/>
      <c r="BF133" s="24" t="b">
        <v>1</v>
      </c>
      <c r="BG133" s="24"/>
      <c r="BH133" s="24">
        <v>0</v>
      </c>
      <c r="BI133" s="24"/>
      <c r="BJ133" s="24"/>
      <c r="BK133" s="57"/>
      <c r="BL133" s="24">
        <v>131</v>
      </c>
      <c r="BM133" s="24" t="s">
        <v>34</v>
      </c>
      <c r="BN133" s="24" t="s">
        <v>35</v>
      </c>
      <c r="BO133" s="24"/>
      <c r="BP133" s="24" t="b">
        <v>1</v>
      </c>
      <c r="BQ133" s="24"/>
      <c r="BR133" s="24">
        <v>0</v>
      </c>
      <c r="BS133" s="24"/>
      <c r="BT133" s="24"/>
      <c r="BU133" s="24"/>
      <c r="BV133" s="24">
        <v>131</v>
      </c>
      <c r="BW133" s="24" t="s">
        <v>35</v>
      </c>
      <c r="BX133" s="24" t="s">
        <v>36</v>
      </c>
      <c r="BY133" s="24"/>
      <c r="BZ133" s="24" t="b">
        <v>1</v>
      </c>
      <c r="CA133" s="24"/>
      <c r="CB133" s="24">
        <v>0</v>
      </c>
      <c r="CC133" s="24"/>
      <c r="CD133" s="24"/>
      <c r="CE133" s="24"/>
    </row>
    <row r="134" spans="1:83" x14ac:dyDescent="0.25">
      <c r="A134" s="24">
        <v>133</v>
      </c>
      <c r="B134" s="24">
        <v>32</v>
      </c>
      <c r="C134" s="24">
        <v>133</v>
      </c>
      <c r="D134" s="80" t="s">
        <v>28</v>
      </c>
      <c r="E134" s="24" t="s">
        <v>29</v>
      </c>
      <c r="F134" s="24"/>
      <c r="G134" s="24"/>
      <c r="H134" s="24" t="b">
        <v>1</v>
      </c>
      <c r="I134" s="24"/>
      <c r="J134" s="24">
        <v>0</v>
      </c>
      <c r="K134" s="24"/>
      <c r="L134" s="24"/>
      <c r="M134" s="57"/>
      <c r="N134" s="80">
        <v>133</v>
      </c>
      <c r="O134" s="24" t="s">
        <v>29</v>
      </c>
      <c r="P134" s="24" t="s">
        <v>30</v>
      </c>
      <c r="Q134" s="24"/>
      <c r="R134" s="24" t="b">
        <v>1</v>
      </c>
      <c r="S134" s="24"/>
      <c r="T134" s="24">
        <v>0</v>
      </c>
      <c r="U134" s="24"/>
      <c r="V134" s="24"/>
      <c r="W134" s="57"/>
      <c r="X134" s="24">
        <v>133</v>
      </c>
      <c r="Y134" s="24" t="s">
        <v>30</v>
      </c>
      <c r="Z134" s="24" t="s">
        <v>31</v>
      </c>
      <c r="AA134" s="24"/>
      <c r="AB134" s="24" t="b">
        <v>1</v>
      </c>
      <c r="AC134" s="24"/>
      <c r="AD134" s="24">
        <v>0</v>
      </c>
      <c r="AE134" s="24"/>
      <c r="AF134" s="24"/>
      <c r="AG134" s="57"/>
      <c r="AH134" s="80">
        <v>133</v>
      </c>
      <c r="AI134" s="24" t="s">
        <v>31</v>
      </c>
      <c r="AJ134" s="24" t="s">
        <v>32</v>
      </c>
      <c r="AK134" s="24"/>
      <c r="AL134" s="24" t="b">
        <v>1</v>
      </c>
      <c r="AM134" s="24"/>
      <c r="AN134" s="24">
        <v>0</v>
      </c>
      <c r="AO134" s="24"/>
      <c r="AP134" s="24"/>
      <c r="AQ134" s="57"/>
      <c r="AR134" s="80">
        <v>133</v>
      </c>
      <c r="AS134" s="24" t="s">
        <v>32</v>
      </c>
      <c r="AT134" s="24" t="s">
        <v>33</v>
      </c>
      <c r="AU134" s="24"/>
      <c r="AV134" s="24" t="b">
        <v>1</v>
      </c>
      <c r="AW134" s="24"/>
      <c r="AX134" s="24">
        <v>0</v>
      </c>
      <c r="AY134" s="24"/>
      <c r="AZ134" s="24"/>
      <c r="BA134" s="57"/>
      <c r="BB134" s="80">
        <v>133</v>
      </c>
      <c r="BC134" s="24" t="s">
        <v>33</v>
      </c>
      <c r="BD134" s="24" t="s">
        <v>34</v>
      </c>
      <c r="BE134" s="24"/>
      <c r="BF134" s="24" t="b">
        <v>1</v>
      </c>
      <c r="BG134" s="24"/>
      <c r="BH134" s="24">
        <v>0</v>
      </c>
      <c r="BI134" s="24"/>
      <c r="BJ134" s="24"/>
      <c r="BK134" s="57"/>
      <c r="BL134" s="24">
        <v>133</v>
      </c>
      <c r="BM134" s="24" t="s">
        <v>34</v>
      </c>
      <c r="BN134" s="24" t="s">
        <v>35</v>
      </c>
      <c r="BO134" s="24">
        <v>8.2981968000000003E-2</v>
      </c>
      <c r="BP134" s="24" t="b">
        <v>0</v>
      </c>
      <c r="BQ134" s="24">
        <v>0.12888856200000001</v>
      </c>
      <c r="BR134" s="24">
        <v>3.7075373000000002E-2</v>
      </c>
      <c r="BS134" s="24">
        <v>0</v>
      </c>
      <c r="BT134" s="24">
        <v>0</v>
      </c>
      <c r="BU134" s="24">
        <v>0</v>
      </c>
      <c r="BV134" s="24">
        <v>133</v>
      </c>
      <c r="BW134" s="24" t="s">
        <v>35</v>
      </c>
      <c r="BX134" s="24" t="s">
        <v>36</v>
      </c>
      <c r="BY134" s="24">
        <v>2.7151912349999998</v>
      </c>
      <c r="BZ134" s="24" t="b">
        <v>0</v>
      </c>
      <c r="CA134" s="24">
        <v>5.2528929660000001</v>
      </c>
      <c r="CB134" s="24">
        <v>0.17748950299999999</v>
      </c>
      <c r="CC134" s="24">
        <v>0</v>
      </c>
      <c r="CD134" s="24">
        <v>0</v>
      </c>
      <c r="CE134" s="24">
        <v>0</v>
      </c>
    </row>
    <row r="135" spans="1:83" x14ac:dyDescent="0.25">
      <c r="A135" s="24">
        <v>134</v>
      </c>
      <c r="B135" s="24">
        <v>32</v>
      </c>
      <c r="C135" s="24">
        <v>134</v>
      </c>
      <c r="D135" s="80" t="s">
        <v>28</v>
      </c>
      <c r="E135" s="24" t="s">
        <v>29</v>
      </c>
      <c r="F135" s="24">
        <v>0.17680501600000001</v>
      </c>
      <c r="G135" s="24"/>
      <c r="H135" s="24" t="b">
        <v>0</v>
      </c>
      <c r="I135" s="24">
        <v>0.51657839699999997</v>
      </c>
      <c r="J135" s="24">
        <v>0</v>
      </c>
      <c r="K135" s="24">
        <v>0</v>
      </c>
      <c r="L135" s="24">
        <v>0</v>
      </c>
      <c r="M135" s="57">
        <v>0</v>
      </c>
      <c r="N135" s="80">
        <v>134</v>
      </c>
      <c r="O135" s="24" t="s">
        <v>29</v>
      </c>
      <c r="P135" s="24" t="s">
        <v>30</v>
      </c>
      <c r="Q135" s="24">
        <v>0.180282735</v>
      </c>
      <c r="R135" s="24" t="b">
        <v>1</v>
      </c>
      <c r="S135" s="24">
        <v>0.62148687499999999</v>
      </c>
      <c r="T135" s="24">
        <v>0</v>
      </c>
      <c r="U135" s="24">
        <v>6.3550322000000006E-2</v>
      </c>
      <c r="V135" s="24">
        <v>0.900118117</v>
      </c>
      <c r="W135" s="57">
        <v>0.238401005</v>
      </c>
      <c r="X135" s="24">
        <v>134</v>
      </c>
      <c r="Y135" s="24" t="s">
        <v>30</v>
      </c>
      <c r="Z135" s="24" t="s">
        <v>31</v>
      </c>
      <c r="AA135" s="24">
        <v>4.8706291999999998E-2</v>
      </c>
      <c r="AB135" s="24" t="b">
        <v>0</v>
      </c>
      <c r="AC135" s="24">
        <v>0.22579529200000001</v>
      </c>
      <c r="AD135" s="24">
        <v>0</v>
      </c>
      <c r="AE135" s="24">
        <v>0</v>
      </c>
      <c r="AF135" s="24">
        <v>0</v>
      </c>
      <c r="AG135" s="57">
        <v>0</v>
      </c>
      <c r="AH135" s="80">
        <v>134</v>
      </c>
      <c r="AI135" s="24" t="s">
        <v>31</v>
      </c>
      <c r="AJ135" s="24" t="s">
        <v>32</v>
      </c>
      <c r="AK135" s="24">
        <v>6.545281E-2</v>
      </c>
      <c r="AL135" s="24" t="b">
        <v>0</v>
      </c>
      <c r="AM135" s="24">
        <v>0.121395268</v>
      </c>
      <c r="AN135" s="24">
        <v>9.5103519999999997E-3</v>
      </c>
      <c r="AO135" s="24">
        <v>0</v>
      </c>
      <c r="AP135" s="24">
        <v>0</v>
      </c>
      <c r="AQ135" s="57">
        <v>0</v>
      </c>
      <c r="AR135" s="80">
        <v>134</v>
      </c>
      <c r="AS135" s="24" t="s">
        <v>32</v>
      </c>
      <c r="AT135" s="24" t="s">
        <v>33</v>
      </c>
      <c r="AU135" s="24">
        <v>2.2846252000000001E-2</v>
      </c>
      <c r="AV135" s="24" t="b">
        <v>1</v>
      </c>
      <c r="AW135" s="24">
        <v>9.3630315000000006E-2</v>
      </c>
      <c r="AX135" s="24">
        <v>0</v>
      </c>
      <c r="AY135" s="24">
        <v>2.1907430000000002E-3</v>
      </c>
      <c r="AZ135" s="24">
        <v>0.84279506999999998</v>
      </c>
      <c r="BA135" s="57">
        <v>0.39495040199999998</v>
      </c>
      <c r="BB135" s="80">
        <v>134</v>
      </c>
      <c r="BC135" s="24" t="s">
        <v>33</v>
      </c>
      <c r="BD135" s="24" t="s">
        <v>34</v>
      </c>
      <c r="BE135" s="24"/>
      <c r="BF135" s="24" t="b">
        <v>1</v>
      </c>
      <c r="BG135" s="24"/>
      <c r="BH135" s="24">
        <v>0</v>
      </c>
      <c r="BI135" s="24"/>
      <c r="BJ135" s="24"/>
      <c r="BK135" s="57"/>
      <c r="BL135" s="24">
        <v>134</v>
      </c>
      <c r="BM135" s="24" t="s">
        <v>34</v>
      </c>
      <c r="BN135" s="24" t="s">
        <v>35</v>
      </c>
      <c r="BO135" s="24"/>
      <c r="BP135" s="24" t="b">
        <v>1</v>
      </c>
      <c r="BQ135" s="24"/>
      <c r="BR135" s="24">
        <v>0</v>
      </c>
      <c r="BS135" s="24"/>
      <c r="BT135" s="24"/>
      <c r="BU135" s="24"/>
      <c r="BV135" s="24">
        <v>134</v>
      </c>
      <c r="BW135" s="24" t="s">
        <v>35</v>
      </c>
      <c r="BX135" s="24" t="s">
        <v>36</v>
      </c>
      <c r="BY135" s="24">
        <v>7.8979454000000004E-2</v>
      </c>
      <c r="BZ135" s="24" t="b">
        <v>1</v>
      </c>
      <c r="CA135" s="24">
        <v>0.36297816900000002</v>
      </c>
      <c r="CB135" s="24">
        <v>0</v>
      </c>
      <c r="CC135" s="24">
        <v>3.4604335E-2</v>
      </c>
      <c r="CD135" s="24">
        <v>0.98696761499999996</v>
      </c>
      <c r="CE135" s="24">
        <v>0.34626163700000001</v>
      </c>
    </row>
    <row r="136" spans="1:83" x14ac:dyDescent="0.25">
      <c r="A136" s="24">
        <v>135</v>
      </c>
      <c r="B136" s="24">
        <v>32</v>
      </c>
      <c r="C136" s="24">
        <v>135</v>
      </c>
      <c r="D136" s="80" t="s">
        <v>28</v>
      </c>
      <c r="E136" s="24" t="s">
        <v>29</v>
      </c>
      <c r="F136" s="24"/>
      <c r="G136" s="24"/>
      <c r="H136" s="24" t="b">
        <v>1</v>
      </c>
      <c r="I136" s="24"/>
      <c r="J136" s="24">
        <v>0</v>
      </c>
      <c r="K136" s="24"/>
      <c r="L136" s="24"/>
      <c r="M136" s="57"/>
      <c r="N136" s="80">
        <v>135</v>
      </c>
      <c r="O136" s="24" t="s">
        <v>29</v>
      </c>
      <c r="P136" s="24" t="s">
        <v>30</v>
      </c>
      <c r="Q136" s="24"/>
      <c r="R136" s="24" t="b">
        <v>1</v>
      </c>
      <c r="S136" s="24"/>
      <c r="T136" s="24">
        <v>0</v>
      </c>
      <c r="U136" s="24"/>
      <c r="V136" s="24"/>
      <c r="W136" s="57"/>
      <c r="X136" s="24">
        <v>135</v>
      </c>
      <c r="Y136" s="24" t="s">
        <v>30</v>
      </c>
      <c r="Z136" s="24" t="s">
        <v>31</v>
      </c>
      <c r="AA136" s="24"/>
      <c r="AB136" s="24" t="b">
        <v>1</v>
      </c>
      <c r="AC136" s="24"/>
      <c r="AD136" s="24">
        <v>0</v>
      </c>
      <c r="AE136" s="24"/>
      <c r="AF136" s="24"/>
      <c r="AG136" s="57"/>
      <c r="AH136" s="80">
        <v>135</v>
      </c>
      <c r="AI136" s="24" t="s">
        <v>31</v>
      </c>
      <c r="AJ136" s="24" t="s">
        <v>32</v>
      </c>
      <c r="AK136" s="24"/>
      <c r="AL136" s="24" t="b">
        <v>1</v>
      </c>
      <c r="AM136" s="24"/>
      <c r="AN136" s="24">
        <v>0</v>
      </c>
      <c r="AO136" s="24"/>
      <c r="AP136" s="24"/>
      <c r="AQ136" s="57"/>
      <c r="AR136" s="80">
        <v>135</v>
      </c>
      <c r="AS136" s="24" t="s">
        <v>32</v>
      </c>
      <c r="AT136" s="24" t="s">
        <v>33</v>
      </c>
      <c r="AU136" s="24"/>
      <c r="AV136" s="24" t="b">
        <v>1</v>
      </c>
      <c r="AW136" s="24"/>
      <c r="AX136" s="24">
        <v>0</v>
      </c>
      <c r="AY136" s="24"/>
      <c r="AZ136" s="24"/>
      <c r="BA136" s="57"/>
      <c r="BB136" s="80">
        <v>135</v>
      </c>
      <c r="BC136" s="24" t="s">
        <v>33</v>
      </c>
      <c r="BD136" s="24" t="s">
        <v>34</v>
      </c>
      <c r="BE136" s="24">
        <v>9.8214940000000001E-2</v>
      </c>
      <c r="BF136" s="24" t="b">
        <v>1</v>
      </c>
      <c r="BG136" s="24">
        <v>0.19724439099999999</v>
      </c>
      <c r="BH136" s="24">
        <v>0</v>
      </c>
      <c r="BI136" s="25">
        <v>6.72E-6</v>
      </c>
      <c r="BJ136" s="24">
        <v>1.420721E-3</v>
      </c>
      <c r="BK136" s="57">
        <v>5.9026200000000003E-4</v>
      </c>
      <c r="BL136" s="24">
        <v>135</v>
      </c>
      <c r="BM136" s="24" t="s">
        <v>34</v>
      </c>
      <c r="BN136" s="24" t="s">
        <v>35</v>
      </c>
      <c r="BO136" s="24">
        <v>0.118996372</v>
      </c>
      <c r="BP136" s="24" t="b">
        <v>1</v>
      </c>
      <c r="BQ136" s="24">
        <v>0.26159325</v>
      </c>
      <c r="BR136" s="24">
        <v>0</v>
      </c>
      <c r="BS136" s="24">
        <v>1.2392810000000001E-3</v>
      </c>
      <c r="BT136" s="24">
        <v>0.108791364</v>
      </c>
      <c r="BU136" s="24">
        <v>5.8125753000000002E-2</v>
      </c>
      <c r="BV136" s="24">
        <v>135</v>
      </c>
      <c r="BW136" s="24" t="s">
        <v>35</v>
      </c>
      <c r="BX136" s="24" t="s">
        <v>36</v>
      </c>
      <c r="BY136" s="24">
        <v>2.928158061</v>
      </c>
      <c r="BZ136" s="24" t="b">
        <v>0</v>
      </c>
      <c r="CA136" s="24">
        <v>4.8437553319999997</v>
      </c>
      <c r="CB136" s="24">
        <v>1.0125607910000001</v>
      </c>
      <c r="CC136" s="24">
        <v>0</v>
      </c>
      <c r="CD136" s="24">
        <v>0</v>
      </c>
      <c r="CE136" s="24">
        <v>0</v>
      </c>
    </row>
    <row r="137" spans="1:83" x14ac:dyDescent="0.25">
      <c r="A137" s="24">
        <v>136</v>
      </c>
      <c r="B137" s="24">
        <v>32</v>
      </c>
      <c r="C137" s="24">
        <v>136</v>
      </c>
      <c r="D137" s="80" t="s">
        <v>28</v>
      </c>
      <c r="E137" s="24" t="s">
        <v>29</v>
      </c>
      <c r="F137" s="24">
        <v>0.103208562</v>
      </c>
      <c r="G137" s="24"/>
      <c r="H137" s="24" t="b">
        <v>1</v>
      </c>
      <c r="I137" s="24">
        <v>0.29897834600000001</v>
      </c>
      <c r="J137" s="24">
        <v>0</v>
      </c>
      <c r="K137" s="24">
        <v>9.8427040000000007E-3</v>
      </c>
      <c r="L137" s="24">
        <v>0.65318227100000004</v>
      </c>
      <c r="M137" s="57">
        <v>0.19574797499999999</v>
      </c>
      <c r="N137" s="80">
        <v>136</v>
      </c>
      <c r="O137" s="24" t="s">
        <v>29</v>
      </c>
      <c r="P137" s="24" t="s">
        <v>30</v>
      </c>
      <c r="Q137" s="24">
        <v>6.3333114999999995E-2</v>
      </c>
      <c r="R137" s="24" t="b">
        <v>0</v>
      </c>
      <c r="S137" s="24">
        <v>0.229686062</v>
      </c>
      <c r="T137" s="24">
        <v>0</v>
      </c>
      <c r="U137" s="24">
        <v>0</v>
      </c>
      <c r="V137" s="24">
        <v>0</v>
      </c>
      <c r="W137" s="57">
        <v>0</v>
      </c>
      <c r="X137" s="24">
        <v>136</v>
      </c>
      <c r="Y137" s="24" t="s">
        <v>30</v>
      </c>
      <c r="Z137" s="24" t="s">
        <v>31</v>
      </c>
      <c r="AA137" s="24">
        <v>2.2665086000000001E-2</v>
      </c>
      <c r="AB137" s="24" t="b">
        <v>0</v>
      </c>
      <c r="AC137" s="24">
        <v>7.6025071999999999E-2</v>
      </c>
      <c r="AD137" s="24">
        <v>0</v>
      </c>
      <c r="AE137" s="24">
        <v>0</v>
      </c>
      <c r="AF137" s="24">
        <v>0</v>
      </c>
      <c r="AG137" s="57">
        <v>0</v>
      </c>
      <c r="AH137" s="80">
        <v>136</v>
      </c>
      <c r="AI137" s="24" t="s">
        <v>31</v>
      </c>
      <c r="AJ137" s="24" t="s">
        <v>32</v>
      </c>
      <c r="AK137" s="24">
        <v>3.1907907999999999E-2</v>
      </c>
      <c r="AL137" s="24" t="b">
        <v>0</v>
      </c>
      <c r="AM137" s="24">
        <v>0.14239950900000001</v>
      </c>
      <c r="AN137" s="24">
        <v>0</v>
      </c>
      <c r="AO137" s="24">
        <v>0</v>
      </c>
      <c r="AP137" s="24">
        <v>0</v>
      </c>
      <c r="AQ137" s="57">
        <v>0</v>
      </c>
      <c r="AR137" s="80">
        <v>136</v>
      </c>
      <c r="AS137" s="24" t="s">
        <v>32</v>
      </c>
      <c r="AT137" s="24" t="s">
        <v>33</v>
      </c>
      <c r="AU137" s="24"/>
      <c r="AV137" s="24" t="b">
        <v>1</v>
      </c>
      <c r="AW137" s="24"/>
      <c r="AX137" s="24">
        <v>0</v>
      </c>
      <c r="AY137" s="24"/>
      <c r="AZ137" s="24"/>
      <c r="BA137" s="57"/>
      <c r="BB137" s="80">
        <v>136</v>
      </c>
      <c r="BC137" s="24" t="s">
        <v>33</v>
      </c>
      <c r="BD137" s="24" t="s">
        <v>34</v>
      </c>
      <c r="BE137" s="24"/>
      <c r="BF137" s="24" t="b">
        <v>1</v>
      </c>
      <c r="BG137" s="24"/>
      <c r="BH137" s="24">
        <v>0</v>
      </c>
      <c r="BI137" s="24"/>
      <c r="BJ137" s="24"/>
      <c r="BK137" s="57"/>
      <c r="BL137" s="24">
        <v>136</v>
      </c>
      <c r="BM137" s="24" t="s">
        <v>34</v>
      </c>
      <c r="BN137" s="24" t="s">
        <v>35</v>
      </c>
      <c r="BO137" s="24"/>
      <c r="BP137" s="24" t="b">
        <v>1</v>
      </c>
      <c r="BQ137" s="24"/>
      <c r="BR137" s="24">
        <v>0</v>
      </c>
      <c r="BS137" s="24"/>
      <c r="BT137" s="24"/>
      <c r="BU137" s="24"/>
      <c r="BV137" s="24">
        <v>136</v>
      </c>
      <c r="BW137" s="24" t="s">
        <v>35</v>
      </c>
      <c r="BX137" s="24" t="s">
        <v>36</v>
      </c>
      <c r="BY137" s="24"/>
      <c r="BZ137" s="24" t="b">
        <v>1</v>
      </c>
      <c r="CA137" s="24"/>
      <c r="CB137" s="24">
        <v>0</v>
      </c>
      <c r="CC137" s="24"/>
      <c r="CD137" s="24"/>
      <c r="CE137" s="24"/>
    </row>
    <row r="138" spans="1:83" x14ac:dyDescent="0.25">
      <c r="A138" s="24">
        <v>137</v>
      </c>
      <c r="B138" s="24">
        <v>32</v>
      </c>
      <c r="C138" s="24">
        <v>137</v>
      </c>
      <c r="D138" s="80" t="s">
        <v>28</v>
      </c>
      <c r="E138" s="24" t="s">
        <v>29</v>
      </c>
      <c r="F138" s="24"/>
      <c r="G138" s="24"/>
      <c r="H138" s="24" t="b">
        <v>1</v>
      </c>
      <c r="I138" s="24"/>
      <c r="J138" s="24">
        <v>0</v>
      </c>
      <c r="K138" s="24"/>
      <c r="L138" s="24"/>
      <c r="M138" s="57"/>
      <c r="N138" s="80">
        <v>137</v>
      </c>
      <c r="O138" s="24" t="s">
        <v>29</v>
      </c>
      <c r="P138" s="24" t="s">
        <v>30</v>
      </c>
      <c r="Q138" s="24"/>
      <c r="R138" s="24" t="b">
        <v>1</v>
      </c>
      <c r="S138" s="24"/>
      <c r="T138" s="24">
        <v>0</v>
      </c>
      <c r="U138" s="24"/>
      <c r="V138" s="24"/>
      <c r="W138" s="57"/>
      <c r="X138" s="24">
        <v>137</v>
      </c>
      <c r="Y138" s="24" t="s">
        <v>30</v>
      </c>
      <c r="Z138" s="24" t="s">
        <v>31</v>
      </c>
      <c r="AA138" s="24"/>
      <c r="AB138" s="24" t="b">
        <v>1</v>
      </c>
      <c r="AC138" s="24"/>
      <c r="AD138" s="24">
        <v>0</v>
      </c>
      <c r="AE138" s="24"/>
      <c r="AF138" s="24"/>
      <c r="AG138" s="57"/>
      <c r="AH138" s="80">
        <v>137</v>
      </c>
      <c r="AI138" s="24" t="s">
        <v>31</v>
      </c>
      <c r="AJ138" s="24" t="s">
        <v>32</v>
      </c>
      <c r="AK138" s="24"/>
      <c r="AL138" s="24" t="b">
        <v>1</v>
      </c>
      <c r="AM138" s="24"/>
      <c r="AN138" s="24">
        <v>0</v>
      </c>
      <c r="AO138" s="24"/>
      <c r="AP138" s="24"/>
      <c r="AQ138" s="57"/>
      <c r="AR138" s="80">
        <v>137</v>
      </c>
      <c r="AS138" s="24" t="s">
        <v>32</v>
      </c>
      <c r="AT138" s="24" t="s">
        <v>33</v>
      </c>
      <c r="AU138" s="24"/>
      <c r="AV138" s="24" t="b">
        <v>1</v>
      </c>
      <c r="AW138" s="24"/>
      <c r="AX138" s="24">
        <v>0</v>
      </c>
      <c r="AY138" s="24"/>
      <c r="AZ138" s="24"/>
      <c r="BA138" s="57"/>
      <c r="BB138" s="80">
        <v>137</v>
      </c>
      <c r="BC138" s="24" t="s">
        <v>33</v>
      </c>
      <c r="BD138" s="24" t="s">
        <v>34</v>
      </c>
      <c r="BE138" s="24"/>
      <c r="BF138" s="24" t="b">
        <v>1</v>
      </c>
      <c r="BG138" s="24"/>
      <c r="BH138" s="24">
        <v>0</v>
      </c>
      <c r="BI138" s="24"/>
      <c r="BJ138" s="24"/>
      <c r="BK138" s="57"/>
      <c r="BL138" s="24">
        <v>137</v>
      </c>
      <c r="BM138" s="24" t="s">
        <v>34</v>
      </c>
      <c r="BN138" s="24" t="s">
        <v>35</v>
      </c>
      <c r="BO138" s="24">
        <v>2.9924004000000001E-2</v>
      </c>
      <c r="BP138" s="24" t="b">
        <v>1</v>
      </c>
      <c r="BQ138" s="24">
        <v>0.101464951</v>
      </c>
      <c r="BR138" s="24">
        <v>0</v>
      </c>
      <c r="BS138" s="24">
        <v>1.930623E-3</v>
      </c>
      <c r="BT138" s="24">
        <v>0.55373888500000001</v>
      </c>
      <c r="BU138" s="24">
        <v>0.42053174199999999</v>
      </c>
      <c r="BV138" s="24">
        <v>137</v>
      </c>
      <c r="BW138" s="24" t="s">
        <v>35</v>
      </c>
      <c r="BX138" s="24" t="s">
        <v>36</v>
      </c>
      <c r="BY138" s="24">
        <v>2.717947734</v>
      </c>
      <c r="BZ138" s="24" t="b">
        <v>0</v>
      </c>
      <c r="CA138" s="24">
        <v>4.6285065479999998</v>
      </c>
      <c r="CB138" s="24">
        <v>0.80738891999999995</v>
      </c>
      <c r="CC138" s="24">
        <v>0</v>
      </c>
      <c r="CD138" s="24">
        <v>0</v>
      </c>
      <c r="CE138" s="24">
        <v>0</v>
      </c>
    </row>
    <row r="139" spans="1:83" x14ac:dyDescent="0.25">
      <c r="A139" s="24">
        <v>138</v>
      </c>
      <c r="B139" s="24">
        <v>32</v>
      </c>
      <c r="C139" s="24">
        <v>138</v>
      </c>
      <c r="D139" s="80" t="s">
        <v>28</v>
      </c>
      <c r="E139" s="24" t="s">
        <v>29</v>
      </c>
      <c r="F139" s="24"/>
      <c r="G139" s="24"/>
      <c r="H139" s="24" t="b">
        <v>1</v>
      </c>
      <c r="I139" s="24"/>
      <c r="J139" s="24">
        <v>0</v>
      </c>
      <c r="K139" s="24"/>
      <c r="L139" s="24"/>
      <c r="M139" s="57"/>
      <c r="N139" s="80">
        <v>138</v>
      </c>
      <c r="O139" s="24" t="s">
        <v>29</v>
      </c>
      <c r="P139" s="24" t="s">
        <v>30</v>
      </c>
      <c r="Q139" s="24"/>
      <c r="R139" s="24" t="b">
        <v>1</v>
      </c>
      <c r="S139" s="24"/>
      <c r="T139" s="24">
        <v>0</v>
      </c>
      <c r="U139" s="24"/>
      <c r="V139" s="24"/>
      <c r="W139" s="57"/>
      <c r="X139" s="24">
        <v>138</v>
      </c>
      <c r="Y139" s="24" t="s">
        <v>30</v>
      </c>
      <c r="Z139" s="24" t="s">
        <v>31</v>
      </c>
      <c r="AA139" s="24"/>
      <c r="AB139" s="24" t="b">
        <v>1</v>
      </c>
      <c r="AC139" s="24"/>
      <c r="AD139" s="24">
        <v>0</v>
      </c>
      <c r="AE139" s="24"/>
      <c r="AF139" s="24"/>
      <c r="AG139" s="57"/>
      <c r="AH139" s="80">
        <v>138</v>
      </c>
      <c r="AI139" s="24" t="s">
        <v>31</v>
      </c>
      <c r="AJ139" s="24" t="s">
        <v>32</v>
      </c>
      <c r="AK139" s="24"/>
      <c r="AL139" s="24" t="b">
        <v>1</v>
      </c>
      <c r="AM139" s="24"/>
      <c r="AN139" s="24">
        <v>0</v>
      </c>
      <c r="AO139" s="24"/>
      <c r="AP139" s="24"/>
      <c r="AQ139" s="57"/>
      <c r="AR139" s="80">
        <v>138</v>
      </c>
      <c r="AS139" s="24" t="s">
        <v>32</v>
      </c>
      <c r="AT139" s="24" t="s">
        <v>33</v>
      </c>
      <c r="AU139" s="24"/>
      <c r="AV139" s="24" t="b">
        <v>1</v>
      </c>
      <c r="AW139" s="24"/>
      <c r="AX139" s="24">
        <v>0</v>
      </c>
      <c r="AY139" s="24"/>
      <c r="AZ139" s="24"/>
      <c r="BA139" s="57"/>
      <c r="BB139" s="80">
        <v>138</v>
      </c>
      <c r="BC139" s="24" t="s">
        <v>33</v>
      </c>
      <c r="BD139" s="24" t="s">
        <v>34</v>
      </c>
      <c r="BE139" s="24"/>
      <c r="BF139" s="24" t="b">
        <v>1</v>
      </c>
      <c r="BG139" s="24"/>
      <c r="BH139" s="24">
        <v>0</v>
      </c>
      <c r="BI139" s="24"/>
      <c r="BJ139" s="24"/>
      <c r="BK139" s="57"/>
      <c r="BL139" s="24">
        <v>138</v>
      </c>
      <c r="BM139" s="24" t="s">
        <v>34</v>
      </c>
      <c r="BN139" s="24" t="s">
        <v>35</v>
      </c>
      <c r="BO139" s="24"/>
      <c r="BP139" s="24" t="b">
        <v>1</v>
      </c>
      <c r="BQ139" s="24"/>
      <c r="BR139" s="24">
        <v>0</v>
      </c>
      <c r="BS139" s="24"/>
      <c r="BT139" s="24"/>
      <c r="BU139" s="24"/>
      <c r="BV139" s="24">
        <v>138</v>
      </c>
      <c r="BW139" s="24" t="s">
        <v>35</v>
      </c>
      <c r="BX139" s="24" t="s">
        <v>36</v>
      </c>
      <c r="BY139" s="24"/>
      <c r="BZ139" s="24" t="b">
        <v>1</v>
      </c>
      <c r="CA139" s="24"/>
      <c r="CB139" s="24">
        <v>0</v>
      </c>
      <c r="CC139" s="24"/>
      <c r="CD139" s="24"/>
      <c r="CE139" s="24"/>
    </row>
    <row r="140" spans="1:83" x14ac:dyDescent="0.25">
      <c r="A140" s="26">
        <v>139</v>
      </c>
      <c r="B140" s="26">
        <v>32</v>
      </c>
      <c r="C140" s="26">
        <v>139</v>
      </c>
      <c r="D140" s="81" t="s">
        <v>28</v>
      </c>
      <c r="E140" s="26" t="s">
        <v>29</v>
      </c>
      <c r="F140" s="26"/>
      <c r="G140" s="26"/>
      <c r="H140" s="26" t="b">
        <v>1</v>
      </c>
      <c r="I140" s="26"/>
      <c r="J140" s="26">
        <v>0</v>
      </c>
      <c r="K140" s="26"/>
      <c r="L140" s="26"/>
      <c r="M140" s="58"/>
      <c r="N140" s="81">
        <v>139</v>
      </c>
      <c r="O140" s="26" t="s">
        <v>29</v>
      </c>
      <c r="P140" s="26" t="s">
        <v>30</v>
      </c>
      <c r="Q140" s="26"/>
      <c r="R140" s="26" t="b">
        <v>1</v>
      </c>
      <c r="S140" s="26"/>
      <c r="T140" s="26">
        <v>0</v>
      </c>
      <c r="U140" s="26"/>
      <c r="V140" s="26"/>
      <c r="W140" s="58"/>
      <c r="X140" s="26">
        <v>139</v>
      </c>
      <c r="Y140" s="26" t="s">
        <v>30</v>
      </c>
      <c r="Z140" s="26" t="s">
        <v>31</v>
      </c>
      <c r="AA140" s="26"/>
      <c r="AB140" s="26" t="b">
        <v>1</v>
      </c>
      <c r="AC140" s="26"/>
      <c r="AD140" s="26">
        <v>0</v>
      </c>
      <c r="AE140" s="26"/>
      <c r="AF140" s="26"/>
      <c r="AG140" s="58"/>
      <c r="AH140" s="81">
        <v>139</v>
      </c>
      <c r="AI140" s="26" t="s">
        <v>31</v>
      </c>
      <c r="AJ140" s="26" t="s">
        <v>32</v>
      </c>
      <c r="AK140" s="26"/>
      <c r="AL140" s="26" t="b">
        <v>1</v>
      </c>
      <c r="AM140" s="26"/>
      <c r="AN140" s="26">
        <v>0</v>
      </c>
      <c r="AO140" s="26"/>
      <c r="AP140" s="26"/>
      <c r="AQ140" s="58"/>
      <c r="AR140" s="81">
        <v>139</v>
      </c>
      <c r="AS140" s="26" t="s">
        <v>32</v>
      </c>
      <c r="AT140" s="26" t="s">
        <v>33</v>
      </c>
      <c r="AU140" s="26"/>
      <c r="AV140" s="26" t="b">
        <v>1</v>
      </c>
      <c r="AW140" s="26"/>
      <c r="AX140" s="26">
        <v>0</v>
      </c>
      <c r="AY140" s="26"/>
      <c r="AZ140" s="26"/>
      <c r="BA140" s="58"/>
      <c r="BB140" s="81">
        <v>139</v>
      </c>
      <c r="BC140" s="26" t="s">
        <v>33</v>
      </c>
      <c r="BD140" s="26" t="s">
        <v>34</v>
      </c>
      <c r="BE140" s="26"/>
      <c r="BF140" s="26" t="b">
        <v>1</v>
      </c>
      <c r="BG140" s="26"/>
      <c r="BH140" s="26">
        <v>0</v>
      </c>
      <c r="BI140" s="26"/>
      <c r="BJ140" s="26"/>
      <c r="BK140" s="58"/>
      <c r="BL140" s="26">
        <v>139</v>
      </c>
      <c r="BM140" s="26" t="s">
        <v>34</v>
      </c>
      <c r="BN140" s="26" t="s">
        <v>35</v>
      </c>
      <c r="BO140" s="26">
        <v>9.6989771000000002E-2</v>
      </c>
      <c r="BP140" s="26" t="b">
        <v>0</v>
      </c>
      <c r="BQ140" s="26">
        <v>0.108451751</v>
      </c>
      <c r="BR140" s="26">
        <v>8.5527792000000005E-2</v>
      </c>
      <c r="BS140" s="26">
        <v>0</v>
      </c>
      <c r="BT140" s="26">
        <v>0</v>
      </c>
      <c r="BU140" s="26">
        <v>0</v>
      </c>
      <c r="BV140" s="26">
        <v>139</v>
      </c>
      <c r="BW140" s="26" t="s">
        <v>35</v>
      </c>
      <c r="BX140" s="26" t="s">
        <v>36</v>
      </c>
      <c r="BY140" s="26">
        <v>0.16237633400000001</v>
      </c>
      <c r="BZ140" s="26" t="b">
        <v>0</v>
      </c>
      <c r="CA140" s="26">
        <v>0.16824651700000001</v>
      </c>
      <c r="CB140" s="26">
        <v>0.15650615100000001</v>
      </c>
      <c r="CC140" s="26">
        <v>0</v>
      </c>
      <c r="CD140" s="26">
        <v>0</v>
      </c>
      <c r="CE140" s="26">
        <v>0</v>
      </c>
    </row>
    <row r="141" spans="1:83" x14ac:dyDescent="0.25">
      <c r="A141" s="28">
        <v>1039</v>
      </c>
      <c r="B141" s="28">
        <v>22.6</v>
      </c>
      <c r="C141" s="28">
        <v>1039</v>
      </c>
      <c r="D141" s="82" t="s">
        <v>28</v>
      </c>
      <c r="E141" s="28" t="s">
        <v>29</v>
      </c>
      <c r="F141" s="28"/>
      <c r="G141" s="28"/>
      <c r="H141" s="28" t="b">
        <v>1</v>
      </c>
      <c r="I141" s="28"/>
      <c r="J141" s="28">
        <v>0</v>
      </c>
      <c r="K141" s="28"/>
      <c r="L141" s="28"/>
      <c r="M141" s="59"/>
      <c r="N141" s="82">
        <v>1039</v>
      </c>
      <c r="O141" s="28" t="s">
        <v>29</v>
      </c>
      <c r="P141" s="28" t="s">
        <v>30</v>
      </c>
      <c r="Q141" s="28">
        <v>1.078033622</v>
      </c>
      <c r="R141" s="28" t="b">
        <v>0</v>
      </c>
      <c r="S141" s="28">
        <v>1.20791782</v>
      </c>
      <c r="T141" s="28">
        <v>0.94814942499999999</v>
      </c>
      <c r="U141" s="28">
        <v>0</v>
      </c>
      <c r="V141" s="28">
        <v>0</v>
      </c>
      <c r="W141" s="59">
        <v>0</v>
      </c>
      <c r="X141" s="28">
        <v>1039</v>
      </c>
      <c r="Y141" s="28" t="s">
        <v>30</v>
      </c>
      <c r="Z141" s="28" t="s">
        <v>31</v>
      </c>
      <c r="AA141" s="28"/>
      <c r="AB141" s="28" t="b">
        <v>1</v>
      </c>
      <c r="AC141" s="28"/>
      <c r="AD141" s="28">
        <v>0</v>
      </c>
      <c r="AE141" s="28"/>
      <c r="AF141" s="28"/>
      <c r="AG141" s="59"/>
      <c r="AH141" s="82">
        <v>1039</v>
      </c>
      <c r="AI141" s="28" t="s">
        <v>31</v>
      </c>
      <c r="AJ141" s="28" t="s">
        <v>32</v>
      </c>
      <c r="AK141" s="28"/>
      <c r="AL141" s="28" t="b">
        <v>1</v>
      </c>
      <c r="AM141" s="28"/>
      <c r="AN141" s="28">
        <v>0</v>
      </c>
      <c r="AO141" s="28"/>
      <c r="AP141" s="28"/>
      <c r="AQ141" s="59"/>
      <c r="AR141" s="82">
        <v>1039</v>
      </c>
      <c r="AS141" s="28" t="s">
        <v>32</v>
      </c>
      <c r="AT141" s="28" t="s">
        <v>33</v>
      </c>
      <c r="AU141" s="28"/>
      <c r="AV141" s="28" t="b">
        <v>1</v>
      </c>
      <c r="AW141" s="28"/>
      <c r="AX141" s="28">
        <v>0</v>
      </c>
      <c r="AY141" s="28"/>
      <c r="AZ141" s="28"/>
      <c r="BA141" s="59"/>
      <c r="BB141" s="82">
        <v>1039</v>
      </c>
      <c r="BC141" s="28" t="s">
        <v>33</v>
      </c>
      <c r="BD141" s="28" t="s">
        <v>34</v>
      </c>
      <c r="BE141" s="28"/>
      <c r="BF141" s="28" t="b">
        <v>1</v>
      </c>
      <c r="BG141" s="28"/>
      <c r="BH141" s="28">
        <v>0</v>
      </c>
      <c r="BI141" s="28"/>
      <c r="BJ141" s="28"/>
      <c r="BK141" s="59"/>
      <c r="BL141" s="28">
        <v>1039</v>
      </c>
      <c r="BM141" s="28" t="s">
        <v>34</v>
      </c>
      <c r="BN141" s="28" t="s">
        <v>35</v>
      </c>
      <c r="BO141" s="28"/>
      <c r="BP141" s="28" t="b">
        <v>1</v>
      </c>
      <c r="BQ141" s="28"/>
      <c r="BR141" s="28">
        <v>0</v>
      </c>
      <c r="BS141" s="28"/>
      <c r="BT141" s="28"/>
      <c r="BU141" s="28"/>
      <c r="BV141" s="28">
        <v>1039</v>
      </c>
      <c r="BW141" s="28" t="s">
        <v>35</v>
      </c>
      <c r="BX141" s="28" t="s">
        <v>36</v>
      </c>
      <c r="BY141" s="28"/>
      <c r="BZ141" s="28" t="b">
        <v>1</v>
      </c>
      <c r="CA141" s="28"/>
      <c r="CB141" s="28">
        <v>0</v>
      </c>
      <c r="CC141" s="28"/>
      <c r="CD141" s="28"/>
      <c r="CE141" s="28"/>
    </row>
    <row r="142" spans="1:83" x14ac:dyDescent="0.25">
      <c r="A142" s="27">
        <v>1040</v>
      </c>
      <c r="B142" s="27">
        <v>22.6</v>
      </c>
      <c r="C142" s="27">
        <v>1040</v>
      </c>
      <c r="D142" s="83" t="s">
        <v>28</v>
      </c>
      <c r="E142" s="27" t="s">
        <v>29</v>
      </c>
      <c r="F142" s="27"/>
      <c r="G142" s="27"/>
      <c r="H142" s="27" t="b">
        <v>1</v>
      </c>
      <c r="I142" s="27"/>
      <c r="J142" s="27">
        <v>0</v>
      </c>
      <c r="K142" s="27"/>
      <c r="L142" s="27"/>
      <c r="M142" s="60"/>
      <c r="N142" s="83">
        <v>1040</v>
      </c>
      <c r="O142" s="27" t="s">
        <v>29</v>
      </c>
      <c r="P142" s="27" t="s">
        <v>30</v>
      </c>
      <c r="Q142" s="27"/>
      <c r="R142" s="27" t="b">
        <v>1</v>
      </c>
      <c r="S142" s="27"/>
      <c r="T142" s="27">
        <v>0</v>
      </c>
      <c r="U142" s="27"/>
      <c r="V142" s="27"/>
      <c r="W142" s="60"/>
      <c r="X142" s="27">
        <v>1040</v>
      </c>
      <c r="Y142" s="27" t="s">
        <v>30</v>
      </c>
      <c r="Z142" s="27" t="s">
        <v>31</v>
      </c>
      <c r="AA142" s="27"/>
      <c r="AB142" s="27" t="b">
        <v>1</v>
      </c>
      <c r="AC142" s="27"/>
      <c r="AD142" s="27">
        <v>0</v>
      </c>
      <c r="AE142" s="27"/>
      <c r="AF142" s="27"/>
      <c r="AG142" s="60"/>
      <c r="AH142" s="83">
        <v>1040</v>
      </c>
      <c r="AI142" s="27" t="s">
        <v>31</v>
      </c>
      <c r="AJ142" s="27" t="s">
        <v>32</v>
      </c>
      <c r="AK142" s="27"/>
      <c r="AL142" s="27" t="b">
        <v>1</v>
      </c>
      <c r="AM142" s="27"/>
      <c r="AN142" s="27">
        <v>0</v>
      </c>
      <c r="AO142" s="27"/>
      <c r="AP142" s="27"/>
      <c r="AQ142" s="60"/>
      <c r="AR142" s="83">
        <v>1040</v>
      </c>
      <c r="AS142" s="27" t="s">
        <v>32</v>
      </c>
      <c r="AT142" s="27" t="s">
        <v>33</v>
      </c>
      <c r="AU142" s="27"/>
      <c r="AV142" s="27" t="b">
        <v>1</v>
      </c>
      <c r="AW142" s="27"/>
      <c r="AX142" s="27">
        <v>0</v>
      </c>
      <c r="AY142" s="27"/>
      <c r="AZ142" s="27"/>
      <c r="BA142" s="60"/>
      <c r="BB142" s="83">
        <v>1040</v>
      </c>
      <c r="BC142" s="27" t="s">
        <v>33</v>
      </c>
      <c r="BD142" s="27" t="s">
        <v>34</v>
      </c>
      <c r="BE142" s="27"/>
      <c r="BF142" s="27" t="b">
        <v>1</v>
      </c>
      <c r="BG142" s="27"/>
      <c r="BH142" s="27">
        <v>0</v>
      </c>
      <c r="BI142" s="27"/>
      <c r="BJ142" s="27"/>
      <c r="BK142" s="60"/>
      <c r="BL142" s="27">
        <v>1040</v>
      </c>
      <c r="BM142" s="27" t="s">
        <v>34</v>
      </c>
      <c r="BN142" s="27" t="s">
        <v>35</v>
      </c>
      <c r="BO142" s="27"/>
      <c r="BP142" s="27" t="b">
        <v>1</v>
      </c>
      <c r="BQ142" s="27"/>
      <c r="BR142" s="27">
        <v>0</v>
      </c>
      <c r="BS142" s="27"/>
      <c r="BT142" s="27"/>
      <c r="BU142" s="27"/>
      <c r="BV142" s="27">
        <v>1040</v>
      </c>
      <c r="BW142" s="27" t="s">
        <v>35</v>
      </c>
      <c r="BX142" s="27" t="s">
        <v>36</v>
      </c>
      <c r="BY142" s="27"/>
      <c r="BZ142" s="27" t="b">
        <v>1</v>
      </c>
      <c r="CA142" s="27"/>
      <c r="CB142" s="27">
        <v>0</v>
      </c>
      <c r="CC142" s="27"/>
      <c r="CD142" s="27"/>
      <c r="CE142" s="27"/>
    </row>
    <row r="143" spans="1:83" x14ac:dyDescent="0.25">
      <c r="A143" s="27">
        <v>1041</v>
      </c>
      <c r="B143" s="27">
        <v>22.6</v>
      </c>
      <c r="C143" s="27">
        <v>1041</v>
      </c>
      <c r="D143" s="83" t="s">
        <v>28</v>
      </c>
      <c r="E143" s="27" t="s">
        <v>29</v>
      </c>
      <c r="F143" s="27"/>
      <c r="G143" s="27"/>
      <c r="H143" s="27" t="b">
        <v>1</v>
      </c>
      <c r="I143" s="27"/>
      <c r="J143" s="27">
        <v>0</v>
      </c>
      <c r="K143" s="27"/>
      <c r="L143" s="27"/>
      <c r="M143" s="60"/>
      <c r="N143" s="83">
        <v>1041</v>
      </c>
      <c r="O143" s="27" t="s">
        <v>29</v>
      </c>
      <c r="P143" s="27" t="s">
        <v>30</v>
      </c>
      <c r="Q143" s="27"/>
      <c r="R143" s="27" t="b">
        <v>1</v>
      </c>
      <c r="S143" s="27"/>
      <c r="T143" s="27">
        <v>0</v>
      </c>
      <c r="U143" s="27"/>
      <c r="V143" s="27"/>
      <c r="W143" s="60"/>
      <c r="X143" s="27">
        <v>1041</v>
      </c>
      <c r="Y143" s="27" t="s">
        <v>30</v>
      </c>
      <c r="Z143" s="27" t="s">
        <v>31</v>
      </c>
      <c r="AA143" s="27"/>
      <c r="AB143" s="27" t="b">
        <v>1</v>
      </c>
      <c r="AC143" s="27"/>
      <c r="AD143" s="27">
        <v>0</v>
      </c>
      <c r="AE143" s="27"/>
      <c r="AF143" s="27"/>
      <c r="AG143" s="60"/>
      <c r="AH143" s="83">
        <v>1041</v>
      </c>
      <c r="AI143" s="27" t="s">
        <v>31</v>
      </c>
      <c r="AJ143" s="27" t="s">
        <v>32</v>
      </c>
      <c r="AK143" s="27"/>
      <c r="AL143" s="27" t="b">
        <v>1</v>
      </c>
      <c r="AM143" s="27"/>
      <c r="AN143" s="27">
        <v>0</v>
      </c>
      <c r="AO143" s="27"/>
      <c r="AP143" s="27"/>
      <c r="AQ143" s="60"/>
      <c r="AR143" s="83">
        <v>1041</v>
      </c>
      <c r="AS143" s="27" t="s">
        <v>32</v>
      </c>
      <c r="AT143" s="27" t="s">
        <v>33</v>
      </c>
      <c r="AU143" s="27"/>
      <c r="AV143" s="27" t="b">
        <v>1</v>
      </c>
      <c r="AW143" s="27"/>
      <c r="AX143" s="27">
        <v>0</v>
      </c>
      <c r="AY143" s="27"/>
      <c r="AZ143" s="27"/>
      <c r="BA143" s="60"/>
      <c r="BB143" s="83">
        <v>1041</v>
      </c>
      <c r="BC143" s="27" t="s">
        <v>33</v>
      </c>
      <c r="BD143" s="27" t="s">
        <v>34</v>
      </c>
      <c r="BE143" s="27"/>
      <c r="BF143" s="27" t="b">
        <v>1</v>
      </c>
      <c r="BG143" s="27"/>
      <c r="BH143" s="27">
        <v>0</v>
      </c>
      <c r="BI143" s="27"/>
      <c r="BJ143" s="27"/>
      <c r="BK143" s="60"/>
      <c r="BL143" s="27">
        <v>1041</v>
      </c>
      <c r="BM143" s="27" t="s">
        <v>34</v>
      </c>
      <c r="BN143" s="27" t="s">
        <v>35</v>
      </c>
      <c r="BO143" s="27">
        <v>0.16580160499999999</v>
      </c>
      <c r="BP143" s="27" t="b">
        <v>0</v>
      </c>
      <c r="BQ143" s="27">
        <v>0.24139127899999999</v>
      </c>
      <c r="BR143" s="27">
        <v>9.0211929999999996E-2</v>
      </c>
      <c r="BS143" s="27">
        <v>0</v>
      </c>
      <c r="BT143" s="27">
        <v>0</v>
      </c>
      <c r="BU143" s="27">
        <v>0</v>
      </c>
      <c r="BV143" s="27">
        <v>1041</v>
      </c>
      <c r="BW143" s="27" t="s">
        <v>35</v>
      </c>
      <c r="BX143" s="27" t="s">
        <v>36</v>
      </c>
      <c r="BY143" s="27">
        <v>3.1410575490000001</v>
      </c>
      <c r="BZ143" s="27" t="b">
        <v>0</v>
      </c>
      <c r="CA143" s="27">
        <v>5.0905809919999996</v>
      </c>
      <c r="CB143" s="27">
        <v>1.1915341049999999</v>
      </c>
      <c r="CC143" s="27">
        <v>0</v>
      </c>
      <c r="CD143" s="27">
        <v>0</v>
      </c>
      <c r="CE143" s="27">
        <v>0</v>
      </c>
    </row>
    <row r="144" spans="1:83" x14ac:dyDescent="0.25">
      <c r="A144" s="27">
        <v>1042</v>
      </c>
      <c r="B144" s="27">
        <v>22.6</v>
      </c>
      <c r="C144" s="27">
        <v>1042</v>
      </c>
      <c r="D144" s="83" t="s">
        <v>28</v>
      </c>
      <c r="E144" s="27" t="s">
        <v>29</v>
      </c>
      <c r="F144" s="27"/>
      <c r="G144" s="27"/>
      <c r="H144" s="27" t="b">
        <v>1</v>
      </c>
      <c r="I144" s="27"/>
      <c r="J144" s="27">
        <v>0</v>
      </c>
      <c r="K144" s="27"/>
      <c r="L144" s="27"/>
      <c r="M144" s="60"/>
      <c r="N144" s="83">
        <v>1042</v>
      </c>
      <c r="O144" s="27" t="s">
        <v>29</v>
      </c>
      <c r="P144" s="27" t="s">
        <v>30</v>
      </c>
      <c r="Q144" s="27"/>
      <c r="R144" s="27" t="b">
        <v>1</v>
      </c>
      <c r="S144" s="27"/>
      <c r="T144" s="27">
        <v>0</v>
      </c>
      <c r="U144" s="27"/>
      <c r="V144" s="27"/>
      <c r="W144" s="60"/>
      <c r="X144" s="27">
        <v>1042</v>
      </c>
      <c r="Y144" s="27" t="s">
        <v>30</v>
      </c>
      <c r="Z144" s="27" t="s">
        <v>31</v>
      </c>
      <c r="AA144" s="27"/>
      <c r="AB144" s="27" t="b">
        <v>1</v>
      </c>
      <c r="AC144" s="27"/>
      <c r="AD144" s="27">
        <v>0</v>
      </c>
      <c r="AE144" s="27"/>
      <c r="AF144" s="27"/>
      <c r="AG144" s="60"/>
      <c r="AH144" s="83">
        <v>1042</v>
      </c>
      <c r="AI144" s="27" t="s">
        <v>31</v>
      </c>
      <c r="AJ144" s="27" t="s">
        <v>32</v>
      </c>
      <c r="AK144" s="27"/>
      <c r="AL144" s="27" t="b">
        <v>1</v>
      </c>
      <c r="AM144" s="27"/>
      <c r="AN144" s="27">
        <v>0</v>
      </c>
      <c r="AO144" s="27"/>
      <c r="AP144" s="27"/>
      <c r="AQ144" s="60"/>
      <c r="AR144" s="83">
        <v>1042</v>
      </c>
      <c r="AS144" s="27" t="s">
        <v>32</v>
      </c>
      <c r="AT144" s="27" t="s">
        <v>33</v>
      </c>
      <c r="AU144" s="27"/>
      <c r="AV144" s="27" t="b">
        <v>1</v>
      </c>
      <c r="AW144" s="27"/>
      <c r="AX144" s="27">
        <v>0</v>
      </c>
      <c r="AY144" s="27"/>
      <c r="AZ144" s="27"/>
      <c r="BA144" s="60"/>
      <c r="BB144" s="83">
        <v>1042</v>
      </c>
      <c r="BC144" s="27" t="s">
        <v>33</v>
      </c>
      <c r="BD144" s="27" t="s">
        <v>34</v>
      </c>
      <c r="BE144" s="27"/>
      <c r="BF144" s="27" t="b">
        <v>1</v>
      </c>
      <c r="BG144" s="27"/>
      <c r="BH144" s="27">
        <v>0</v>
      </c>
      <c r="BI144" s="27"/>
      <c r="BJ144" s="27"/>
      <c r="BK144" s="60"/>
      <c r="BL144" s="27">
        <v>1042</v>
      </c>
      <c r="BM144" s="27" t="s">
        <v>34</v>
      </c>
      <c r="BN144" s="27" t="s">
        <v>35</v>
      </c>
      <c r="BO144" s="27"/>
      <c r="BP144" s="27" t="b">
        <v>1</v>
      </c>
      <c r="BQ144" s="27"/>
      <c r="BR144" s="27">
        <v>0</v>
      </c>
      <c r="BS144" s="27"/>
      <c r="BT144" s="27"/>
      <c r="BU144" s="27"/>
      <c r="BV144" s="27">
        <v>1042</v>
      </c>
      <c r="BW144" s="27" t="s">
        <v>35</v>
      </c>
      <c r="BX144" s="27" t="s">
        <v>36</v>
      </c>
      <c r="BY144" s="27"/>
      <c r="BZ144" s="27" t="b">
        <v>1</v>
      </c>
      <c r="CA144" s="27"/>
      <c r="CB144" s="27">
        <v>0</v>
      </c>
      <c r="CC144" s="27"/>
      <c r="CD144" s="27"/>
      <c r="CE144" s="27"/>
    </row>
    <row r="145" spans="1:83" x14ac:dyDescent="0.25">
      <c r="A145" s="27">
        <v>1043</v>
      </c>
      <c r="B145" s="27">
        <v>22.6</v>
      </c>
      <c r="C145" s="27">
        <v>1043</v>
      </c>
      <c r="D145" s="83" t="s">
        <v>28</v>
      </c>
      <c r="E145" s="27" t="s">
        <v>29</v>
      </c>
      <c r="F145" s="27"/>
      <c r="G145" s="27"/>
      <c r="H145" s="27" t="b">
        <v>1</v>
      </c>
      <c r="I145" s="27"/>
      <c r="J145" s="27">
        <v>0</v>
      </c>
      <c r="K145" s="27"/>
      <c r="L145" s="27"/>
      <c r="M145" s="60"/>
      <c r="N145" s="83">
        <v>1043</v>
      </c>
      <c r="O145" s="27" t="s">
        <v>29</v>
      </c>
      <c r="P145" s="27" t="s">
        <v>30</v>
      </c>
      <c r="Q145" s="27"/>
      <c r="R145" s="27" t="b">
        <v>1</v>
      </c>
      <c r="S145" s="27"/>
      <c r="T145" s="27">
        <v>0</v>
      </c>
      <c r="U145" s="27"/>
      <c r="V145" s="27"/>
      <c r="W145" s="60"/>
      <c r="X145" s="27">
        <v>1043</v>
      </c>
      <c r="Y145" s="27" t="s">
        <v>30</v>
      </c>
      <c r="Z145" s="27" t="s">
        <v>31</v>
      </c>
      <c r="AA145" s="27"/>
      <c r="AB145" s="27" t="b">
        <v>1</v>
      </c>
      <c r="AC145" s="27"/>
      <c r="AD145" s="27">
        <v>0</v>
      </c>
      <c r="AE145" s="27"/>
      <c r="AF145" s="27"/>
      <c r="AG145" s="60"/>
      <c r="AH145" s="83">
        <v>1043</v>
      </c>
      <c r="AI145" s="27" t="s">
        <v>31</v>
      </c>
      <c r="AJ145" s="27" t="s">
        <v>32</v>
      </c>
      <c r="AK145" s="27"/>
      <c r="AL145" s="27" t="b">
        <v>1</v>
      </c>
      <c r="AM145" s="27"/>
      <c r="AN145" s="27">
        <v>0</v>
      </c>
      <c r="AO145" s="27"/>
      <c r="AP145" s="27"/>
      <c r="AQ145" s="60"/>
      <c r="AR145" s="83">
        <v>1043</v>
      </c>
      <c r="AS145" s="27" t="s">
        <v>32</v>
      </c>
      <c r="AT145" s="27" t="s">
        <v>33</v>
      </c>
      <c r="AU145" s="27"/>
      <c r="AV145" s="27" t="b">
        <v>1</v>
      </c>
      <c r="AW145" s="27"/>
      <c r="AX145" s="27">
        <v>0</v>
      </c>
      <c r="AY145" s="27"/>
      <c r="AZ145" s="27"/>
      <c r="BA145" s="60"/>
      <c r="BB145" s="83">
        <v>1043</v>
      </c>
      <c r="BC145" s="27" t="s">
        <v>33</v>
      </c>
      <c r="BD145" s="27" t="s">
        <v>34</v>
      </c>
      <c r="BE145" s="27"/>
      <c r="BF145" s="27" t="b">
        <v>1</v>
      </c>
      <c r="BG145" s="27"/>
      <c r="BH145" s="27">
        <v>0</v>
      </c>
      <c r="BI145" s="27"/>
      <c r="BJ145" s="27"/>
      <c r="BK145" s="60"/>
      <c r="BL145" s="27">
        <v>1043</v>
      </c>
      <c r="BM145" s="27" t="s">
        <v>34</v>
      </c>
      <c r="BN145" s="27" t="s">
        <v>35</v>
      </c>
      <c r="BO145" s="27"/>
      <c r="BP145" s="27" t="b">
        <v>1</v>
      </c>
      <c r="BQ145" s="27"/>
      <c r="BR145" s="27">
        <v>0</v>
      </c>
      <c r="BS145" s="27"/>
      <c r="BT145" s="27"/>
      <c r="BU145" s="27"/>
      <c r="BV145" s="27">
        <v>1043</v>
      </c>
      <c r="BW145" s="27" t="s">
        <v>35</v>
      </c>
      <c r="BX145" s="27" t="s">
        <v>36</v>
      </c>
      <c r="BY145" s="27"/>
      <c r="BZ145" s="27" t="b">
        <v>1</v>
      </c>
      <c r="CA145" s="27"/>
      <c r="CB145" s="27">
        <v>0</v>
      </c>
      <c r="CC145" s="27"/>
      <c r="CD145" s="27"/>
      <c r="CE145" s="27"/>
    </row>
    <row r="146" spans="1:83" x14ac:dyDescent="0.25">
      <c r="A146" s="27">
        <v>1044</v>
      </c>
      <c r="B146" s="27">
        <v>22.6</v>
      </c>
      <c r="C146" s="27">
        <v>1044</v>
      </c>
      <c r="D146" s="83" t="s">
        <v>28</v>
      </c>
      <c r="E146" s="27" t="s">
        <v>29</v>
      </c>
      <c r="F146" s="27">
        <v>0.26616946000000002</v>
      </c>
      <c r="G146" s="27"/>
      <c r="H146" s="27" t="b">
        <v>1</v>
      </c>
      <c r="I146" s="27">
        <v>0.59320864100000004</v>
      </c>
      <c r="J146" s="27">
        <v>0</v>
      </c>
      <c r="K146" s="27">
        <v>5.2522910000000001E-3</v>
      </c>
      <c r="L146" s="27">
        <v>0.53366454799999996</v>
      </c>
      <c r="M146" s="60">
        <v>2.2753214000000001E-2</v>
      </c>
      <c r="N146" s="83">
        <v>1044</v>
      </c>
      <c r="O146" s="27" t="s">
        <v>29</v>
      </c>
      <c r="P146" s="27" t="s">
        <v>30</v>
      </c>
      <c r="Q146" s="27">
        <v>0.166269109</v>
      </c>
      <c r="R146" s="27" t="b">
        <v>1</v>
      </c>
      <c r="S146" s="27">
        <v>0.56557110399999999</v>
      </c>
      <c r="T146" s="27">
        <v>0</v>
      </c>
      <c r="U146" s="27">
        <v>4.8592334000000001E-2</v>
      </c>
      <c r="V146" s="27">
        <v>0.94061268200000003</v>
      </c>
      <c r="W146" s="60">
        <v>0.21050466300000001</v>
      </c>
      <c r="X146" s="27">
        <v>1044</v>
      </c>
      <c r="Y146" s="27" t="s">
        <v>30</v>
      </c>
      <c r="Z146" s="27" t="s">
        <v>31</v>
      </c>
      <c r="AA146" s="27">
        <v>4.6999462999999998E-2</v>
      </c>
      <c r="AB146" s="27" t="b">
        <v>0</v>
      </c>
      <c r="AC146" s="27">
        <v>0.23066373100000001</v>
      </c>
      <c r="AD146" s="27">
        <v>0</v>
      </c>
      <c r="AE146" s="27">
        <v>0</v>
      </c>
      <c r="AF146" s="27">
        <v>0</v>
      </c>
      <c r="AG146" s="60">
        <v>0</v>
      </c>
      <c r="AH146" s="83">
        <v>1044</v>
      </c>
      <c r="AI146" s="27" t="s">
        <v>31</v>
      </c>
      <c r="AJ146" s="27" t="s">
        <v>32</v>
      </c>
      <c r="AK146" s="27">
        <v>0.39629626800000001</v>
      </c>
      <c r="AL146" s="27" t="b">
        <v>0</v>
      </c>
      <c r="AM146" s="27">
        <v>0.59120289100000001</v>
      </c>
      <c r="AN146" s="27">
        <v>0.20138964500000001</v>
      </c>
      <c r="AO146" s="27">
        <v>0</v>
      </c>
      <c r="AP146" s="27">
        <v>0</v>
      </c>
      <c r="AQ146" s="60">
        <v>0</v>
      </c>
      <c r="AR146" s="83">
        <v>1044</v>
      </c>
      <c r="AS146" s="27" t="s">
        <v>32</v>
      </c>
      <c r="AT146" s="27" t="s">
        <v>33</v>
      </c>
      <c r="AU146" s="27">
        <v>0.80628449499999999</v>
      </c>
      <c r="AV146" s="27" t="b">
        <v>0</v>
      </c>
      <c r="AW146" s="27">
        <v>1.025554949</v>
      </c>
      <c r="AX146" s="27">
        <v>0.58701404099999999</v>
      </c>
      <c r="AY146" s="27">
        <v>0</v>
      </c>
      <c r="AZ146" s="27">
        <v>0</v>
      </c>
      <c r="BA146" s="60">
        <v>0</v>
      </c>
      <c r="BB146" s="83">
        <v>1044</v>
      </c>
      <c r="BC146" s="27" t="s">
        <v>33</v>
      </c>
      <c r="BD146" s="27" t="s">
        <v>34</v>
      </c>
      <c r="BE146" s="27"/>
      <c r="BF146" s="27" t="b">
        <v>1</v>
      </c>
      <c r="BG146" s="27"/>
      <c r="BH146" s="27">
        <v>0</v>
      </c>
      <c r="BI146" s="27"/>
      <c r="BJ146" s="27"/>
      <c r="BK146" s="60"/>
      <c r="BL146" s="27">
        <v>1044</v>
      </c>
      <c r="BM146" s="27" t="s">
        <v>34</v>
      </c>
      <c r="BN146" s="27" t="s">
        <v>35</v>
      </c>
      <c r="BO146" s="27"/>
      <c r="BP146" s="27" t="b">
        <v>1</v>
      </c>
      <c r="BQ146" s="27"/>
      <c r="BR146" s="27">
        <v>0</v>
      </c>
      <c r="BS146" s="27"/>
      <c r="BT146" s="27"/>
      <c r="BU146" s="27"/>
      <c r="BV146" s="27">
        <v>1044</v>
      </c>
      <c r="BW146" s="27" t="s">
        <v>35</v>
      </c>
      <c r="BX146" s="27" t="s">
        <v>36</v>
      </c>
      <c r="BY146" s="27"/>
      <c r="BZ146" s="27" t="b">
        <v>1</v>
      </c>
      <c r="CA146" s="27"/>
      <c r="CB146" s="27">
        <v>0</v>
      </c>
      <c r="CC146" s="27"/>
      <c r="CD146" s="27"/>
      <c r="CE146" s="27"/>
    </row>
    <row r="147" spans="1:83" x14ac:dyDescent="0.25">
      <c r="A147" s="27">
        <v>1045</v>
      </c>
      <c r="B147" s="27">
        <v>22.6</v>
      </c>
      <c r="C147" s="27">
        <v>1045</v>
      </c>
      <c r="D147" s="83" t="s">
        <v>28</v>
      </c>
      <c r="E147" s="27" t="s">
        <v>29</v>
      </c>
      <c r="F147" s="27"/>
      <c r="G147" s="27"/>
      <c r="H147" s="27" t="b">
        <v>1</v>
      </c>
      <c r="I147" s="27"/>
      <c r="J147" s="27">
        <v>0</v>
      </c>
      <c r="K147" s="27"/>
      <c r="L147" s="27"/>
      <c r="M147" s="60"/>
      <c r="N147" s="83">
        <v>1045</v>
      </c>
      <c r="O147" s="27" t="s">
        <v>29</v>
      </c>
      <c r="P147" s="27" t="s">
        <v>30</v>
      </c>
      <c r="Q147" s="27"/>
      <c r="R147" s="27" t="b">
        <v>1</v>
      </c>
      <c r="S147" s="27"/>
      <c r="T147" s="27">
        <v>0</v>
      </c>
      <c r="U147" s="27"/>
      <c r="V147" s="27"/>
      <c r="W147" s="60"/>
      <c r="X147" s="27">
        <v>1045</v>
      </c>
      <c r="Y147" s="27" t="s">
        <v>30</v>
      </c>
      <c r="Z147" s="27" t="s">
        <v>31</v>
      </c>
      <c r="AA147" s="27"/>
      <c r="AB147" s="27" t="b">
        <v>1</v>
      </c>
      <c r="AC147" s="27"/>
      <c r="AD147" s="27">
        <v>0</v>
      </c>
      <c r="AE147" s="27"/>
      <c r="AF147" s="27"/>
      <c r="AG147" s="60"/>
      <c r="AH147" s="83">
        <v>1045</v>
      </c>
      <c r="AI147" s="27" t="s">
        <v>31</v>
      </c>
      <c r="AJ147" s="27" t="s">
        <v>32</v>
      </c>
      <c r="AK147" s="27"/>
      <c r="AL147" s="27" t="b">
        <v>1</v>
      </c>
      <c r="AM147" s="27"/>
      <c r="AN147" s="27">
        <v>0</v>
      </c>
      <c r="AO147" s="27"/>
      <c r="AP147" s="27"/>
      <c r="AQ147" s="60"/>
      <c r="AR147" s="83">
        <v>1045</v>
      </c>
      <c r="AS147" s="27" t="s">
        <v>32</v>
      </c>
      <c r="AT147" s="27" t="s">
        <v>33</v>
      </c>
      <c r="AU147" s="27"/>
      <c r="AV147" s="27" t="b">
        <v>1</v>
      </c>
      <c r="AW147" s="27"/>
      <c r="AX147" s="27">
        <v>0</v>
      </c>
      <c r="AY147" s="27"/>
      <c r="AZ147" s="27"/>
      <c r="BA147" s="60"/>
      <c r="BB147" s="83">
        <v>1045</v>
      </c>
      <c r="BC147" s="27" t="s">
        <v>33</v>
      </c>
      <c r="BD147" s="27" t="s">
        <v>34</v>
      </c>
      <c r="BE147" s="27"/>
      <c r="BF147" s="27" t="b">
        <v>1</v>
      </c>
      <c r="BG147" s="27"/>
      <c r="BH147" s="27">
        <v>0</v>
      </c>
      <c r="BI147" s="27"/>
      <c r="BJ147" s="27"/>
      <c r="BK147" s="60"/>
      <c r="BL147" s="27">
        <v>1045</v>
      </c>
      <c r="BM147" s="27" t="s">
        <v>34</v>
      </c>
      <c r="BN147" s="27" t="s">
        <v>35</v>
      </c>
      <c r="BO147" s="27">
        <v>0.450964119</v>
      </c>
      <c r="BP147" s="27" t="b">
        <v>0</v>
      </c>
      <c r="BQ147" s="27">
        <v>0.53615397799999998</v>
      </c>
      <c r="BR147" s="27">
        <v>0.36577426000000002</v>
      </c>
      <c r="BS147" s="27">
        <v>0</v>
      </c>
      <c r="BT147" s="27">
        <v>0</v>
      </c>
      <c r="BU147" s="27">
        <v>0</v>
      </c>
      <c r="BV147" s="27">
        <v>1045</v>
      </c>
      <c r="BW147" s="27" t="s">
        <v>35</v>
      </c>
      <c r="BX147" s="27" t="s">
        <v>36</v>
      </c>
      <c r="BY147" s="27">
        <v>3.0236977070000002</v>
      </c>
      <c r="BZ147" s="27" t="b">
        <v>0</v>
      </c>
      <c r="CA147" s="27">
        <v>5.2424882909999999</v>
      </c>
      <c r="CB147" s="27">
        <v>0.80490712200000003</v>
      </c>
      <c r="CC147" s="27">
        <v>0</v>
      </c>
      <c r="CD147" s="27">
        <v>0</v>
      </c>
      <c r="CE147" s="27">
        <v>0</v>
      </c>
    </row>
    <row r="148" spans="1:83" x14ac:dyDescent="0.25">
      <c r="A148" s="27">
        <v>1046</v>
      </c>
      <c r="B148" s="27">
        <v>22.6</v>
      </c>
      <c r="C148" s="27">
        <v>1046</v>
      </c>
      <c r="D148" s="83" t="s">
        <v>28</v>
      </c>
      <c r="E148" s="27" t="s">
        <v>29</v>
      </c>
      <c r="F148" s="27"/>
      <c r="G148" s="27"/>
      <c r="H148" s="27" t="b">
        <v>1</v>
      </c>
      <c r="I148" s="27"/>
      <c r="J148" s="27">
        <v>0</v>
      </c>
      <c r="K148" s="27"/>
      <c r="L148" s="27"/>
      <c r="M148" s="60"/>
      <c r="N148" s="83">
        <v>1046</v>
      </c>
      <c r="O148" s="27" t="s">
        <v>29</v>
      </c>
      <c r="P148" s="27" t="s">
        <v>30</v>
      </c>
      <c r="Q148" s="27"/>
      <c r="R148" s="27" t="b">
        <v>1</v>
      </c>
      <c r="S148" s="27"/>
      <c r="T148" s="27">
        <v>0</v>
      </c>
      <c r="U148" s="27"/>
      <c r="V148" s="27"/>
      <c r="W148" s="60"/>
      <c r="X148" s="27">
        <v>1046</v>
      </c>
      <c r="Y148" s="27" t="s">
        <v>30</v>
      </c>
      <c r="Z148" s="27" t="s">
        <v>31</v>
      </c>
      <c r="AA148" s="27"/>
      <c r="AB148" s="27" t="b">
        <v>1</v>
      </c>
      <c r="AC148" s="27"/>
      <c r="AD148" s="27">
        <v>0</v>
      </c>
      <c r="AE148" s="27"/>
      <c r="AF148" s="27"/>
      <c r="AG148" s="60"/>
      <c r="AH148" s="83">
        <v>1046</v>
      </c>
      <c r="AI148" s="27" t="s">
        <v>31</v>
      </c>
      <c r="AJ148" s="27" t="s">
        <v>32</v>
      </c>
      <c r="AK148" s="27"/>
      <c r="AL148" s="27" t="b">
        <v>1</v>
      </c>
      <c r="AM148" s="27"/>
      <c r="AN148" s="27">
        <v>0</v>
      </c>
      <c r="AO148" s="27"/>
      <c r="AP148" s="27"/>
      <c r="AQ148" s="60"/>
      <c r="AR148" s="83">
        <v>1046</v>
      </c>
      <c r="AS148" s="27" t="s">
        <v>32</v>
      </c>
      <c r="AT148" s="27" t="s">
        <v>33</v>
      </c>
      <c r="AU148" s="27"/>
      <c r="AV148" s="27" t="b">
        <v>1</v>
      </c>
      <c r="AW148" s="27"/>
      <c r="AX148" s="27">
        <v>0</v>
      </c>
      <c r="AY148" s="27"/>
      <c r="AZ148" s="27"/>
      <c r="BA148" s="60"/>
      <c r="BB148" s="83">
        <v>1046</v>
      </c>
      <c r="BC148" s="27" t="s">
        <v>33</v>
      </c>
      <c r="BD148" s="27" t="s">
        <v>34</v>
      </c>
      <c r="BE148" s="27"/>
      <c r="BF148" s="27" t="b">
        <v>1</v>
      </c>
      <c r="BG148" s="27"/>
      <c r="BH148" s="27">
        <v>0</v>
      </c>
      <c r="BI148" s="27"/>
      <c r="BJ148" s="27"/>
      <c r="BK148" s="60"/>
      <c r="BL148" s="27">
        <v>1046</v>
      </c>
      <c r="BM148" s="27" t="s">
        <v>34</v>
      </c>
      <c r="BN148" s="27" t="s">
        <v>35</v>
      </c>
      <c r="BO148" s="27"/>
      <c r="BP148" s="27" t="b">
        <v>1</v>
      </c>
      <c r="BQ148" s="27"/>
      <c r="BR148" s="27">
        <v>0</v>
      </c>
      <c r="BS148" s="27"/>
      <c r="BT148" s="27"/>
      <c r="BU148" s="27"/>
      <c r="BV148" s="27">
        <v>1046</v>
      </c>
      <c r="BW148" s="27" t="s">
        <v>35</v>
      </c>
      <c r="BX148" s="27" t="s">
        <v>36</v>
      </c>
      <c r="BY148" s="27"/>
      <c r="BZ148" s="27" t="b">
        <v>1</v>
      </c>
      <c r="CA148" s="27"/>
      <c r="CB148" s="27">
        <v>0</v>
      </c>
      <c r="CC148" s="27"/>
      <c r="CD148" s="27"/>
      <c r="CE148" s="27"/>
    </row>
    <row r="149" spans="1:83" x14ac:dyDescent="0.25">
      <c r="A149" s="27">
        <v>1047</v>
      </c>
      <c r="B149" s="27">
        <v>22.6</v>
      </c>
      <c r="C149" s="27">
        <v>1047</v>
      </c>
      <c r="D149" s="83" t="s">
        <v>28</v>
      </c>
      <c r="E149" s="27" t="s">
        <v>29</v>
      </c>
      <c r="F149" s="27"/>
      <c r="G149" s="27"/>
      <c r="H149" s="27" t="b">
        <v>1</v>
      </c>
      <c r="I149" s="27"/>
      <c r="J149" s="27">
        <v>0</v>
      </c>
      <c r="K149" s="27"/>
      <c r="L149" s="27"/>
      <c r="M149" s="60"/>
      <c r="N149" s="83">
        <v>1047</v>
      </c>
      <c r="O149" s="27" t="s">
        <v>29</v>
      </c>
      <c r="P149" s="27" t="s">
        <v>30</v>
      </c>
      <c r="Q149" s="27"/>
      <c r="R149" s="27" t="b">
        <v>1</v>
      </c>
      <c r="S149" s="27"/>
      <c r="T149" s="27">
        <v>0</v>
      </c>
      <c r="U149" s="27"/>
      <c r="V149" s="27"/>
      <c r="W149" s="60"/>
      <c r="X149" s="27">
        <v>1047</v>
      </c>
      <c r="Y149" s="27" t="s">
        <v>30</v>
      </c>
      <c r="Z149" s="27" t="s">
        <v>31</v>
      </c>
      <c r="AA149" s="27"/>
      <c r="AB149" s="27" t="b">
        <v>1</v>
      </c>
      <c r="AC149" s="27"/>
      <c r="AD149" s="27">
        <v>0</v>
      </c>
      <c r="AE149" s="27"/>
      <c r="AF149" s="27"/>
      <c r="AG149" s="60"/>
      <c r="AH149" s="83">
        <v>1047</v>
      </c>
      <c r="AI149" s="27" t="s">
        <v>31</v>
      </c>
      <c r="AJ149" s="27" t="s">
        <v>32</v>
      </c>
      <c r="AK149" s="27"/>
      <c r="AL149" s="27" t="b">
        <v>1</v>
      </c>
      <c r="AM149" s="27"/>
      <c r="AN149" s="27">
        <v>0</v>
      </c>
      <c r="AO149" s="27"/>
      <c r="AP149" s="27"/>
      <c r="AQ149" s="60"/>
      <c r="AR149" s="83">
        <v>1047</v>
      </c>
      <c r="AS149" s="27" t="s">
        <v>32</v>
      </c>
      <c r="AT149" s="27" t="s">
        <v>33</v>
      </c>
      <c r="AU149" s="27"/>
      <c r="AV149" s="27" t="b">
        <v>1</v>
      </c>
      <c r="AW149" s="27"/>
      <c r="AX149" s="27">
        <v>0</v>
      </c>
      <c r="AY149" s="27"/>
      <c r="AZ149" s="27"/>
      <c r="BA149" s="60"/>
      <c r="BB149" s="83">
        <v>1047</v>
      </c>
      <c r="BC149" s="27" t="s">
        <v>33</v>
      </c>
      <c r="BD149" s="27" t="s">
        <v>34</v>
      </c>
      <c r="BE149" s="27"/>
      <c r="BF149" s="27" t="b">
        <v>1</v>
      </c>
      <c r="BG149" s="27"/>
      <c r="BH149" s="27">
        <v>0</v>
      </c>
      <c r="BI149" s="27"/>
      <c r="BJ149" s="27"/>
      <c r="BK149" s="60"/>
      <c r="BL149" s="27">
        <v>1047</v>
      </c>
      <c r="BM149" s="27" t="s">
        <v>34</v>
      </c>
      <c r="BN149" s="27" t="s">
        <v>35</v>
      </c>
      <c r="BO149" s="27"/>
      <c r="BP149" s="27" t="b">
        <v>1</v>
      </c>
      <c r="BQ149" s="27"/>
      <c r="BR149" s="27">
        <v>0</v>
      </c>
      <c r="BS149" s="27"/>
      <c r="BT149" s="27"/>
      <c r="BU149" s="27"/>
      <c r="BV149" s="27">
        <v>1047</v>
      </c>
      <c r="BW149" s="27" t="s">
        <v>35</v>
      </c>
      <c r="BX149" s="27" t="s">
        <v>36</v>
      </c>
      <c r="BY149" s="27"/>
      <c r="BZ149" s="27" t="b">
        <v>1</v>
      </c>
      <c r="CA149" s="27"/>
      <c r="CB149" s="27">
        <v>0</v>
      </c>
      <c r="CC149" s="27"/>
      <c r="CD149" s="27"/>
      <c r="CE149" s="27"/>
    </row>
    <row r="150" spans="1:83" x14ac:dyDescent="0.25">
      <c r="A150" s="27">
        <v>1048</v>
      </c>
      <c r="B150" s="27">
        <v>22.6</v>
      </c>
      <c r="C150" s="27">
        <v>1048</v>
      </c>
      <c r="D150" s="83" t="s">
        <v>28</v>
      </c>
      <c r="E150" s="27" t="s">
        <v>29</v>
      </c>
      <c r="F150" s="27">
        <v>6.6355239999999996E-2</v>
      </c>
      <c r="G150" s="27"/>
      <c r="H150" s="27" t="b">
        <v>1</v>
      </c>
      <c r="I150" s="27">
        <v>0.151078775</v>
      </c>
      <c r="J150" s="27">
        <v>0</v>
      </c>
      <c r="K150" s="27">
        <v>5.9932400000000004E-4</v>
      </c>
      <c r="L150" s="27">
        <v>0.262452982</v>
      </c>
      <c r="M150" s="60">
        <v>5.7175980000000001E-2</v>
      </c>
      <c r="N150" s="83">
        <v>1048</v>
      </c>
      <c r="O150" s="27" t="s">
        <v>29</v>
      </c>
      <c r="P150" s="27" t="s">
        <v>30</v>
      </c>
      <c r="Q150" s="27">
        <v>9.1083813999999999E-2</v>
      </c>
      <c r="R150" s="27" t="b">
        <v>0</v>
      </c>
      <c r="S150" s="27">
        <v>0.142530359</v>
      </c>
      <c r="T150" s="27">
        <v>3.9637269000000003E-2</v>
      </c>
      <c r="U150" s="27">
        <v>0</v>
      </c>
      <c r="V150" s="27">
        <v>0</v>
      </c>
      <c r="W150" s="60">
        <v>0</v>
      </c>
      <c r="X150" s="27">
        <v>1048</v>
      </c>
      <c r="Y150" s="27" t="s">
        <v>30</v>
      </c>
      <c r="Z150" s="27" t="s">
        <v>31</v>
      </c>
      <c r="AA150" s="27">
        <v>3.9887768999999997E-2</v>
      </c>
      <c r="AB150" s="27" t="b">
        <v>1</v>
      </c>
      <c r="AC150" s="27">
        <v>0.11704460799999999</v>
      </c>
      <c r="AD150" s="27">
        <v>0</v>
      </c>
      <c r="AE150" s="27">
        <v>1.4668470000000001E-3</v>
      </c>
      <c r="AF150" s="27">
        <v>0.77875786999999996</v>
      </c>
      <c r="AG150" s="60">
        <v>0.16830350599999999</v>
      </c>
      <c r="AH150" s="83">
        <v>1048</v>
      </c>
      <c r="AI150" s="27" t="s">
        <v>31</v>
      </c>
      <c r="AJ150" s="27" t="s">
        <v>32</v>
      </c>
      <c r="AK150" s="27">
        <v>8.5666295000000003E-2</v>
      </c>
      <c r="AL150" s="27" t="b">
        <v>1</v>
      </c>
      <c r="AM150" s="27">
        <v>0.17387993900000001</v>
      </c>
      <c r="AN150" s="27">
        <v>0</v>
      </c>
      <c r="AO150" s="29">
        <v>3.5099999999999999E-5</v>
      </c>
      <c r="AP150" s="27">
        <v>8.853886E-3</v>
      </c>
      <c r="AQ150" s="60">
        <v>4.0317479999999999E-3</v>
      </c>
      <c r="AR150" s="83">
        <v>1048</v>
      </c>
      <c r="AS150" s="27" t="s">
        <v>32</v>
      </c>
      <c r="AT150" s="27" t="s">
        <v>33</v>
      </c>
      <c r="AU150" s="27">
        <v>2.5032771999999998E-2</v>
      </c>
      <c r="AV150" s="27" t="b">
        <v>0</v>
      </c>
      <c r="AW150" s="27">
        <v>0.22125407599999999</v>
      </c>
      <c r="AX150" s="27">
        <v>0</v>
      </c>
      <c r="AY150" s="27">
        <v>0</v>
      </c>
      <c r="AZ150" s="27">
        <v>0</v>
      </c>
      <c r="BA150" s="60">
        <v>0</v>
      </c>
      <c r="BB150" s="83">
        <v>1048</v>
      </c>
      <c r="BC150" s="27" t="s">
        <v>33</v>
      </c>
      <c r="BD150" s="27" t="s">
        <v>34</v>
      </c>
      <c r="BE150" s="27"/>
      <c r="BF150" s="27" t="b">
        <v>1</v>
      </c>
      <c r="BG150" s="27"/>
      <c r="BH150" s="27">
        <v>0</v>
      </c>
      <c r="BI150" s="27"/>
      <c r="BJ150" s="27"/>
      <c r="BK150" s="60"/>
      <c r="BL150" s="27">
        <v>1048</v>
      </c>
      <c r="BM150" s="27" t="s">
        <v>34</v>
      </c>
      <c r="BN150" s="27" t="s">
        <v>35</v>
      </c>
      <c r="BO150" s="27"/>
      <c r="BP150" s="27" t="b">
        <v>1</v>
      </c>
      <c r="BQ150" s="27"/>
      <c r="BR150" s="27">
        <v>0</v>
      </c>
      <c r="BS150" s="27"/>
      <c r="BT150" s="27"/>
      <c r="BU150" s="27"/>
      <c r="BV150" s="27">
        <v>1048</v>
      </c>
      <c r="BW150" s="27" t="s">
        <v>35</v>
      </c>
      <c r="BX150" s="27" t="s">
        <v>36</v>
      </c>
      <c r="BY150" s="27"/>
      <c r="BZ150" s="27" t="b">
        <v>1</v>
      </c>
      <c r="CA150" s="27"/>
      <c r="CB150" s="27">
        <v>0</v>
      </c>
      <c r="CC150" s="27"/>
      <c r="CD150" s="27"/>
      <c r="CE150" s="27"/>
    </row>
    <row r="151" spans="1:83" x14ac:dyDescent="0.25">
      <c r="A151" s="27">
        <v>1049</v>
      </c>
      <c r="B151" s="27">
        <v>22.6</v>
      </c>
      <c r="C151" s="27">
        <v>1049</v>
      </c>
      <c r="D151" s="83" t="s">
        <v>28</v>
      </c>
      <c r="E151" s="27" t="s">
        <v>29</v>
      </c>
      <c r="F151" s="27"/>
      <c r="G151" s="27"/>
      <c r="H151" s="27" t="b">
        <v>1</v>
      </c>
      <c r="I151" s="27"/>
      <c r="J151" s="27">
        <v>0</v>
      </c>
      <c r="K151" s="27"/>
      <c r="L151" s="27"/>
      <c r="M151" s="60"/>
      <c r="N151" s="83">
        <v>1049</v>
      </c>
      <c r="O151" s="27" t="s">
        <v>29</v>
      </c>
      <c r="P151" s="27" t="s">
        <v>30</v>
      </c>
      <c r="Q151" s="27"/>
      <c r="R151" s="27" t="b">
        <v>1</v>
      </c>
      <c r="S151" s="27"/>
      <c r="T151" s="27">
        <v>0</v>
      </c>
      <c r="U151" s="27"/>
      <c r="V151" s="27"/>
      <c r="W151" s="60"/>
      <c r="X151" s="27">
        <v>1049</v>
      </c>
      <c r="Y151" s="27" t="s">
        <v>30</v>
      </c>
      <c r="Z151" s="27" t="s">
        <v>31</v>
      </c>
      <c r="AA151" s="27"/>
      <c r="AB151" s="27" t="b">
        <v>1</v>
      </c>
      <c r="AC151" s="27"/>
      <c r="AD151" s="27">
        <v>0</v>
      </c>
      <c r="AE151" s="27"/>
      <c r="AF151" s="27"/>
      <c r="AG151" s="60"/>
      <c r="AH151" s="83">
        <v>1049</v>
      </c>
      <c r="AI151" s="27" t="s">
        <v>31</v>
      </c>
      <c r="AJ151" s="27" t="s">
        <v>32</v>
      </c>
      <c r="AK151" s="27"/>
      <c r="AL151" s="27" t="b">
        <v>1</v>
      </c>
      <c r="AM151" s="27"/>
      <c r="AN151" s="27">
        <v>0</v>
      </c>
      <c r="AO151" s="27"/>
      <c r="AP151" s="27"/>
      <c r="AQ151" s="60"/>
      <c r="AR151" s="83">
        <v>1049</v>
      </c>
      <c r="AS151" s="27" t="s">
        <v>32</v>
      </c>
      <c r="AT151" s="27" t="s">
        <v>33</v>
      </c>
      <c r="AU151" s="27"/>
      <c r="AV151" s="27" t="b">
        <v>1</v>
      </c>
      <c r="AW151" s="27"/>
      <c r="AX151" s="27">
        <v>0</v>
      </c>
      <c r="AY151" s="27"/>
      <c r="AZ151" s="27"/>
      <c r="BA151" s="60"/>
      <c r="BB151" s="83">
        <v>1049</v>
      </c>
      <c r="BC151" s="27" t="s">
        <v>33</v>
      </c>
      <c r="BD151" s="27" t="s">
        <v>34</v>
      </c>
      <c r="BE151" s="27"/>
      <c r="BF151" s="27" t="b">
        <v>1</v>
      </c>
      <c r="BG151" s="27"/>
      <c r="BH151" s="27">
        <v>0</v>
      </c>
      <c r="BI151" s="27"/>
      <c r="BJ151" s="27"/>
      <c r="BK151" s="60"/>
      <c r="BL151" s="27">
        <v>1049</v>
      </c>
      <c r="BM151" s="27" t="s">
        <v>34</v>
      </c>
      <c r="BN151" s="27" t="s">
        <v>35</v>
      </c>
      <c r="BO151" s="27"/>
      <c r="BP151" s="27" t="b">
        <v>1</v>
      </c>
      <c r="BQ151" s="27"/>
      <c r="BR151" s="27">
        <v>0</v>
      </c>
      <c r="BS151" s="27"/>
      <c r="BT151" s="27"/>
      <c r="BU151" s="27"/>
      <c r="BV151" s="27">
        <v>1049</v>
      </c>
      <c r="BW151" s="27" t="s">
        <v>35</v>
      </c>
      <c r="BX151" s="27" t="s">
        <v>36</v>
      </c>
      <c r="BY151" s="27"/>
      <c r="BZ151" s="27" t="b">
        <v>1</v>
      </c>
      <c r="CA151" s="27"/>
      <c r="CB151" s="27">
        <v>0</v>
      </c>
      <c r="CC151" s="27"/>
      <c r="CD151" s="27"/>
      <c r="CE151" s="27"/>
    </row>
    <row r="152" spans="1:83" x14ac:dyDescent="0.25">
      <c r="A152" s="27">
        <v>1050</v>
      </c>
      <c r="B152" s="27">
        <v>22.6</v>
      </c>
      <c r="C152" s="27">
        <v>1050</v>
      </c>
      <c r="D152" s="83" t="s">
        <v>28</v>
      </c>
      <c r="E152" s="27" t="s">
        <v>29</v>
      </c>
      <c r="F152" s="27"/>
      <c r="G152" s="27"/>
      <c r="H152" s="27" t="b">
        <v>1</v>
      </c>
      <c r="I152" s="27"/>
      <c r="J152" s="27">
        <v>0</v>
      </c>
      <c r="K152" s="27"/>
      <c r="L152" s="27"/>
      <c r="M152" s="60"/>
      <c r="N152" s="83">
        <v>1050</v>
      </c>
      <c r="O152" s="27" t="s">
        <v>29</v>
      </c>
      <c r="P152" s="27" t="s">
        <v>30</v>
      </c>
      <c r="Q152" s="27"/>
      <c r="R152" s="27" t="b">
        <v>1</v>
      </c>
      <c r="S152" s="27"/>
      <c r="T152" s="27">
        <v>0</v>
      </c>
      <c r="U152" s="27"/>
      <c r="V152" s="27"/>
      <c r="W152" s="60"/>
      <c r="X152" s="27">
        <v>1050</v>
      </c>
      <c r="Y152" s="27" t="s">
        <v>30</v>
      </c>
      <c r="Z152" s="27" t="s">
        <v>31</v>
      </c>
      <c r="AA152" s="27"/>
      <c r="AB152" s="27" t="b">
        <v>1</v>
      </c>
      <c r="AC152" s="27"/>
      <c r="AD152" s="27">
        <v>0</v>
      </c>
      <c r="AE152" s="27"/>
      <c r="AF152" s="27"/>
      <c r="AG152" s="60"/>
      <c r="AH152" s="83">
        <v>1050</v>
      </c>
      <c r="AI152" s="27" t="s">
        <v>31</v>
      </c>
      <c r="AJ152" s="27" t="s">
        <v>32</v>
      </c>
      <c r="AK152" s="27"/>
      <c r="AL152" s="27" t="b">
        <v>1</v>
      </c>
      <c r="AM152" s="27"/>
      <c r="AN152" s="27">
        <v>0</v>
      </c>
      <c r="AO152" s="27"/>
      <c r="AP152" s="27"/>
      <c r="AQ152" s="60"/>
      <c r="AR152" s="83">
        <v>1050</v>
      </c>
      <c r="AS152" s="27" t="s">
        <v>32</v>
      </c>
      <c r="AT152" s="27" t="s">
        <v>33</v>
      </c>
      <c r="AU152" s="27"/>
      <c r="AV152" s="27" t="b">
        <v>1</v>
      </c>
      <c r="AW152" s="27"/>
      <c r="AX152" s="27">
        <v>0</v>
      </c>
      <c r="AY152" s="27"/>
      <c r="AZ152" s="27"/>
      <c r="BA152" s="60"/>
      <c r="BB152" s="83">
        <v>1050</v>
      </c>
      <c r="BC152" s="27" t="s">
        <v>33</v>
      </c>
      <c r="BD152" s="27" t="s">
        <v>34</v>
      </c>
      <c r="BE152" s="27"/>
      <c r="BF152" s="27" t="b">
        <v>1</v>
      </c>
      <c r="BG152" s="27"/>
      <c r="BH152" s="27">
        <v>0</v>
      </c>
      <c r="BI152" s="27"/>
      <c r="BJ152" s="27"/>
      <c r="BK152" s="60"/>
      <c r="BL152" s="27">
        <v>1050</v>
      </c>
      <c r="BM152" s="27" t="s">
        <v>34</v>
      </c>
      <c r="BN152" s="27" t="s">
        <v>35</v>
      </c>
      <c r="BO152" s="27"/>
      <c r="BP152" s="27" t="b">
        <v>1</v>
      </c>
      <c r="BQ152" s="27"/>
      <c r="BR152" s="27">
        <v>0</v>
      </c>
      <c r="BS152" s="27"/>
      <c r="BT152" s="27"/>
      <c r="BU152" s="27"/>
      <c r="BV152" s="27">
        <v>1050</v>
      </c>
      <c r="BW152" s="27" t="s">
        <v>35</v>
      </c>
      <c r="BX152" s="27" t="s">
        <v>36</v>
      </c>
      <c r="BY152" s="27"/>
      <c r="BZ152" s="27" t="b">
        <v>1</v>
      </c>
      <c r="CA152" s="27"/>
      <c r="CB152" s="27">
        <v>0</v>
      </c>
      <c r="CC152" s="27"/>
      <c r="CD152" s="27"/>
      <c r="CE152" s="27"/>
    </row>
    <row r="153" spans="1:83" x14ac:dyDescent="0.25">
      <c r="A153" s="27">
        <v>1051</v>
      </c>
      <c r="B153" s="27">
        <v>22.6</v>
      </c>
      <c r="C153" s="27">
        <v>1051</v>
      </c>
      <c r="D153" s="83" t="s">
        <v>28</v>
      </c>
      <c r="E153" s="27" t="s">
        <v>29</v>
      </c>
      <c r="F153" s="27"/>
      <c r="G153" s="27"/>
      <c r="H153" s="27" t="b">
        <v>1</v>
      </c>
      <c r="I153" s="27"/>
      <c r="J153" s="27">
        <v>0</v>
      </c>
      <c r="K153" s="27"/>
      <c r="L153" s="27"/>
      <c r="M153" s="60"/>
      <c r="N153" s="83">
        <v>1051</v>
      </c>
      <c r="O153" s="27" t="s">
        <v>29</v>
      </c>
      <c r="P153" s="27" t="s">
        <v>30</v>
      </c>
      <c r="Q153" s="27"/>
      <c r="R153" s="27" t="b">
        <v>1</v>
      </c>
      <c r="S153" s="27"/>
      <c r="T153" s="27">
        <v>0</v>
      </c>
      <c r="U153" s="27"/>
      <c r="V153" s="27"/>
      <c r="W153" s="60"/>
      <c r="X153" s="27">
        <v>1051</v>
      </c>
      <c r="Y153" s="27" t="s">
        <v>30</v>
      </c>
      <c r="Z153" s="27" t="s">
        <v>31</v>
      </c>
      <c r="AA153" s="27"/>
      <c r="AB153" s="27" t="b">
        <v>1</v>
      </c>
      <c r="AC153" s="27"/>
      <c r="AD153" s="27">
        <v>0</v>
      </c>
      <c r="AE153" s="27"/>
      <c r="AF153" s="27"/>
      <c r="AG153" s="60"/>
      <c r="AH153" s="83">
        <v>1051</v>
      </c>
      <c r="AI153" s="27" t="s">
        <v>31</v>
      </c>
      <c r="AJ153" s="27" t="s">
        <v>32</v>
      </c>
      <c r="AK153" s="27"/>
      <c r="AL153" s="27" t="b">
        <v>1</v>
      </c>
      <c r="AM153" s="27"/>
      <c r="AN153" s="27">
        <v>0</v>
      </c>
      <c r="AO153" s="27"/>
      <c r="AP153" s="27"/>
      <c r="AQ153" s="60"/>
      <c r="AR153" s="83">
        <v>1051</v>
      </c>
      <c r="AS153" s="27" t="s">
        <v>32</v>
      </c>
      <c r="AT153" s="27" t="s">
        <v>33</v>
      </c>
      <c r="AU153" s="27"/>
      <c r="AV153" s="27" t="b">
        <v>1</v>
      </c>
      <c r="AW153" s="27"/>
      <c r="AX153" s="27">
        <v>0</v>
      </c>
      <c r="AY153" s="27"/>
      <c r="AZ153" s="27"/>
      <c r="BA153" s="60"/>
      <c r="BB153" s="83">
        <v>1051</v>
      </c>
      <c r="BC153" s="27" t="s">
        <v>33</v>
      </c>
      <c r="BD153" s="27" t="s">
        <v>34</v>
      </c>
      <c r="BE153" s="27"/>
      <c r="BF153" s="27" t="b">
        <v>1</v>
      </c>
      <c r="BG153" s="27"/>
      <c r="BH153" s="27">
        <v>0</v>
      </c>
      <c r="BI153" s="27"/>
      <c r="BJ153" s="27"/>
      <c r="BK153" s="60"/>
      <c r="BL153" s="27">
        <v>1051</v>
      </c>
      <c r="BM153" s="27" t="s">
        <v>34</v>
      </c>
      <c r="BN153" s="27" t="s">
        <v>35</v>
      </c>
      <c r="BO153" s="27"/>
      <c r="BP153" s="27" t="b">
        <v>1</v>
      </c>
      <c r="BQ153" s="27"/>
      <c r="BR153" s="27">
        <v>0</v>
      </c>
      <c r="BS153" s="27"/>
      <c r="BT153" s="27"/>
      <c r="BU153" s="27"/>
      <c r="BV153" s="27">
        <v>1051</v>
      </c>
      <c r="BW153" s="27" t="s">
        <v>35</v>
      </c>
      <c r="BX153" s="27" t="s">
        <v>36</v>
      </c>
      <c r="BY153" s="27"/>
      <c r="BZ153" s="27" t="b">
        <v>1</v>
      </c>
      <c r="CA153" s="27"/>
      <c r="CB153" s="27">
        <v>0</v>
      </c>
      <c r="CC153" s="27"/>
      <c r="CD153" s="27"/>
      <c r="CE153" s="27"/>
    </row>
    <row r="154" spans="1:83" x14ac:dyDescent="0.25">
      <c r="A154" s="27">
        <v>1052</v>
      </c>
      <c r="B154" s="27">
        <v>22.6</v>
      </c>
      <c r="C154" s="27">
        <v>1052</v>
      </c>
      <c r="D154" s="83" t="s">
        <v>28</v>
      </c>
      <c r="E154" s="27" t="s">
        <v>29</v>
      </c>
      <c r="F154" s="27"/>
      <c r="G154" s="27"/>
      <c r="H154" s="27" t="b">
        <v>1</v>
      </c>
      <c r="I154" s="27"/>
      <c r="J154" s="27">
        <v>0</v>
      </c>
      <c r="K154" s="27"/>
      <c r="L154" s="27"/>
      <c r="M154" s="60"/>
      <c r="N154" s="83">
        <v>1052</v>
      </c>
      <c r="O154" s="27" t="s">
        <v>29</v>
      </c>
      <c r="P154" s="27" t="s">
        <v>30</v>
      </c>
      <c r="Q154" s="27"/>
      <c r="R154" s="27" t="b">
        <v>1</v>
      </c>
      <c r="S154" s="27"/>
      <c r="T154" s="27">
        <v>0</v>
      </c>
      <c r="U154" s="27"/>
      <c r="V154" s="27"/>
      <c r="W154" s="60"/>
      <c r="X154" s="27">
        <v>1052</v>
      </c>
      <c r="Y154" s="27" t="s">
        <v>30</v>
      </c>
      <c r="Z154" s="27" t="s">
        <v>31</v>
      </c>
      <c r="AA154" s="27"/>
      <c r="AB154" s="27" t="b">
        <v>1</v>
      </c>
      <c r="AC154" s="27"/>
      <c r="AD154" s="27">
        <v>0</v>
      </c>
      <c r="AE154" s="27"/>
      <c r="AF154" s="27"/>
      <c r="AG154" s="60"/>
      <c r="AH154" s="83">
        <v>1052</v>
      </c>
      <c r="AI154" s="27" t="s">
        <v>31</v>
      </c>
      <c r="AJ154" s="27" t="s">
        <v>32</v>
      </c>
      <c r="AK154" s="27"/>
      <c r="AL154" s="27" t="b">
        <v>1</v>
      </c>
      <c r="AM154" s="27"/>
      <c r="AN154" s="27">
        <v>0</v>
      </c>
      <c r="AO154" s="27"/>
      <c r="AP154" s="27"/>
      <c r="AQ154" s="60"/>
      <c r="AR154" s="83">
        <v>1052</v>
      </c>
      <c r="AS154" s="27" t="s">
        <v>32</v>
      </c>
      <c r="AT154" s="27" t="s">
        <v>33</v>
      </c>
      <c r="AU154" s="27"/>
      <c r="AV154" s="27" t="b">
        <v>1</v>
      </c>
      <c r="AW154" s="27"/>
      <c r="AX154" s="27">
        <v>0</v>
      </c>
      <c r="AY154" s="27"/>
      <c r="AZ154" s="27"/>
      <c r="BA154" s="60"/>
      <c r="BB154" s="83">
        <v>1052</v>
      </c>
      <c r="BC154" s="27" t="s">
        <v>33</v>
      </c>
      <c r="BD154" s="27" t="s">
        <v>34</v>
      </c>
      <c r="BE154" s="27"/>
      <c r="BF154" s="27" t="b">
        <v>1</v>
      </c>
      <c r="BG154" s="27"/>
      <c r="BH154" s="27">
        <v>0</v>
      </c>
      <c r="BI154" s="27"/>
      <c r="BJ154" s="27"/>
      <c r="BK154" s="60"/>
      <c r="BL154" s="27">
        <v>1052</v>
      </c>
      <c r="BM154" s="27" t="s">
        <v>34</v>
      </c>
      <c r="BN154" s="27" t="s">
        <v>35</v>
      </c>
      <c r="BO154" s="27"/>
      <c r="BP154" s="27" t="b">
        <v>1</v>
      </c>
      <c r="BQ154" s="27"/>
      <c r="BR154" s="27">
        <v>0</v>
      </c>
      <c r="BS154" s="27"/>
      <c r="BT154" s="27"/>
      <c r="BU154" s="27"/>
      <c r="BV154" s="27">
        <v>1052</v>
      </c>
      <c r="BW154" s="27" t="s">
        <v>35</v>
      </c>
      <c r="BX154" s="27" t="s">
        <v>36</v>
      </c>
      <c r="BY154" s="27"/>
      <c r="BZ154" s="27" t="b">
        <v>1</v>
      </c>
      <c r="CA154" s="27"/>
      <c r="CB154" s="27">
        <v>0</v>
      </c>
      <c r="CC154" s="27"/>
      <c r="CD154" s="27"/>
      <c r="CE154" s="27"/>
    </row>
    <row r="155" spans="1:83" x14ac:dyDescent="0.25">
      <c r="A155" s="27">
        <v>1053</v>
      </c>
      <c r="B155" s="27">
        <v>22.6</v>
      </c>
      <c r="C155" s="27">
        <v>1053</v>
      </c>
      <c r="D155" s="83" t="s">
        <v>28</v>
      </c>
      <c r="E155" s="27" t="s">
        <v>29</v>
      </c>
      <c r="F155" s="27"/>
      <c r="G155" s="27"/>
      <c r="H155" s="27" t="b">
        <v>1</v>
      </c>
      <c r="I155" s="27"/>
      <c r="J155" s="27">
        <v>0</v>
      </c>
      <c r="K155" s="27"/>
      <c r="L155" s="27"/>
      <c r="M155" s="60"/>
      <c r="N155" s="83">
        <v>1053</v>
      </c>
      <c r="O155" s="27" t="s">
        <v>29</v>
      </c>
      <c r="P155" s="27" t="s">
        <v>30</v>
      </c>
      <c r="Q155" s="27"/>
      <c r="R155" s="27" t="b">
        <v>1</v>
      </c>
      <c r="S155" s="27"/>
      <c r="T155" s="27">
        <v>0</v>
      </c>
      <c r="U155" s="27"/>
      <c r="V155" s="27"/>
      <c r="W155" s="60"/>
      <c r="X155" s="27">
        <v>1053</v>
      </c>
      <c r="Y155" s="27" t="s">
        <v>30</v>
      </c>
      <c r="Z155" s="27" t="s">
        <v>31</v>
      </c>
      <c r="AA155" s="27"/>
      <c r="AB155" s="27" t="b">
        <v>1</v>
      </c>
      <c r="AC155" s="27"/>
      <c r="AD155" s="27">
        <v>0</v>
      </c>
      <c r="AE155" s="27"/>
      <c r="AF155" s="27"/>
      <c r="AG155" s="60"/>
      <c r="AH155" s="83">
        <v>1053</v>
      </c>
      <c r="AI155" s="27" t="s">
        <v>31</v>
      </c>
      <c r="AJ155" s="27" t="s">
        <v>32</v>
      </c>
      <c r="AK155" s="27"/>
      <c r="AL155" s="27" t="b">
        <v>1</v>
      </c>
      <c r="AM155" s="27"/>
      <c r="AN155" s="27">
        <v>0</v>
      </c>
      <c r="AO155" s="27"/>
      <c r="AP155" s="27"/>
      <c r="AQ155" s="60"/>
      <c r="AR155" s="83">
        <v>1053</v>
      </c>
      <c r="AS155" s="27" t="s">
        <v>32</v>
      </c>
      <c r="AT155" s="27" t="s">
        <v>33</v>
      </c>
      <c r="AU155" s="27"/>
      <c r="AV155" s="27" t="b">
        <v>1</v>
      </c>
      <c r="AW155" s="27"/>
      <c r="AX155" s="27">
        <v>0</v>
      </c>
      <c r="AY155" s="27"/>
      <c r="AZ155" s="27"/>
      <c r="BA155" s="60"/>
      <c r="BB155" s="83">
        <v>1053</v>
      </c>
      <c r="BC155" s="27" t="s">
        <v>33</v>
      </c>
      <c r="BD155" s="27" t="s">
        <v>34</v>
      </c>
      <c r="BE155" s="27"/>
      <c r="BF155" s="27" t="b">
        <v>1</v>
      </c>
      <c r="BG155" s="27"/>
      <c r="BH155" s="27">
        <v>0</v>
      </c>
      <c r="BI155" s="27"/>
      <c r="BJ155" s="27"/>
      <c r="BK155" s="60"/>
      <c r="BL155" s="27">
        <v>1053</v>
      </c>
      <c r="BM155" s="27" t="s">
        <v>34</v>
      </c>
      <c r="BN155" s="27" t="s">
        <v>35</v>
      </c>
      <c r="BO155" s="27">
        <v>7.4355910999999997E-2</v>
      </c>
      <c r="BP155" s="27" t="b">
        <v>0</v>
      </c>
      <c r="BQ155" s="27">
        <v>0.79401118999999998</v>
      </c>
      <c r="BR155" s="27">
        <v>0</v>
      </c>
      <c r="BS155" s="27">
        <v>0</v>
      </c>
      <c r="BT155" s="27">
        <v>0</v>
      </c>
      <c r="BU155" s="27">
        <v>0</v>
      </c>
      <c r="BV155" s="27">
        <v>1053</v>
      </c>
      <c r="BW155" s="27" t="s">
        <v>35</v>
      </c>
      <c r="BX155" s="27" t="s">
        <v>36</v>
      </c>
      <c r="BY155" s="27">
        <v>0.48365147800000002</v>
      </c>
      <c r="BZ155" s="27" t="b">
        <v>1</v>
      </c>
      <c r="CA155" s="27">
        <v>1.2545740510000001</v>
      </c>
      <c r="CB155" s="27">
        <v>0</v>
      </c>
      <c r="CC155" s="27">
        <v>0.11697914199999999</v>
      </c>
      <c r="CD155" s="27">
        <v>0.36532426200000001</v>
      </c>
      <c r="CE155" s="27">
        <v>0.18252569299999999</v>
      </c>
    </row>
    <row r="156" spans="1:83" x14ac:dyDescent="0.25">
      <c r="A156" s="27">
        <v>1054</v>
      </c>
      <c r="B156" s="27">
        <v>22.6</v>
      </c>
      <c r="C156" s="27">
        <v>1054</v>
      </c>
      <c r="D156" s="83" t="s">
        <v>28</v>
      </c>
      <c r="E156" s="27" t="s">
        <v>29</v>
      </c>
      <c r="F156" s="27"/>
      <c r="G156" s="27"/>
      <c r="H156" s="27" t="b">
        <v>1</v>
      </c>
      <c r="I156" s="27"/>
      <c r="J156" s="27">
        <v>0</v>
      </c>
      <c r="K156" s="27"/>
      <c r="L156" s="27"/>
      <c r="M156" s="60"/>
      <c r="N156" s="83">
        <v>1054</v>
      </c>
      <c r="O156" s="27" t="s">
        <v>29</v>
      </c>
      <c r="P156" s="27" t="s">
        <v>30</v>
      </c>
      <c r="Q156" s="27"/>
      <c r="R156" s="27" t="b">
        <v>1</v>
      </c>
      <c r="S156" s="27"/>
      <c r="T156" s="27">
        <v>0</v>
      </c>
      <c r="U156" s="27"/>
      <c r="V156" s="27"/>
      <c r="W156" s="60"/>
      <c r="X156" s="27">
        <v>1054</v>
      </c>
      <c r="Y156" s="27" t="s">
        <v>30</v>
      </c>
      <c r="Z156" s="27" t="s">
        <v>31</v>
      </c>
      <c r="AA156" s="27"/>
      <c r="AB156" s="27" t="b">
        <v>1</v>
      </c>
      <c r="AC156" s="27"/>
      <c r="AD156" s="27">
        <v>0</v>
      </c>
      <c r="AE156" s="27"/>
      <c r="AF156" s="27"/>
      <c r="AG156" s="60"/>
      <c r="AH156" s="83">
        <v>1054</v>
      </c>
      <c r="AI156" s="27" t="s">
        <v>31</v>
      </c>
      <c r="AJ156" s="27" t="s">
        <v>32</v>
      </c>
      <c r="AK156" s="27"/>
      <c r="AL156" s="27" t="b">
        <v>1</v>
      </c>
      <c r="AM156" s="27"/>
      <c r="AN156" s="27">
        <v>0</v>
      </c>
      <c r="AO156" s="27"/>
      <c r="AP156" s="27"/>
      <c r="AQ156" s="60"/>
      <c r="AR156" s="83">
        <v>1054</v>
      </c>
      <c r="AS156" s="27" t="s">
        <v>32</v>
      </c>
      <c r="AT156" s="27" t="s">
        <v>33</v>
      </c>
      <c r="AU156" s="27"/>
      <c r="AV156" s="27" t="b">
        <v>1</v>
      </c>
      <c r="AW156" s="27"/>
      <c r="AX156" s="27">
        <v>0</v>
      </c>
      <c r="AY156" s="27"/>
      <c r="AZ156" s="27"/>
      <c r="BA156" s="60"/>
      <c r="BB156" s="83">
        <v>1054</v>
      </c>
      <c r="BC156" s="27" t="s">
        <v>33</v>
      </c>
      <c r="BD156" s="27" t="s">
        <v>34</v>
      </c>
      <c r="BE156" s="27"/>
      <c r="BF156" s="27" t="b">
        <v>1</v>
      </c>
      <c r="BG156" s="27"/>
      <c r="BH156" s="27">
        <v>0</v>
      </c>
      <c r="BI156" s="27"/>
      <c r="BJ156" s="27"/>
      <c r="BK156" s="60"/>
      <c r="BL156" s="27">
        <v>1054</v>
      </c>
      <c r="BM156" s="27" t="s">
        <v>34</v>
      </c>
      <c r="BN156" s="27" t="s">
        <v>35</v>
      </c>
      <c r="BO156" s="27"/>
      <c r="BP156" s="27" t="b">
        <v>1</v>
      </c>
      <c r="BQ156" s="27"/>
      <c r="BR156" s="27">
        <v>0</v>
      </c>
      <c r="BS156" s="27"/>
      <c r="BT156" s="27"/>
      <c r="BU156" s="27"/>
      <c r="BV156" s="27">
        <v>1054</v>
      </c>
      <c r="BW156" s="27" t="s">
        <v>35</v>
      </c>
      <c r="BX156" s="27" t="s">
        <v>36</v>
      </c>
      <c r="BY156" s="27"/>
      <c r="BZ156" s="27" t="b">
        <v>1</v>
      </c>
      <c r="CA156" s="27"/>
      <c r="CB156" s="27">
        <v>0</v>
      </c>
      <c r="CC156" s="27"/>
      <c r="CD156" s="27"/>
      <c r="CE156" s="27"/>
    </row>
    <row r="157" spans="1:83" x14ac:dyDescent="0.25">
      <c r="A157" s="27">
        <v>1055</v>
      </c>
      <c r="B157" s="27">
        <v>22.6</v>
      </c>
      <c r="C157" s="27">
        <v>1055</v>
      </c>
      <c r="D157" s="83" t="s">
        <v>28</v>
      </c>
      <c r="E157" s="27" t="s">
        <v>29</v>
      </c>
      <c r="F157" s="27">
        <v>0.126834422</v>
      </c>
      <c r="G157" s="27"/>
      <c r="H157" s="27" t="b">
        <v>1</v>
      </c>
      <c r="I157" s="27">
        <v>0.41346148700000002</v>
      </c>
      <c r="J157" s="27">
        <v>0</v>
      </c>
      <c r="K157" s="27">
        <v>2.8684879E-2</v>
      </c>
      <c r="L157" s="27">
        <v>0.59614846300000002</v>
      </c>
      <c r="M157" s="60">
        <v>0.344213249</v>
      </c>
      <c r="N157" s="83">
        <v>1055</v>
      </c>
      <c r="O157" s="27" t="s">
        <v>29</v>
      </c>
      <c r="P157" s="27" t="s">
        <v>30</v>
      </c>
      <c r="Q157" s="27">
        <v>0.246706072</v>
      </c>
      <c r="R157" s="27" t="b">
        <v>0</v>
      </c>
      <c r="S157" s="27">
        <v>0.44827909300000002</v>
      </c>
      <c r="T157" s="27">
        <v>4.5133050000000001E-2</v>
      </c>
      <c r="U157" s="27">
        <v>0</v>
      </c>
      <c r="V157" s="27">
        <v>0</v>
      </c>
      <c r="W157" s="60">
        <v>0</v>
      </c>
      <c r="X157" s="27">
        <v>1055</v>
      </c>
      <c r="Y157" s="27" t="s">
        <v>30</v>
      </c>
      <c r="Z157" s="27" t="s">
        <v>31</v>
      </c>
      <c r="AA157" s="27">
        <v>0.20536616299999999</v>
      </c>
      <c r="AB157" s="27" t="b">
        <v>1</v>
      </c>
      <c r="AC157" s="27">
        <v>0.52604539900000002</v>
      </c>
      <c r="AD157" s="27">
        <v>0</v>
      </c>
      <c r="AE157" s="27">
        <v>1.4618624E-2</v>
      </c>
      <c r="AF157" s="27">
        <v>0.76848108299999995</v>
      </c>
      <c r="AG157" s="60">
        <v>7.8891185000000003E-2</v>
      </c>
      <c r="AH157" s="83">
        <v>1055</v>
      </c>
      <c r="AI157" s="27" t="s">
        <v>31</v>
      </c>
      <c r="AJ157" s="27" t="s">
        <v>32</v>
      </c>
      <c r="AK157" s="27">
        <v>0.105653634</v>
      </c>
      <c r="AL157" s="27" t="b">
        <v>0</v>
      </c>
      <c r="AM157" s="27">
        <v>0.35983373000000002</v>
      </c>
      <c r="AN157" s="27">
        <v>0</v>
      </c>
      <c r="AO157" s="27">
        <v>0</v>
      </c>
      <c r="AP157" s="27">
        <v>0</v>
      </c>
      <c r="AQ157" s="60">
        <v>0</v>
      </c>
      <c r="AR157" s="83">
        <v>1055</v>
      </c>
      <c r="AS157" s="27" t="s">
        <v>32</v>
      </c>
      <c r="AT157" s="27" t="s">
        <v>33</v>
      </c>
      <c r="AU157" s="27">
        <v>0.15704937799999999</v>
      </c>
      <c r="AV157" s="27" t="b">
        <v>0</v>
      </c>
      <c r="AW157" s="27">
        <v>0.24114259699999999</v>
      </c>
      <c r="AX157" s="27">
        <v>7.2956160000000006E-2</v>
      </c>
      <c r="AY157" s="27">
        <v>0</v>
      </c>
      <c r="AZ157" s="27">
        <v>0</v>
      </c>
      <c r="BA157" s="60">
        <v>0</v>
      </c>
      <c r="BB157" s="83">
        <v>1055</v>
      </c>
      <c r="BC157" s="27" t="s">
        <v>33</v>
      </c>
      <c r="BD157" s="27" t="s">
        <v>34</v>
      </c>
      <c r="BE157" s="27"/>
      <c r="BF157" s="27" t="b">
        <v>1</v>
      </c>
      <c r="BG157" s="27"/>
      <c r="BH157" s="27">
        <v>0</v>
      </c>
      <c r="BI157" s="27"/>
      <c r="BJ157" s="27"/>
      <c r="BK157" s="60"/>
      <c r="BL157" s="27">
        <v>1055</v>
      </c>
      <c r="BM157" s="27" t="s">
        <v>34</v>
      </c>
      <c r="BN157" s="27" t="s">
        <v>35</v>
      </c>
      <c r="BO157" s="27"/>
      <c r="BP157" s="27" t="b">
        <v>1</v>
      </c>
      <c r="BQ157" s="27"/>
      <c r="BR157" s="27">
        <v>0</v>
      </c>
      <c r="BS157" s="27"/>
      <c r="BT157" s="27"/>
      <c r="BU157" s="27"/>
      <c r="BV157" s="27">
        <v>1055</v>
      </c>
      <c r="BW157" s="27" t="s">
        <v>35</v>
      </c>
      <c r="BX157" s="27" t="s">
        <v>36</v>
      </c>
      <c r="BY157" s="27"/>
      <c r="BZ157" s="27" t="b">
        <v>1</v>
      </c>
      <c r="CA157" s="27"/>
      <c r="CB157" s="27">
        <v>0</v>
      </c>
      <c r="CC157" s="27"/>
      <c r="CD157" s="27"/>
      <c r="CE157" s="27"/>
    </row>
    <row r="158" spans="1:83" x14ac:dyDescent="0.25">
      <c r="A158" s="27">
        <v>1056</v>
      </c>
      <c r="B158" s="27">
        <v>22.6</v>
      </c>
      <c r="C158" s="27">
        <v>1056</v>
      </c>
      <c r="D158" s="83" t="s">
        <v>28</v>
      </c>
      <c r="E158" s="27" t="s">
        <v>29</v>
      </c>
      <c r="F158" s="27"/>
      <c r="G158" s="27"/>
      <c r="H158" s="27" t="b">
        <v>1</v>
      </c>
      <c r="I158" s="27"/>
      <c r="J158" s="27">
        <v>0</v>
      </c>
      <c r="K158" s="27"/>
      <c r="L158" s="27"/>
      <c r="M158" s="60"/>
      <c r="N158" s="83">
        <v>1056</v>
      </c>
      <c r="O158" s="27" t="s">
        <v>29</v>
      </c>
      <c r="P158" s="27" t="s">
        <v>30</v>
      </c>
      <c r="Q158" s="27"/>
      <c r="R158" s="27" t="b">
        <v>1</v>
      </c>
      <c r="S158" s="27"/>
      <c r="T158" s="27">
        <v>0</v>
      </c>
      <c r="U158" s="27"/>
      <c r="V158" s="27"/>
      <c r="W158" s="60"/>
      <c r="X158" s="27">
        <v>1056</v>
      </c>
      <c r="Y158" s="27" t="s">
        <v>30</v>
      </c>
      <c r="Z158" s="27" t="s">
        <v>31</v>
      </c>
      <c r="AA158" s="27"/>
      <c r="AB158" s="27" t="b">
        <v>1</v>
      </c>
      <c r="AC158" s="27"/>
      <c r="AD158" s="27">
        <v>0</v>
      </c>
      <c r="AE158" s="27"/>
      <c r="AF158" s="27"/>
      <c r="AG158" s="60"/>
      <c r="AH158" s="83">
        <v>1056</v>
      </c>
      <c r="AI158" s="27" t="s">
        <v>31</v>
      </c>
      <c r="AJ158" s="27" t="s">
        <v>32</v>
      </c>
      <c r="AK158" s="27"/>
      <c r="AL158" s="27" t="b">
        <v>1</v>
      </c>
      <c r="AM158" s="27"/>
      <c r="AN158" s="27">
        <v>0</v>
      </c>
      <c r="AO158" s="27"/>
      <c r="AP158" s="27"/>
      <c r="AQ158" s="60"/>
      <c r="AR158" s="83">
        <v>1056</v>
      </c>
      <c r="AS158" s="27" t="s">
        <v>32</v>
      </c>
      <c r="AT158" s="27" t="s">
        <v>33</v>
      </c>
      <c r="AU158" s="27"/>
      <c r="AV158" s="27" t="b">
        <v>1</v>
      </c>
      <c r="AW158" s="27"/>
      <c r="AX158" s="27">
        <v>0</v>
      </c>
      <c r="AY158" s="27"/>
      <c r="AZ158" s="27"/>
      <c r="BA158" s="60"/>
      <c r="BB158" s="83">
        <v>1056</v>
      </c>
      <c r="BC158" s="27" t="s">
        <v>33</v>
      </c>
      <c r="BD158" s="27" t="s">
        <v>34</v>
      </c>
      <c r="BE158" s="27"/>
      <c r="BF158" s="27" t="b">
        <v>1</v>
      </c>
      <c r="BG158" s="27"/>
      <c r="BH158" s="27">
        <v>0</v>
      </c>
      <c r="BI158" s="27"/>
      <c r="BJ158" s="27"/>
      <c r="BK158" s="60"/>
      <c r="BL158" s="27">
        <v>1056</v>
      </c>
      <c r="BM158" s="27" t="s">
        <v>34</v>
      </c>
      <c r="BN158" s="27" t="s">
        <v>35</v>
      </c>
      <c r="BO158" s="27"/>
      <c r="BP158" s="27" t="b">
        <v>1</v>
      </c>
      <c r="BQ158" s="27"/>
      <c r="BR158" s="27">
        <v>0</v>
      </c>
      <c r="BS158" s="27"/>
      <c r="BT158" s="27"/>
      <c r="BU158" s="27"/>
      <c r="BV158" s="27">
        <v>1056</v>
      </c>
      <c r="BW158" s="27" t="s">
        <v>35</v>
      </c>
      <c r="BX158" s="27" t="s">
        <v>36</v>
      </c>
      <c r="BY158" s="27"/>
      <c r="BZ158" s="27" t="b">
        <v>1</v>
      </c>
      <c r="CA158" s="27"/>
      <c r="CB158" s="27">
        <v>0</v>
      </c>
      <c r="CC158" s="27"/>
      <c r="CD158" s="27"/>
      <c r="CE158" s="27"/>
    </row>
    <row r="159" spans="1:83" x14ac:dyDescent="0.25">
      <c r="A159" s="27">
        <v>1057</v>
      </c>
      <c r="B159" s="27">
        <v>22.6</v>
      </c>
      <c r="C159" s="27">
        <v>1057</v>
      </c>
      <c r="D159" s="83" t="s">
        <v>28</v>
      </c>
      <c r="E159" s="27" t="s">
        <v>29</v>
      </c>
      <c r="F159" s="27"/>
      <c r="G159" s="27"/>
      <c r="H159" s="27" t="b">
        <v>1</v>
      </c>
      <c r="I159" s="27"/>
      <c r="J159" s="27">
        <v>0</v>
      </c>
      <c r="K159" s="27"/>
      <c r="L159" s="27"/>
      <c r="M159" s="60"/>
      <c r="N159" s="83">
        <v>1057</v>
      </c>
      <c r="O159" s="27" t="s">
        <v>29</v>
      </c>
      <c r="P159" s="27" t="s">
        <v>30</v>
      </c>
      <c r="Q159" s="27"/>
      <c r="R159" s="27" t="b">
        <v>1</v>
      </c>
      <c r="S159" s="27"/>
      <c r="T159" s="27">
        <v>0</v>
      </c>
      <c r="U159" s="27"/>
      <c r="V159" s="27"/>
      <c r="W159" s="60"/>
      <c r="X159" s="27">
        <v>1057</v>
      </c>
      <c r="Y159" s="27" t="s">
        <v>30</v>
      </c>
      <c r="Z159" s="27" t="s">
        <v>31</v>
      </c>
      <c r="AA159" s="27"/>
      <c r="AB159" s="27" t="b">
        <v>1</v>
      </c>
      <c r="AC159" s="27"/>
      <c r="AD159" s="27">
        <v>0</v>
      </c>
      <c r="AE159" s="27"/>
      <c r="AF159" s="27"/>
      <c r="AG159" s="60"/>
      <c r="AH159" s="83">
        <v>1057</v>
      </c>
      <c r="AI159" s="27" t="s">
        <v>31</v>
      </c>
      <c r="AJ159" s="27" t="s">
        <v>32</v>
      </c>
      <c r="AK159" s="27"/>
      <c r="AL159" s="27" t="b">
        <v>1</v>
      </c>
      <c r="AM159" s="27"/>
      <c r="AN159" s="27">
        <v>0</v>
      </c>
      <c r="AO159" s="27"/>
      <c r="AP159" s="27"/>
      <c r="AQ159" s="60"/>
      <c r="AR159" s="83">
        <v>1057</v>
      </c>
      <c r="AS159" s="27" t="s">
        <v>32</v>
      </c>
      <c r="AT159" s="27" t="s">
        <v>33</v>
      </c>
      <c r="AU159" s="27"/>
      <c r="AV159" s="27" t="b">
        <v>1</v>
      </c>
      <c r="AW159" s="27"/>
      <c r="AX159" s="27">
        <v>0</v>
      </c>
      <c r="AY159" s="27"/>
      <c r="AZ159" s="27"/>
      <c r="BA159" s="60"/>
      <c r="BB159" s="83">
        <v>1057</v>
      </c>
      <c r="BC159" s="27" t="s">
        <v>33</v>
      </c>
      <c r="BD159" s="27" t="s">
        <v>34</v>
      </c>
      <c r="BE159" s="27"/>
      <c r="BF159" s="27" t="b">
        <v>1</v>
      </c>
      <c r="BG159" s="27"/>
      <c r="BH159" s="27">
        <v>0</v>
      </c>
      <c r="BI159" s="27"/>
      <c r="BJ159" s="27"/>
      <c r="BK159" s="60"/>
      <c r="BL159" s="27">
        <v>1057</v>
      </c>
      <c r="BM159" s="27" t="s">
        <v>34</v>
      </c>
      <c r="BN159" s="27" t="s">
        <v>35</v>
      </c>
      <c r="BO159" s="27">
        <v>2.7212523999999998E-2</v>
      </c>
      <c r="BP159" s="27" t="b">
        <v>0</v>
      </c>
      <c r="BQ159" s="27">
        <v>0.175390025</v>
      </c>
      <c r="BR159" s="27">
        <v>0</v>
      </c>
      <c r="BS159" s="27">
        <v>0</v>
      </c>
      <c r="BT159" s="27">
        <v>0</v>
      </c>
      <c r="BU159" s="27">
        <v>0</v>
      </c>
      <c r="BV159" s="27">
        <v>1057</v>
      </c>
      <c r="BW159" s="27" t="s">
        <v>35</v>
      </c>
      <c r="BX159" s="27" t="s">
        <v>36</v>
      </c>
      <c r="BY159" s="27"/>
      <c r="BZ159" s="27" t="b">
        <v>1</v>
      </c>
      <c r="CA159" s="27"/>
      <c r="CB159" s="27">
        <v>0</v>
      </c>
      <c r="CC159" s="27"/>
      <c r="CD159" s="27"/>
      <c r="CE159" s="27"/>
    </row>
    <row r="160" spans="1:83" x14ac:dyDescent="0.25">
      <c r="A160" s="27">
        <v>1058</v>
      </c>
      <c r="B160" s="27">
        <v>22.6</v>
      </c>
      <c r="C160" s="27">
        <v>1058</v>
      </c>
      <c r="D160" s="83" t="s">
        <v>28</v>
      </c>
      <c r="E160" s="27" t="s">
        <v>29</v>
      </c>
      <c r="F160" s="27">
        <v>4.7227722E-2</v>
      </c>
      <c r="G160" s="27"/>
      <c r="H160" s="27" t="b">
        <v>1</v>
      </c>
      <c r="I160" s="27">
        <v>0.11683247300000001</v>
      </c>
      <c r="J160" s="27">
        <v>0</v>
      </c>
      <c r="K160" s="27">
        <v>7.5569000000000005E-4</v>
      </c>
      <c r="L160" s="27">
        <v>0.34012590599999998</v>
      </c>
      <c r="M160" s="60">
        <v>0.130026474</v>
      </c>
      <c r="N160" s="83">
        <v>1058</v>
      </c>
      <c r="O160" s="27" t="s">
        <v>29</v>
      </c>
      <c r="P160" s="27" t="s">
        <v>30</v>
      </c>
      <c r="Q160" s="27"/>
      <c r="R160" s="27" t="b">
        <v>1</v>
      </c>
      <c r="S160" s="27"/>
      <c r="T160" s="27">
        <v>0</v>
      </c>
      <c r="U160" s="27"/>
      <c r="V160" s="27"/>
      <c r="W160" s="60"/>
      <c r="X160" s="27">
        <v>1058</v>
      </c>
      <c r="Y160" s="27" t="s">
        <v>30</v>
      </c>
      <c r="Z160" s="27" t="s">
        <v>31</v>
      </c>
      <c r="AA160" s="27"/>
      <c r="AB160" s="27" t="b">
        <v>1</v>
      </c>
      <c r="AC160" s="27"/>
      <c r="AD160" s="27">
        <v>0</v>
      </c>
      <c r="AE160" s="27"/>
      <c r="AF160" s="27"/>
      <c r="AG160" s="60"/>
      <c r="AH160" s="83">
        <v>1058</v>
      </c>
      <c r="AI160" s="27" t="s">
        <v>31</v>
      </c>
      <c r="AJ160" s="27" t="s">
        <v>32</v>
      </c>
      <c r="AK160" s="27">
        <v>5.1548135000000002E-2</v>
      </c>
      <c r="AL160" s="27" t="b">
        <v>1</v>
      </c>
      <c r="AM160" s="27">
        <v>0.13529366700000001</v>
      </c>
      <c r="AN160" s="27">
        <v>0</v>
      </c>
      <c r="AO160" s="27">
        <v>1.385035E-3</v>
      </c>
      <c r="AP160" s="27">
        <v>0.46876690700000001</v>
      </c>
      <c r="AQ160" s="60">
        <v>0.15648747599999999</v>
      </c>
      <c r="AR160" s="83">
        <v>1058</v>
      </c>
      <c r="AS160" s="27" t="s">
        <v>32</v>
      </c>
      <c r="AT160" s="27" t="s">
        <v>33</v>
      </c>
      <c r="AU160" s="27"/>
      <c r="AV160" s="27" t="b">
        <v>1</v>
      </c>
      <c r="AW160" s="27"/>
      <c r="AX160" s="27">
        <v>0</v>
      </c>
      <c r="AY160" s="27"/>
      <c r="AZ160" s="27"/>
      <c r="BA160" s="60"/>
      <c r="BB160" s="83">
        <v>1058</v>
      </c>
      <c r="BC160" s="27" t="s">
        <v>33</v>
      </c>
      <c r="BD160" s="27" t="s">
        <v>34</v>
      </c>
      <c r="BE160" s="27"/>
      <c r="BF160" s="27" t="b">
        <v>1</v>
      </c>
      <c r="BG160" s="27"/>
      <c r="BH160" s="27">
        <v>0</v>
      </c>
      <c r="BI160" s="27"/>
      <c r="BJ160" s="27"/>
      <c r="BK160" s="60"/>
      <c r="BL160" s="27">
        <v>1058</v>
      </c>
      <c r="BM160" s="27" t="s">
        <v>34</v>
      </c>
      <c r="BN160" s="27" t="s">
        <v>35</v>
      </c>
      <c r="BO160" s="27"/>
      <c r="BP160" s="27" t="b">
        <v>1</v>
      </c>
      <c r="BQ160" s="27"/>
      <c r="BR160" s="27">
        <v>0</v>
      </c>
      <c r="BS160" s="27"/>
      <c r="BT160" s="27"/>
      <c r="BU160" s="27"/>
      <c r="BV160" s="27">
        <v>1058</v>
      </c>
      <c r="BW160" s="27" t="s">
        <v>35</v>
      </c>
      <c r="BX160" s="27" t="s">
        <v>36</v>
      </c>
      <c r="BY160" s="27"/>
      <c r="BZ160" s="27" t="b">
        <v>1</v>
      </c>
      <c r="CA160" s="27"/>
      <c r="CB160" s="27">
        <v>0</v>
      </c>
      <c r="CC160" s="27"/>
      <c r="CD160" s="27"/>
      <c r="CE160" s="27"/>
    </row>
    <row r="161" spans="1:83" x14ac:dyDescent="0.25">
      <c r="A161" s="27">
        <v>1059</v>
      </c>
      <c r="B161" s="27">
        <v>22.6</v>
      </c>
      <c r="C161" s="27">
        <v>1059</v>
      </c>
      <c r="D161" s="83" t="s">
        <v>28</v>
      </c>
      <c r="E161" s="27" t="s">
        <v>29</v>
      </c>
      <c r="F161" s="27"/>
      <c r="G161" s="27"/>
      <c r="H161" s="27" t="b">
        <v>1</v>
      </c>
      <c r="I161" s="27"/>
      <c r="J161" s="27">
        <v>0</v>
      </c>
      <c r="K161" s="27"/>
      <c r="L161" s="27"/>
      <c r="M161" s="60"/>
      <c r="N161" s="83">
        <v>1059</v>
      </c>
      <c r="O161" s="27" t="s">
        <v>29</v>
      </c>
      <c r="P161" s="27" t="s">
        <v>30</v>
      </c>
      <c r="Q161" s="27"/>
      <c r="R161" s="27" t="b">
        <v>1</v>
      </c>
      <c r="S161" s="27"/>
      <c r="T161" s="27">
        <v>0</v>
      </c>
      <c r="U161" s="27"/>
      <c r="V161" s="27"/>
      <c r="W161" s="60"/>
      <c r="X161" s="27">
        <v>1059</v>
      </c>
      <c r="Y161" s="27" t="s">
        <v>30</v>
      </c>
      <c r="Z161" s="27" t="s">
        <v>31</v>
      </c>
      <c r="AA161" s="27"/>
      <c r="AB161" s="27" t="b">
        <v>1</v>
      </c>
      <c r="AC161" s="27"/>
      <c r="AD161" s="27">
        <v>0</v>
      </c>
      <c r="AE161" s="27"/>
      <c r="AF161" s="27"/>
      <c r="AG161" s="60"/>
      <c r="AH161" s="83">
        <v>1059</v>
      </c>
      <c r="AI161" s="27" t="s">
        <v>31</v>
      </c>
      <c r="AJ161" s="27" t="s">
        <v>32</v>
      </c>
      <c r="AK161" s="27"/>
      <c r="AL161" s="27" t="b">
        <v>1</v>
      </c>
      <c r="AM161" s="27"/>
      <c r="AN161" s="27">
        <v>0</v>
      </c>
      <c r="AO161" s="27"/>
      <c r="AP161" s="27"/>
      <c r="AQ161" s="60"/>
      <c r="AR161" s="83">
        <v>1059</v>
      </c>
      <c r="AS161" s="27" t="s">
        <v>32</v>
      </c>
      <c r="AT161" s="27" t="s">
        <v>33</v>
      </c>
      <c r="AU161" s="27"/>
      <c r="AV161" s="27" t="b">
        <v>1</v>
      </c>
      <c r="AW161" s="27"/>
      <c r="AX161" s="27">
        <v>0</v>
      </c>
      <c r="AY161" s="27"/>
      <c r="AZ161" s="27"/>
      <c r="BA161" s="60"/>
      <c r="BB161" s="83">
        <v>1059</v>
      </c>
      <c r="BC161" s="27" t="s">
        <v>33</v>
      </c>
      <c r="BD161" s="27" t="s">
        <v>34</v>
      </c>
      <c r="BE161" s="27"/>
      <c r="BF161" s="27" t="b">
        <v>1</v>
      </c>
      <c r="BG161" s="27"/>
      <c r="BH161" s="27">
        <v>0</v>
      </c>
      <c r="BI161" s="27"/>
      <c r="BJ161" s="27"/>
      <c r="BK161" s="60"/>
      <c r="BL161" s="27">
        <v>1059</v>
      </c>
      <c r="BM161" s="27" t="s">
        <v>34</v>
      </c>
      <c r="BN161" s="27" t="s">
        <v>35</v>
      </c>
      <c r="BO161" s="27"/>
      <c r="BP161" s="27" t="b">
        <v>1</v>
      </c>
      <c r="BQ161" s="27"/>
      <c r="BR161" s="27">
        <v>0</v>
      </c>
      <c r="BS161" s="27"/>
      <c r="BT161" s="27"/>
      <c r="BU161" s="27"/>
      <c r="BV161" s="27">
        <v>1059</v>
      </c>
      <c r="BW161" s="27" t="s">
        <v>35</v>
      </c>
      <c r="BX161" s="27" t="s">
        <v>36</v>
      </c>
      <c r="BY161" s="27"/>
      <c r="BZ161" s="27" t="b">
        <v>1</v>
      </c>
      <c r="CA161" s="27"/>
      <c r="CB161" s="27">
        <v>0</v>
      </c>
      <c r="CC161" s="27"/>
      <c r="CD161" s="27"/>
      <c r="CE161" s="27"/>
    </row>
    <row r="162" spans="1:83" x14ac:dyDescent="0.25">
      <c r="A162" s="27">
        <v>1060</v>
      </c>
      <c r="B162" s="27">
        <v>22.6</v>
      </c>
      <c r="C162" s="27">
        <v>1060</v>
      </c>
      <c r="D162" s="83" t="s">
        <v>28</v>
      </c>
      <c r="E162" s="27" t="s">
        <v>29</v>
      </c>
      <c r="F162" s="27"/>
      <c r="G162" s="27"/>
      <c r="H162" s="27" t="b">
        <v>1</v>
      </c>
      <c r="I162" s="27"/>
      <c r="J162" s="27">
        <v>0</v>
      </c>
      <c r="K162" s="27"/>
      <c r="L162" s="27"/>
      <c r="M162" s="60"/>
      <c r="N162" s="83">
        <v>1060</v>
      </c>
      <c r="O162" s="27" t="s">
        <v>29</v>
      </c>
      <c r="P162" s="27" t="s">
        <v>30</v>
      </c>
      <c r="Q162" s="27"/>
      <c r="R162" s="27" t="b">
        <v>1</v>
      </c>
      <c r="S162" s="27"/>
      <c r="T162" s="27">
        <v>0</v>
      </c>
      <c r="U162" s="27"/>
      <c r="V162" s="27"/>
      <c r="W162" s="60"/>
      <c r="X162" s="27">
        <v>1060</v>
      </c>
      <c r="Y162" s="27" t="s">
        <v>30</v>
      </c>
      <c r="Z162" s="27" t="s">
        <v>31</v>
      </c>
      <c r="AA162" s="27"/>
      <c r="AB162" s="27" t="b">
        <v>1</v>
      </c>
      <c r="AC162" s="27"/>
      <c r="AD162" s="27">
        <v>0</v>
      </c>
      <c r="AE162" s="27"/>
      <c r="AF162" s="27"/>
      <c r="AG162" s="60"/>
      <c r="AH162" s="83">
        <v>1060</v>
      </c>
      <c r="AI162" s="27" t="s">
        <v>31</v>
      </c>
      <c r="AJ162" s="27" t="s">
        <v>32</v>
      </c>
      <c r="AK162" s="27"/>
      <c r="AL162" s="27" t="b">
        <v>1</v>
      </c>
      <c r="AM162" s="27"/>
      <c r="AN162" s="27">
        <v>0</v>
      </c>
      <c r="AO162" s="27"/>
      <c r="AP162" s="27"/>
      <c r="AQ162" s="60"/>
      <c r="AR162" s="83">
        <v>1060</v>
      </c>
      <c r="AS162" s="27" t="s">
        <v>32</v>
      </c>
      <c r="AT162" s="27" t="s">
        <v>33</v>
      </c>
      <c r="AU162" s="27"/>
      <c r="AV162" s="27" t="b">
        <v>1</v>
      </c>
      <c r="AW162" s="27"/>
      <c r="AX162" s="27">
        <v>0</v>
      </c>
      <c r="AY162" s="27"/>
      <c r="AZ162" s="27"/>
      <c r="BA162" s="60"/>
      <c r="BB162" s="83">
        <v>1060</v>
      </c>
      <c r="BC162" s="27" t="s">
        <v>33</v>
      </c>
      <c r="BD162" s="27" t="s">
        <v>34</v>
      </c>
      <c r="BE162" s="27"/>
      <c r="BF162" s="27" t="b">
        <v>1</v>
      </c>
      <c r="BG162" s="27"/>
      <c r="BH162" s="27">
        <v>0</v>
      </c>
      <c r="BI162" s="27"/>
      <c r="BJ162" s="27"/>
      <c r="BK162" s="60"/>
      <c r="BL162" s="27">
        <v>1060</v>
      </c>
      <c r="BM162" s="27" t="s">
        <v>34</v>
      </c>
      <c r="BN162" s="27" t="s">
        <v>35</v>
      </c>
      <c r="BO162" s="27"/>
      <c r="BP162" s="27" t="b">
        <v>1</v>
      </c>
      <c r="BQ162" s="27"/>
      <c r="BR162" s="27">
        <v>0</v>
      </c>
      <c r="BS162" s="27"/>
      <c r="BT162" s="27"/>
      <c r="BU162" s="27"/>
      <c r="BV162" s="27">
        <v>1060</v>
      </c>
      <c r="BW162" s="27" t="s">
        <v>35</v>
      </c>
      <c r="BX162" s="27" t="s">
        <v>36</v>
      </c>
      <c r="BY162" s="27"/>
      <c r="BZ162" s="27" t="b">
        <v>1</v>
      </c>
      <c r="CA162" s="27"/>
      <c r="CB162" s="27">
        <v>0</v>
      </c>
      <c r="CC162" s="27"/>
      <c r="CD162" s="27"/>
      <c r="CE162" s="27"/>
    </row>
    <row r="163" spans="1:83" x14ac:dyDescent="0.25">
      <c r="A163" s="27">
        <v>1061</v>
      </c>
      <c r="B163" s="27">
        <v>22.6</v>
      </c>
      <c r="C163" s="27">
        <v>1061</v>
      </c>
      <c r="D163" s="83" t="s">
        <v>28</v>
      </c>
      <c r="E163" s="27" t="s">
        <v>29</v>
      </c>
      <c r="F163" s="27"/>
      <c r="G163" s="27"/>
      <c r="H163" s="27" t="b">
        <v>1</v>
      </c>
      <c r="I163" s="27"/>
      <c r="J163" s="27">
        <v>0</v>
      </c>
      <c r="K163" s="27"/>
      <c r="L163" s="27"/>
      <c r="M163" s="60"/>
      <c r="N163" s="83">
        <v>1061</v>
      </c>
      <c r="O163" s="27" t="s">
        <v>29</v>
      </c>
      <c r="P163" s="27" t="s">
        <v>30</v>
      </c>
      <c r="Q163" s="27"/>
      <c r="R163" s="27" t="b">
        <v>1</v>
      </c>
      <c r="S163" s="27"/>
      <c r="T163" s="27">
        <v>0</v>
      </c>
      <c r="U163" s="27"/>
      <c r="V163" s="27"/>
      <c r="W163" s="60"/>
      <c r="X163" s="27">
        <v>1061</v>
      </c>
      <c r="Y163" s="27" t="s">
        <v>30</v>
      </c>
      <c r="Z163" s="27" t="s">
        <v>31</v>
      </c>
      <c r="AA163" s="27"/>
      <c r="AB163" s="27" t="b">
        <v>1</v>
      </c>
      <c r="AC163" s="27"/>
      <c r="AD163" s="27">
        <v>0</v>
      </c>
      <c r="AE163" s="27"/>
      <c r="AF163" s="27"/>
      <c r="AG163" s="60"/>
      <c r="AH163" s="83">
        <v>1061</v>
      </c>
      <c r="AI163" s="27" t="s">
        <v>31</v>
      </c>
      <c r="AJ163" s="27" t="s">
        <v>32</v>
      </c>
      <c r="AK163" s="27"/>
      <c r="AL163" s="27" t="b">
        <v>1</v>
      </c>
      <c r="AM163" s="27"/>
      <c r="AN163" s="27">
        <v>0</v>
      </c>
      <c r="AO163" s="27"/>
      <c r="AP163" s="27"/>
      <c r="AQ163" s="60"/>
      <c r="AR163" s="83">
        <v>1061</v>
      </c>
      <c r="AS163" s="27" t="s">
        <v>32</v>
      </c>
      <c r="AT163" s="27" t="s">
        <v>33</v>
      </c>
      <c r="AU163" s="27"/>
      <c r="AV163" s="27" t="b">
        <v>1</v>
      </c>
      <c r="AW163" s="27"/>
      <c r="AX163" s="27">
        <v>0</v>
      </c>
      <c r="AY163" s="27"/>
      <c r="AZ163" s="27"/>
      <c r="BA163" s="60"/>
      <c r="BB163" s="83">
        <v>1061</v>
      </c>
      <c r="BC163" s="27" t="s">
        <v>33</v>
      </c>
      <c r="BD163" s="27" t="s">
        <v>34</v>
      </c>
      <c r="BE163" s="27"/>
      <c r="BF163" s="27" t="b">
        <v>1</v>
      </c>
      <c r="BG163" s="27"/>
      <c r="BH163" s="27">
        <v>0</v>
      </c>
      <c r="BI163" s="27"/>
      <c r="BJ163" s="27"/>
      <c r="BK163" s="60"/>
      <c r="BL163" s="27">
        <v>1061</v>
      </c>
      <c r="BM163" s="27" t="s">
        <v>34</v>
      </c>
      <c r="BN163" s="27" t="s">
        <v>35</v>
      </c>
      <c r="BO163" s="27"/>
      <c r="BP163" s="27" t="b">
        <v>1</v>
      </c>
      <c r="BQ163" s="27"/>
      <c r="BR163" s="27">
        <v>0</v>
      </c>
      <c r="BS163" s="27"/>
      <c r="BT163" s="27"/>
      <c r="BU163" s="27"/>
      <c r="BV163" s="27">
        <v>1061</v>
      </c>
      <c r="BW163" s="27" t="s">
        <v>35</v>
      </c>
      <c r="BX163" s="27" t="s">
        <v>36</v>
      </c>
      <c r="BY163" s="27"/>
      <c r="BZ163" s="27" t="b">
        <v>1</v>
      </c>
      <c r="CA163" s="27"/>
      <c r="CB163" s="27">
        <v>0</v>
      </c>
      <c r="CC163" s="27"/>
      <c r="CD163" s="27"/>
      <c r="CE163" s="27"/>
    </row>
    <row r="164" spans="1:83" x14ac:dyDescent="0.25">
      <c r="A164" s="27">
        <v>1062</v>
      </c>
      <c r="B164" s="27">
        <v>22.6</v>
      </c>
      <c r="C164" s="27">
        <v>1062</v>
      </c>
      <c r="D164" s="83" t="s">
        <v>28</v>
      </c>
      <c r="E164" s="27" t="s">
        <v>29</v>
      </c>
      <c r="F164" s="27">
        <v>5.2204591000000002E-2</v>
      </c>
      <c r="G164" s="27"/>
      <c r="H164" s="27" t="b">
        <v>1</v>
      </c>
      <c r="I164" s="27">
        <v>0.201623251</v>
      </c>
      <c r="J164" s="27">
        <v>0</v>
      </c>
      <c r="K164" s="27">
        <v>9.886021E-3</v>
      </c>
      <c r="L164" s="27">
        <v>0.59289799600000004</v>
      </c>
      <c r="M164" s="60">
        <v>0.53678516799999998</v>
      </c>
      <c r="N164" s="83">
        <v>1062</v>
      </c>
      <c r="O164" s="27" t="s">
        <v>29</v>
      </c>
      <c r="P164" s="27" t="s">
        <v>30</v>
      </c>
      <c r="Q164" s="27">
        <v>1.193240635</v>
      </c>
      <c r="R164" s="27" t="b">
        <v>0</v>
      </c>
      <c r="S164" s="27">
        <v>1.3556818909999999</v>
      </c>
      <c r="T164" s="27">
        <v>1.0307993790000001</v>
      </c>
      <c r="U164" s="27">
        <v>0</v>
      </c>
      <c r="V164" s="27">
        <v>0</v>
      </c>
      <c r="W164" s="60">
        <v>0</v>
      </c>
      <c r="X164" s="27">
        <v>1062</v>
      </c>
      <c r="Y164" s="27" t="s">
        <v>30</v>
      </c>
      <c r="Z164" s="27" t="s">
        <v>31</v>
      </c>
      <c r="AA164" s="27">
        <v>1.0871993129999999</v>
      </c>
      <c r="AB164" s="27" t="b">
        <v>0</v>
      </c>
      <c r="AC164" s="27">
        <v>1.2972496</v>
      </c>
      <c r="AD164" s="27">
        <v>0.877149026</v>
      </c>
      <c r="AE164" s="27">
        <v>0</v>
      </c>
      <c r="AF164" s="27">
        <v>0</v>
      </c>
      <c r="AG164" s="60">
        <v>0</v>
      </c>
      <c r="AH164" s="83">
        <v>1062</v>
      </c>
      <c r="AI164" s="27" t="s">
        <v>31</v>
      </c>
      <c r="AJ164" s="27" t="s">
        <v>32</v>
      </c>
      <c r="AK164" s="27">
        <v>3.8972009999999999E-3</v>
      </c>
      <c r="AL164" s="27" t="b">
        <v>0</v>
      </c>
      <c r="AM164" s="27">
        <v>0.19056821099999999</v>
      </c>
      <c r="AN164" s="27">
        <v>0</v>
      </c>
      <c r="AO164" s="27">
        <v>0</v>
      </c>
      <c r="AP164" s="27">
        <v>0</v>
      </c>
      <c r="AQ164" s="60">
        <v>0</v>
      </c>
      <c r="AR164" s="83">
        <v>1062</v>
      </c>
      <c r="AS164" s="27" t="s">
        <v>32</v>
      </c>
      <c r="AT164" s="27" t="s">
        <v>33</v>
      </c>
      <c r="AU164" s="27"/>
      <c r="AV164" s="27" t="b">
        <v>1</v>
      </c>
      <c r="AW164" s="27"/>
      <c r="AX164" s="27">
        <v>0</v>
      </c>
      <c r="AY164" s="27"/>
      <c r="AZ164" s="27"/>
      <c r="BA164" s="60"/>
      <c r="BB164" s="83">
        <v>1062</v>
      </c>
      <c r="BC164" s="27" t="s">
        <v>33</v>
      </c>
      <c r="BD164" s="27" t="s">
        <v>34</v>
      </c>
      <c r="BE164" s="27"/>
      <c r="BF164" s="27" t="b">
        <v>1</v>
      </c>
      <c r="BG164" s="27"/>
      <c r="BH164" s="27">
        <v>0</v>
      </c>
      <c r="BI164" s="27"/>
      <c r="BJ164" s="27"/>
      <c r="BK164" s="60"/>
      <c r="BL164" s="27">
        <v>1062</v>
      </c>
      <c r="BM164" s="27" t="s">
        <v>34</v>
      </c>
      <c r="BN164" s="27" t="s">
        <v>35</v>
      </c>
      <c r="BO164" s="27"/>
      <c r="BP164" s="27" t="b">
        <v>1</v>
      </c>
      <c r="BQ164" s="27"/>
      <c r="BR164" s="27">
        <v>0</v>
      </c>
      <c r="BS164" s="27"/>
      <c r="BT164" s="27"/>
      <c r="BU164" s="27"/>
      <c r="BV164" s="27">
        <v>1062</v>
      </c>
      <c r="BW164" s="27" t="s">
        <v>35</v>
      </c>
      <c r="BX164" s="27" t="s">
        <v>36</v>
      </c>
      <c r="BY164" s="27"/>
      <c r="BZ164" s="27" t="b">
        <v>1</v>
      </c>
      <c r="CA164" s="27"/>
      <c r="CB164" s="27">
        <v>0</v>
      </c>
      <c r="CC164" s="27"/>
      <c r="CD164" s="27"/>
      <c r="CE164" s="27"/>
    </row>
    <row r="165" spans="1:83" x14ac:dyDescent="0.25">
      <c r="A165" s="27">
        <v>1063</v>
      </c>
      <c r="B165" s="27">
        <v>22.6</v>
      </c>
      <c r="C165" s="27">
        <v>1063</v>
      </c>
      <c r="D165" s="83" t="s">
        <v>28</v>
      </c>
      <c r="E165" s="27" t="s">
        <v>29</v>
      </c>
      <c r="F165" s="27"/>
      <c r="G165" s="27"/>
      <c r="H165" s="27" t="b">
        <v>1</v>
      </c>
      <c r="I165" s="27"/>
      <c r="J165" s="27">
        <v>0</v>
      </c>
      <c r="K165" s="27"/>
      <c r="L165" s="27"/>
      <c r="M165" s="60"/>
      <c r="N165" s="83">
        <v>1063</v>
      </c>
      <c r="O165" s="27" t="s">
        <v>29</v>
      </c>
      <c r="P165" s="27" t="s">
        <v>30</v>
      </c>
      <c r="Q165" s="27"/>
      <c r="R165" s="27" t="b">
        <v>1</v>
      </c>
      <c r="S165" s="27"/>
      <c r="T165" s="27">
        <v>0</v>
      </c>
      <c r="U165" s="27"/>
      <c r="V165" s="27"/>
      <c r="W165" s="60"/>
      <c r="X165" s="27">
        <v>1063</v>
      </c>
      <c r="Y165" s="27" t="s">
        <v>30</v>
      </c>
      <c r="Z165" s="27" t="s">
        <v>31</v>
      </c>
      <c r="AA165" s="27"/>
      <c r="AB165" s="27" t="b">
        <v>1</v>
      </c>
      <c r="AC165" s="27"/>
      <c r="AD165" s="27">
        <v>0</v>
      </c>
      <c r="AE165" s="27"/>
      <c r="AF165" s="27"/>
      <c r="AG165" s="60"/>
      <c r="AH165" s="83">
        <v>1063</v>
      </c>
      <c r="AI165" s="27" t="s">
        <v>31</v>
      </c>
      <c r="AJ165" s="27" t="s">
        <v>32</v>
      </c>
      <c r="AK165" s="27"/>
      <c r="AL165" s="27" t="b">
        <v>1</v>
      </c>
      <c r="AM165" s="27"/>
      <c r="AN165" s="27">
        <v>0</v>
      </c>
      <c r="AO165" s="27"/>
      <c r="AP165" s="27"/>
      <c r="AQ165" s="60"/>
      <c r="AR165" s="83">
        <v>1063</v>
      </c>
      <c r="AS165" s="27" t="s">
        <v>32</v>
      </c>
      <c r="AT165" s="27" t="s">
        <v>33</v>
      </c>
      <c r="AU165" s="27"/>
      <c r="AV165" s="27" t="b">
        <v>1</v>
      </c>
      <c r="AW165" s="27"/>
      <c r="AX165" s="27">
        <v>0</v>
      </c>
      <c r="AY165" s="27"/>
      <c r="AZ165" s="27"/>
      <c r="BA165" s="60"/>
      <c r="BB165" s="83">
        <v>1063</v>
      </c>
      <c r="BC165" s="27" t="s">
        <v>33</v>
      </c>
      <c r="BD165" s="27" t="s">
        <v>34</v>
      </c>
      <c r="BE165" s="27"/>
      <c r="BF165" s="27" t="b">
        <v>1</v>
      </c>
      <c r="BG165" s="27"/>
      <c r="BH165" s="27">
        <v>0</v>
      </c>
      <c r="BI165" s="27"/>
      <c r="BJ165" s="27"/>
      <c r="BK165" s="60"/>
      <c r="BL165" s="27">
        <v>1063</v>
      </c>
      <c r="BM165" s="27" t="s">
        <v>34</v>
      </c>
      <c r="BN165" s="27" t="s">
        <v>35</v>
      </c>
      <c r="BO165" s="27"/>
      <c r="BP165" s="27" t="b">
        <v>1</v>
      </c>
      <c r="BQ165" s="27"/>
      <c r="BR165" s="27">
        <v>0</v>
      </c>
      <c r="BS165" s="27"/>
      <c r="BT165" s="27"/>
      <c r="BU165" s="27"/>
      <c r="BV165" s="27">
        <v>1063</v>
      </c>
      <c r="BW165" s="27" t="s">
        <v>35</v>
      </c>
      <c r="BX165" s="27" t="s">
        <v>36</v>
      </c>
      <c r="BY165" s="27"/>
      <c r="BZ165" s="27" t="b">
        <v>1</v>
      </c>
      <c r="CA165" s="27"/>
      <c r="CB165" s="27">
        <v>0</v>
      </c>
      <c r="CC165" s="27"/>
      <c r="CD165" s="27"/>
      <c r="CE165" s="27"/>
    </row>
    <row r="166" spans="1:83" x14ac:dyDescent="0.25">
      <c r="A166" s="27">
        <v>1064</v>
      </c>
      <c r="B166" s="27">
        <v>22.6</v>
      </c>
      <c r="C166" s="27">
        <v>1064</v>
      </c>
      <c r="D166" s="83" t="s">
        <v>28</v>
      </c>
      <c r="E166" s="27" t="s">
        <v>29</v>
      </c>
      <c r="F166" s="27"/>
      <c r="G166" s="27"/>
      <c r="H166" s="27" t="b">
        <v>1</v>
      </c>
      <c r="I166" s="27"/>
      <c r="J166" s="27">
        <v>0</v>
      </c>
      <c r="K166" s="27"/>
      <c r="L166" s="27"/>
      <c r="M166" s="60"/>
      <c r="N166" s="83">
        <v>1064</v>
      </c>
      <c r="O166" s="27" t="s">
        <v>29</v>
      </c>
      <c r="P166" s="27" t="s">
        <v>30</v>
      </c>
      <c r="Q166" s="27"/>
      <c r="R166" s="27" t="b">
        <v>1</v>
      </c>
      <c r="S166" s="27"/>
      <c r="T166" s="27">
        <v>0</v>
      </c>
      <c r="U166" s="27"/>
      <c r="V166" s="27"/>
      <c r="W166" s="60"/>
      <c r="X166" s="27">
        <v>1064</v>
      </c>
      <c r="Y166" s="27" t="s">
        <v>30</v>
      </c>
      <c r="Z166" s="27" t="s">
        <v>31</v>
      </c>
      <c r="AA166" s="27"/>
      <c r="AB166" s="27" t="b">
        <v>1</v>
      </c>
      <c r="AC166" s="27"/>
      <c r="AD166" s="27">
        <v>0</v>
      </c>
      <c r="AE166" s="27"/>
      <c r="AF166" s="27"/>
      <c r="AG166" s="60"/>
      <c r="AH166" s="83">
        <v>1064</v>
      </c>
      <c r="AI166" s="27" t="s">
        <v>31</v>
      </c>
      <c r="AJ166" s="27" t="s">
        <v>32</v>
      </c>
      <c r="AK166" s="27"/>
      <c r="AL166" s="27" t="b">
        <v>1</v>
      </c>
      <c r="AM166" s="27"/>
      <c r="AN166" s="27">
        <v>0</v>
      </c>
      <c r="AO166" s="27"/>
      <c r="AP166" s="27"/>
      <c r="AQ166" s="60"/>
      <c r="AR166" s="83">
        <v>1064</v>
      </c>
      <c r="AS166" s="27" t="s">
        <v>32</v>
      </c>
      <c r="AT166" s="27" t="s">
        <v>33</v>
      </c>
      <c r="AU166" s="27"/>
      <c r="AV166" s="27" t="b">
        <v>1</v>
      </c>
      <c r="AW166" s="27"/>
      <c r="AX166" s="27">
        <v>0</v>
      </c>
      <c r="AY166" s="27"/>
      <c r="AZ166" s="27"/>
      <c r="BA166" s="60"/>
      <c r="BB166" s="83">
        <v>1064</v>
      </c>
      <c r="BC166" s="27" t="s">
        <v>33</v>
      </c>
      <c r="BD166" s="27" t="s">
        <v>34</v>
      </c>
      <c r="BE166" s="27"/>
      <c r="BF166" s="27" t="b">
        <v>1</v>
      </c>
      <c r="BG166" s="27"/>
      <c r="BH166" s="27">
        <v>0</v>
      </c>
      <c r="BI166" s="27"/>
      <c r="BJ166" s="27"/>
      <c r="BK166" s="60"/>
      <c r="BL166" s="27">
        <v>1064</v>
      </c>
      <c r="BM166" s="27" t="s">
        <v>34</v>
      </c>
      <c r="BN166" s="27" t="s">
        <v>35</v>
      </c>
      <c r="BO166" s="27"/>
      <c r="BP166" s="27" t="b">
        <v>1</v>
      </c>
      <c r="BQ166" s="27"/>
      <c r="BR166" s="27">
        <v>0</v>
      </c>
      <c r="BS166" s="27"/>
      <c r="BT166" s="27"/>
      <c r="BU166" s="27"/>
      <c r="BV166" s="27">
        <v>1064</v>
      </c>
      <c r="BW166" s="27" t="s">
        <v>35</v>
      </c>
      <c r="BX166" s="27" t="s">
        <v>36</v>
      </c>
      <c r="BY166" s="27"/>
      <c r="BZ166" s="27" t="b">
        <v>1</v>
      </c>
      <c r="CA166" s="27"/>
      <c r="CB166" s="27">
        <v>0</v>
      </c>
      <c r="CC166" s="27"/>
      <c r="CD166" s="27"/>
      <c r="CE166" s="27"/>
    </row>
    <row r="167" spans="1:83" x14ac:dyDescent="0.25">
      <c r="A167" s="27">
        <v>1065</v>
      </c>
      <c r="B167" s="27">
        <v>22.6</v>
      </c>
      <c r="C167" s="27">
        <v>1065</v>
      </c>
      <c r="D167" s="83" t="s">
        <v>28</v>
      </c>
      <c r="E167" s="27" t="s">
        <v>29</v>
      </c>
      <c r="F167" s="27">
        <v>0.200023695</v>
      </c>
      <c r="G167" s="27"/>
      <c r="H167" s="27" t="b">
        <v>1</v>
      </c>
      <c r="I167" s="27">
        <v>0.49083669000000002</v>
      </c>
      <c r="J167" s="27">
        <v>0</v>
      </c>
      <c r="K167" s="27">
        <v>1.1318465999999999E-2</v>
      </c>
      <c r="L167" s="27">
        <v>0.49872454900000002</v>
      </c>
      <c r="M167" s="60">
        <v>8.5048562999999994E-2</v>
      </c>
      <c r="N167" s="83">
        <v>1065</v>
      </c>
      <c r="O167" s="27" t="s">
        <v>29</v>
      </c>
      <c r="P167" s="27" t="s">
        <v>30</v>
      </c>
      <c r="Q167" s="27">
        <v>0.15961191199999999</v>
      </c>
      <c r="R167" s="27" t="b">
        <v>1</v>
      </c>
      <c r="S167" s="27">
        <v>0.53256401799999997</v>
      </c>
      <c r="T167" s="27">
        <v>0</v>
      </c>
      <c r="U167" s="27">
        <v>5.0844448E-2</v>
      </c>
      <c r="V167" s="27">
        <v>0.57938660500000005</v>
      </c>
      <c r="W167" s="60">
        <v>0.38205239899999999</v>
      </c>
      <c r="X167" s="27">
        <v>1065</v>
      </c>
      <c r="Y167" s="27" t="s">
        <v>30</v>
      </c>
      <c r="Z167" s="27" t="s">
        <v>31</v>
      </c>
      <c r="AA167" s="27">
        <v>4.7297611000000003E-2</v>
      </c>
      <c r="AB167" s="27" t="b">
        <v>0</v>
      </c>
      <c r="AC167" s="27">
        <v>0.26778155300000001</v>
      </c>
      <c r="AD167" s="27">
        <v>0</v>
      </c>
      <c r="AE167" s="27">
        <v>0</v>
      </c>
      <c r="AF167" s="27">
        <v>0</v>
      </c>
      <c r="AG167" s="60">
        <v>0</v>
      </c>
      <c r="AH167" s="83">
        <v>1065</v>
      </c>
      <c r="AI167" s="27" t="s">
        <v>31</v>
      </c>
      <c r="AJ167" s="27" t="s">
        <v>32</v>
      </c>
      <c r="AK167" s="27">
        <v>1.7624788999999998E-2</v>
      </c>
      <c r="AL167" s="27" t="b">
        <v>1</v>
      </c>
      <c r="AM167" s="27">
        <v>0.13975404699999999</v>
      </c>
      <c r="AN167" s="27">
        <v>0</v>
      </c>
      <c r="AO167" s="27">
        <v>8.8528949999999995E-3</v>
      </c>
      <c r="AP167" s="27">
        <v>0.99004222500000005</v>
      </c>
      <c r="AQ167" s="60">
        <v>0.59570385400000003</v>
      </c>
      <c r="AR167" s="83">
        <v>1065</v>
      </c>
      <c r="AS167" s="27" t="s">
        <v>32</v>
      </c>
      <c r="AT167" s="27" t="s">
        <v>33</v>
      </c>
      <c r="AU167" s="27">
        <v>0.11381569800000001</v>
      </c>
      <c r="AV167" s="27" t="b">
        <v>0</v>
      </c>
      <c r="AW167" s="27">
        <v>0.38639699</v>
      </c>
      <c r="AX167" s="27">
        <v>0</v>
      </c>
      <c r="AY167" s="27">
        <v>0</v>
      </c>
      <c r="AZ167" s="27">
        <v>0</v>
      </c>
      <c r="BA167" s="60">
        <v>0</v>
      </c>
      <c r="BB167" s="83">
        <v>1065</v>
      </c>
      <c r="BC167" s="27" t="s">
        <v>33</v>
      </c>
      <c r="BD167" s="27" t="s">
        <v>34</v>
      </c>
      <c r="BE167" s="27">
        <v>4.5737660829999998</v>
      </c>
      <c r="BF167" s="27" t="b">
        <v>0</v>
      </c>
      <c r="BG167" s="27">
        <v>4.948907706</v>
      </c>
      <c r="BH167" s="27">
        <v>4.1986244609999996</v>
      </c>
      <c r="BI167" s="27">
        <v>0</v>
      </c>
      <c r="BJ167" s="27">
        <v>0</v>
      </c>
      <c r="BK167" s="60">
        <v>0</v>
      </c>
      <c r="BL167" s="27">
        <v>1065</v>
      </c>
      <c r="BM167" s="27" t="s">
        <v>34</v>
      </c>
      <c r="BN167" s="27" t="s">
        <v>35</v>
      </c>
      <c r="BO167" s="27"/>
      <c r="BP167" s="27" t="b">
        <v>1</v>
      </c>
      <c r="BQ167" s="27"/>
      <c r="BR167" s="27">
        <v>0</v>
      </c>
      <c r="BS167" s="27"/>
      <c r="BT167" s="27"/>
      <c r="BU167" s="27"/>
      <c r="BV167" s="27">
        <v>1065</v>
      </c>
      <c r="BW167" s="27" t="s">
        <v>35</v>
      </c>
      <c r="BX167" s="27" t="s">
        <v>36</v>
      </c>
      <c r="BY167" s="27"/>
      <c r="BZ167" s="27" t="b">
        <v>1</v>
      </c>
      <c r="CA167" s="27"/>
      <c r="CB167" s="27">
        <v>0</v>
      </c>
      <c r="CC167" s="27"/>
      <c r="CD167" s="27"/>
      <c r="CE167" s="27"/>
    </row>
    <row r="168" spans="1:83" x14ac:dyDescent="0.25">
      <c r="A168" s="30">
        <v>1066</v>
      </c>
      <c r="B168" s="30">
        <v>22.6</v>
      </c>
      <c r="C168" s="30">
        <v>1066</v>
      </c>
      <c r="D168" s="84" t="s">
        <v>28</v>
      </c>
      <c r="E168" s="30" t="s">
        <v>29</v>
      </c>
      <c r="F168" s="30"/>
      <c r="G168" s="30"/>
      <c r="H168" s="30" t="b">
        <v>1</v>
      </c>
      <c r="I168" s="30"/>
      <c r="J168" s="30">
        <v>0</v>
      </c>
      <c r="K168" s="30"/>
      <c r="L168" s="30"/>
      <c r="M168" s="61"/>
      <c r="N168" s="84">
        <v>1066</v>
      </c>
      <c r="O168" s="30" t="s">
        <v>29</v>
      </c>
      <c r="P168" s="30" t="s">
        <v>30</v>
      </c>
      <c r="Q168" s="30"/>
      <c r="R168" s="30" t="b">
        <v>1</v>
      </c>
      <c r="S168" s="30"/>
      <c r="T168" s="30">
        <v>0</v>
      </c>
      <c r="U168" s="30"/>
      <c r="V168" s="30"/>
      <c r="W168" s="61"/>
      <c r="X168" s="30">
        <v>1066</v>
      </c>
      <c r="Y168" s="30" t="s">
        <v>30</v>
      </c>
      <c r="Z168" s="30" t="s">
        <v>31</v>
      </c>
      <c r="AA168" s="30"/>
      <c r="AB168" s="30" t="b">
        <v>1</v>
      </c>
      <c r="AC168" s="30"/>
      <c r="AD168" s="30">
        <v>0</v>
      </c>
      <c r="AE168" s="30"/>
      <c r="AF168" s="30"/>
      <c r="AG168" s="61"/>
      <c r="AH168" s="84">
        <v>1066</v>
      </c>
      <c r="AI168" s="30" t="s">
        <v>31</v>
      </c>
      <c r="AJ168" s="30" t="s">
        <v>32</v>
      </c>
      <c r="AK168" s="30"/>
      <c r="AL168" s="30" t="b">
        <v>1</v>
      </c>
      <c r="AM168" s="30"/>
      <c r="AN168" s="30">
        <v>0</v>
      </c>
      <c r="AO168" s="30"/>
      <c r="AP168" s="30"/>
      <c r="AQ168" s="61"/>
      <c r="AR168" s="84">
        <v>1066</v>
      </c>
      <c r="AS168" s="30" t="s">
        <v>32</v>
      </c>
      <c r="AT168" s="30" t="s">
        <v>33</v>
      </c>
      <c r="AU168" s="30"/>
      <c r="AV168" s="30" t="b">
        <v>1</v>
      </c>
      <c r="AW168" s="30"/>
      <c r="AX168" s="30">
        <v>0</v>
      </c>
      <c r="AY168" s="30"/>
      <c r="AZ168" s="30"/>
      <c r="BA168" s="61"/>
      <c r="BB168" s="84">
        <v>1066</v>
      </c>
      <c r="BC168" s="30" t="s">
        <v>33</v>
      </c>
      <c r="BD168" s="30" t="s">
        <v>34</v>
      </c>
      <c r="BE168" s="30"/>
      <c r="BF168" s="30" t="b">
        <v>1</v>
      </c>
      <c r="BG168" s="30"/>
      <c r="BH168" s="30">
        <v>0</v>
      </c>
      <c r="BI168" s="30"/>
      <c r="BJ168" s="30"/>
      <c r="BK168" s="61"/>
      <c r="BL168" s="30">
        <v>1066</v>
      </c>
      <c r="BM168" s="30" t="s">
        <v>34</v>
      </c>
      <c r="BN168" s="30" t="s">
        <v>35</v>
      </c>
      <c r="BO168" s="30"/>
      <c r="BP168" s="30" t="b">
        <v>1</v>
      </c>
      <c r="BQ168" s="30"/>
      <c r="BR168" s="30">
        <v>0</v>
      </c>
      <c r="BS168" s="30"/>
      <c r="BT168" s="30"/>
      <c r="BU168" s="30"/>
      <c r="BV168" s="30">
        <v>1066</v>
      </c>
      <c r="BW168" s="30" t="s">
        <v>35</v>
      </c>
      <c r="BX168" s="30" t="s">
        <v>36</v>
      </c>
      <c r="BY168" s="30"/>
      <c r="BZ168" s="30" t="b">
        <v>1</v>
      </c>
      <c r="CA168" s="30"/>
      <c r="CB168" s="30">
        <v>0</v>
      </c>
      <c r="CC168" s="30"/>
      <c r="CD168" s="30"/>
      <c r="CE168" s="30"/>
    </row>
    <row r="169" spans="1:83" x14ac:dyDescent="0.25">
      <c r="A169" s="31">
        <v>1004</v>
      </c>
      <c r="B169" s="31">
        <v>16</v>
      </c>
      <c r="C169" s="31">
        <v>1004</v>
      </c>
      <c r="D169" s="85" t="s">
        <v>28</v>
      </c>
      <c r="E169" s="31" t="s">
        <v>29</v>
      </c>
      <c r="F169" s="31"/>
      <c r="G169" s="31"/>
      <c r="H169" s="31" t="b">
        <v>1</v>
      </c>
      <c r="I169" s="31"/>
      <c r="J169" s="31">
        <v>0</v>
      </c>
      <c r="K169" s="31"/>
      <c r="L169" s="31"/>
      <c r="M169" s="62"/>
      <c r="N169" s="85">
        <v>1004</v>
      </c>
      <c r="O169" s="31" t="s">
        <v>29</v>
      </c>
      <c r="P169" s="31" t="s">
        <v>30</v>
      </c>
      <c r="Q169" s="31"/>
      <c r="R169" s="31" t="b">
        <v>1</v>
      </c>
      <c r="S169" s="31"/>
      <c r="T169" s="31">
        <v>0</v>
      </c>
      <c r="U169" s="31"/>
      <c r="V169" s="31"/>
      <c r="W169" s="62"/>
      <c r="X169" s="31">
        <v>1004</v>
      </c>
      <c r="Y169" s="31" t="s">
        <v>30</v>
      </c>
      <c r="Z169" s="31" t="s">
        <v>31</v>
      </c>
      <c r="AA169" s="31"/>
      <c r="AB169" s="31" t="b">
        <v>1</v>
      </c>
      <c r="AC169" s="31"/>
      <c r="AD169" s="31">
        <v>0</v>
      </c>
      <c r="AE169" s="31"/>
      <c r="AF169" s="31"/>
      <c r="AG169" s="62"/>
      <c r="AH169" s="85">
        <v>1004</v>
      </c>
      <c r="AI169" s="31" t="s">
        <v>31</v>
      </c>
      <c r="AJ169" s="31" t="s">
        <v>32</v>
      </c>
      <c r="AK169" s="31"/>
      <c r="AL169" s="31" t="b">
        <v>1</v>
      </c>
      <c r="AM169" s="31"/>
      <c r="AN169" s="31">
        <v>0</v>
      </c>
      <c r="AO169" s="31"/>
      <c r="AP169" s="31"/>
      <c r="AQ169" s="62"/>
      <c r="AR169" s="85">
        <v>1004</v>
      </c>
      <c r="AS169" s="31" t="s">
        <v>32</v>
      </c>
      <c r="AT169" s="31" t="s">
        <v>33</v>
      </c>
      <c r="AU169" s="31"/>
      <c r="AV169" s="31" t="b">
        <v>1</v>
      </c>
      <c r="AW169" s="31"/>
      <c r="AX169" s="31">
        <v>0</v>
      </c>
      <c r="AY169" s="31"/>
      <c r="AZ169" s="31"/>
      <c r="BA169" s="62"/>
      <c r="BB169" s="85">
        <v>1004</v>
      </c>
      <c r="BC169" s="31" t="s">
        <v>33</v>
      </c>
      <c r="BD169" s="31" t="s">
        <v>34</v>
      </c>
      <c r="BE169" s="31"/>
      <c r="BF169" s="31" t="b">
        <v>1</v>
      </c>
      <c r="BG169" s="31"/>
      <c r="BH169" s="31">
        <v>0</v>
      </c>
      <c r="BI169" s="31"/>
      <c r="BJ169" s="31"/>
      <c r="BK169" s="62"/>
      <c r="BL169" s="31">
        <v>1004</v>
      </c>
      <c r="BM169" s="31" t="s">
        <v>34</v>
      </c>
      <c r="BN169" s="31" t="s">
        <v>35</v>
      </c>
      <c r="BO169" s="31"/>
      <c r="BP169" s="31" t="b">
        <v>1</v>
      </c>
      <c r="BQ169" s="31"/>
      <c r="BR169" s="31">
        <v>0</v>
      </c>
      <c r="BS169" s="31"/>
      <c r="BT169" s="31"/>
      <c r="BU169" s="31"/>
      <c r="BV169" s="31">
        <v>1004</v>
      </c>
      <c r="BW169" s="31" t="s">
        <v>35</v>
      </c>
      <c r="BX169" s="31" t="s">
        <v>36</v>
      </c>
      <c r="BY169" s="31"/>
      <c r="BZ169" s="31" t="b">
        <v>1</v>
      </c>
      <c r="CA169" s="31"/>
      <c r="CB169" s="31">
        <v>0</v>
      </c>
      <c r="CC169" s="31"/>
      <c r="CD169" s="31"/>
      <c r="CE169" s="31"/>
    </row>
    <row r="170" spans="1:83" x14ac:dyDescent="0.25">
      <c r="A170" s="10">
        <v>1005</v>
      </c>
      <c r="B170" s="10">
        <v>16</v>
      </c>
      <c r="C170" s="10">
        <v>1005</v>
      </c>
      <c r="D170" s="86" t="s">
        <v>28</v>
      </c>
      <c r="E170" s="10" t="s">
        <v>29</v>
      </c>
      <c r="F170" s="10"/>
      <c r="G170" s="10"/>
      <c r="H170" s="10" t="b">
        <v>1</v>
      </c>
      <c r="I170" s="10"/>
      <c r="J170" s="10">
        <v>0</v>
      </c>
      <c r="K170" s="10"/>
      <c r="L170" s="10"/>
      <c r="M170" s="63"/>
      <c r="N170" s="86">
        <v>1005</v>
      </c>
      <c r="O170" s="10" t="s">
        <v>29</v>
      </c>
      <c r="P170" s="10" t="s">
        <v>30</v>
      </c>
      <c r="Q170" s="10"/>
      <c r="R170" s="10" t="b">
        <v>1</v>
      </c>
      <c r="S170" s="10"/>
      <c r="T170" s="10">
        <v>0</v>
      </c>
      <c r="U170" s="10"/>
      <c r="V170" s="10"/>
      <c r="W170" s="63"/>
      <c r="X170" s="10">
        <v>1005</v>
      </c>
      <c r="Y170" s="10" t="s">
        <v>30</v>
      </c>
      <c r="Z170" s="10" t="s">
        <v>31</v>
      </c>
      <c r="AA170" s="10"/>
      <c r="AB170" s="10" t="b">
        <v>1</v>
      </c>
      <c r="AC170" s="10"/>
      <c r="AD170" s="10">
        <v>0</v>
      </c>
      <c r="AE170" s="10"/>
      <c r="AF170" s="10"/>
      <c r="AG170" s="63"/>
      <c r="AH170" s="86">
        <v>1005</v>
      </c>
      <c r="AI170" s="10" t="s">
        <v>31</v>
      </c>
      <c r="AJ170" s="10" t="s">
        <v>32</v>
      </c>
      <c r="AK170" s="10"/>
      <c r="AL170" s="10" t="b">
        <v>1</v>
      </c>
      <c r="AM170" s="10"/>
      <c r="AN170" s="10">
        <v>0</v>
      </c>
      <c r="AO170" s="10"/>
      <c r="AP170" s="10"/>
      <c r="AQ170" s="63"/>
      <c r="AR170" s="86">
        <v>1005</v>
      </c>
      <c r="AS170" s="10" t="s">
        <v>32</v>
      </c>
      <c r="AT170" s="10" t="s">
        <v>33</v>
      </c>
      <c r="AU170" s="10"/>
      <c r="AV170" s="10" t="b">
        <v>1</v>
      </c>
      <c r="AW170" s="10"/>
      <c r="AX170" s="10">
        <v>0</v>
      </c>
      <c r="AY170" s="10"/>
      <c r="AZ170" s="10"/>
      <c r="BA170" s="63"/>
      <c r="BB170" s="86">
        <v>1005</v>
      </c>
      <c r="BC170" s="10" t="s">
        <v>33</v>
      </c>
      <c r="BD170" s="10" t="s">
        <v>34</v>
      </c>
      <c r="BE170" s="10"/>
      <c r="BF170" s="10" t="b">
        <v>1</v>
      </c>
      <c r="BG170" s="10"/>
      <c r="BH170" s="10">
        <v>0</v>
      </c>
      <c r="BI170" s="10"/>
      <c r="BJ170" s="10"/>
      <c r="BK170" s="63"/>
      <c r="BL170" s="10">
        <v>1005</v>
      </c>
      <c r="BM170" s="10" t="s">
        <v>34</v>
      </c>
      <c r="BN170" s="10" t="s">
        <v>35</v>
      </c>
      <c r="BO170" s="10"/>
      <c r="BP170" s="10" t="b">
        <v>1</v>
      </c>
      <c r="BQ170" s="10"/>
      <c r="BR170" s="10">
        <v>0</v>
      </c>
      <c r="BS170" s="10"/>
      <c r="BT170" s="10"/>
      <c r="BU170" s="10"/>
      <c r="BV170" s="10">
        <v>1005</v>
      </c>
      <c r="BW170" s="10" t="s">
        <v>35</v>
      </c>
      <c r="BX170" s="10" t="s">
        <v>36</v>
      </c>
      <c r="BY170" s="10"/>
      <c r="BZ170" s="10" t="b">
        <v>1</v>
      </c>
      <c r="CA170" s="10"/>
      <c r="CB170" s="10">
        <v>0</v>
      </c>
      <c r="CC170" s="10"/>
      <c r="CD170" s="10"/>
      <c r="CE170" s="10"/>
    </row>
    <row r="171" spans="1:83" x14ac:dyDescent="0.25">
      <c r="A171" s="10">
        <v>1006</v>
      </c>
      <c r="B171" s="10">
        <v>16</v>
      </c>
      <c r="C171" s="10">
        <v>1006</v>
      </c>
      <c r="D171" s="86" t="s">
        <v>28</v>
      </c>
      <c r="E171" s="10" t="s">
        <v>29</v>
      </c>
      <c r="F171" s="10"/>
      <c r="G171" s="10"/>
      <c r="H171" s="10" t="b">
        <v>1</v>
      </c>
      <c r="I171" s="10"/>
      <c r="J171" s="10">
        <v>0</v>
      </c>
      <c r="K171" s="10"/>
      <c r="L171" s="10"/>
      <c r="M171" s="63"/>
      <c r="N171" s="86">
        <v>1006</v>
      </c>
      <c r="O171" s="10" t="s">
        <v>29</v>
      </c>
      <c r="P171" s="10" t="s">
        <v>30</v>
      </c>
      <c r="Q171" s="10"/>
      <c r="R171" s="10" t="b">
        <v>1</v>
      </c>
      <c r="S171" s="10"/>
      <c r="T171" s="10">
        <v>0</v>
      </c>
      <c r="U171" s="10"/>
      <c r="V171" s="10"/>
      <c r="W171" s="63"/>
      <c r="X171" s="10">
        <v>1006</v>
      </c>
      <c r="Y171" s="10" t="s">
        <v>30</v>
      </c>
      <c r="Z171" s="10" t="s">
        <v>31</v>
      </c>
      <c r="AA171" s="10">
        <v>5.3431659999999999E-3</v>
      </c>
      <c r="AB171" s="10" t="b">
        <v>0</v>
      </c>
      <c r="AC171" s="10">
        <v>6.3326987000000001E-2</v>
      </c>
      <c r="AD171" s="10">
        <v>0</v>
      </c>
      <c r="AE171" s="10">
        <v>0</v>
      </c>
      <c r="AF171" s="10">
        <v>0</v>
      </c>
      <c r="AG171" s="63">
        <v>0</v>
      </c>
      <c r="AH171" s="86">
        <v>1006</v>
      </c>
      <c r="AI171" s="10" t="s">
        <v>31</v>
      </c>
      <c r="AJ171" s="10" t="s">
        <v>32</v>
      </c>
      <c r="AK171" s="10"/>
      <c r="AL171" s="10" t="b">
        <v>1</v>
      </c>
      <c r="AM171" s="10"/>
      <c r="AN171" s="10">
        <v>0</v>
      </c>
      <c r="AO171" s="10"/>
      <c r="AP171" s="10"/>
      <c r="AQ171" s="63"/>
      <c r="AR171" s="86">
        <v>1006</v>
      </c>
      <c r="AS171" s="10" t="s">
        <v>32</v>
      </c>
      <c r="AT171" s="10" t="s">
        <v>33</v>
      </c>
      <c r="AU171" s="10"/>
      <c r="AV171" s="10" t="b">
        <v>1</v>
      </c>
      <c r="AW171" s="10"/>
      <c r="AX171" s="10">
        <v>0</v>
      </c>
      <c r="AY171" s="10"/>
      <c r="AZ171" s="10"/>
      <c r="BA171" s="63"/>
      <c r="BB171" s="86">
        <v>1006</v>
      </c>
      <c r="BC171" s="10" t="s">
        <v>33</v>
      </c>
      <c r="BD171" s="10" t="s">
        <v>34</v>
      </c>
      <c r="BE171" s="10"/>
      <c r="BF171" s="10" t="b">
        <v>1</v>
      </c>
      <c r="BG171" s="10"/>
      <c r="BH171" s="10">
        <v>0</v>
      </c>
      <c r="BI171" s="10"/>
      <c r="BJ171" s="10"/>
      <c r="BK171" s="63"/>
      <c r="BL171" s="10">
        <v>1006</v>
      </c>
      <c r="BM171" s="10" t="s">
        <v>34</v>
      </c>
      <c r="BN171" s="10" t="s">
        <v>35</v>
      </c>
      <c r="BO171" s="10"/>
      <c r="BP171" s="10" t="b">
        <v>1</v>
      </c>
      <c r="BQ171" s="10"/>
      <c r="BR171" s="10">
        <v>0</v>
      </c>
      <c r="BS171" s="10"/>
      <c r="BT171" s="10"/>
      <c r="BU171" s="10"/>
      <c r="BV171" s="10">
        <v>1006</v>
      </c>
      <c r="BW171" s="10" t="s">
        <v>35</v>
      </c>
      <c r="BX171" s="10" t="s">
        <v>36</v>
      </c>
      <c r="BY171" s="10"/>
      <c r="BZ171" s="10" t="b">
        <v>1</v>
      </c>
      <c r="CA171" s="10"/>
      <c r="CB171" s="10">
        <v>0</v>
      </c>
      <c r="CC171" s="10"/>
      <c r="CD171" s="10"/>
      <c r="CE171" s="10"/>
    </row>
    <row r="172" spans="1:83" x14ac:dyDescent="0.25">
      <c r="A172" s="10">
        <v>1007</v>
      </c>
      <c r="B172" s="10">
        <v>16</v>
      </c>
      <c r="C172" s="10">
        <v>1007</v>
      </c>
      <c r="D172" s="86" t="s">
        <v>28</v>
      </c>
      <c r="E172" s="10" t="s">
        <v>29</v>
      </c>
      <c r="F172" s="10"/>
      <c r="G172" s="10"/>
      <c r="H172" s="10" t="b">
        <v>1</v>
      </c>
      <c r="I172" s="10"/>
      <c r="J172" s="10">
        <v>0</v>
      </c>
      <c r="K172" s="10"/>
      <c r="L172" s="10"/>
      <c r="M172" s="63"/>
      <c r="N172" s="86">
        <v>1007</v>
      </c>
      <c r="O172" s="10" t="s">
        <v>29</v>
      </c>
      <c r="P172" s="10" t="s">
        <v>30</v>
      </c>
      <c r="Q172" s="10"/>
      <c r="R172" s="10" t="b">
        <v>1</v>
      </c>
      <c r="S172" s="10"/>
      <c r="T172" s="10">
        <v>0</v>
      </c>
      <c r="U172" s="10"/>
      <c r="V172" s="10"/>
      <c r="W172" s="63"/>
      <c r="X172" s="10">
        <v>1007</v>
      </c>
      <c r="Y172" s="10" t="s">
        <v>30</v>
      </c>
      <c r="Z172" s="10" t="s">
        <v>31</v>
      </c>
      <c r="AA172" s="10"/>
      <c r="AB172" s="10" t="b">
        <v>1</v>
      </c>
      <c r="AC172" s="10"/>
      <c r="AD172" s="10">
        <v>0</v>
      </c>
      <c r="AE172" s="10"/>
      <c r="AF172" s="10"/>
      <c r="AG172" s="63"/>
      <c r="AH172" s="86">
        <v>1007</v>
      </c>
      <c r="AI172" s="10" t="s">
        <v>31</v>
      </c>
      <c r="AJ172" s="10" t="s">
        <v>32</v>
      </c>
      <c r="AK172" s="10"/>
      <c r="AL172" s="10" t="b">
        <v>1</v>
      </c>
      <c r="AM172" s="10"/>
      <c r="AN172" s="10">
        <v>0</v>
      </c>
      <c r="AO172" s="10"/>
      <c r="AP172" s="10"/>
      <c r="AQ172" s="63"/>
      <c r="AR172" s="86">
        <v>1007</v>
      </c>
      <c r="AS172" s="10" t="s">
        <v>32</v>
      </c>
      <c r="AT172" s="10" t="s">
        <v>33</v>
      </c>
      <c r="AU172" s="10"/>
      <c r="AV172" s="10" t="b">
        <v>1</v>
      </c>
      <c r="AW172" s="10"/>
      <c r="AX172" s="10">
        <v>0</v>
      </c>
      <c r="AY172" s="10"/>
      <c r="AZ172" s="10"/>
      <c r="BA172" s="63"/>
      <c r="BB172" s="86">
        <v>1007</v>
      </c>
      <c r="BC172" s="10" t="s">
        <v>33</v>
      </c>
      <c r="BD172" s="10" t="s">
        <v>34</v>
      </c>
      <c r="BE172" s="10"/>
      <c r="BF172" s="10" t="b">
        <v>1</v>
      </c>
      <c r="BG172" s="10"/>
      <c r="BH172" s="10">
        <v>0</v>
      </c>
      <c r="BI172" s="10"/>
      <c r="BJ172" s="10"/>
      <c r="BK172" s="63"/>
      <c r="BL172" s="10">
        <v>1007</v>
      </c>
      <c r="BM172" s="10" t="s">
        <v>34</v>
      </c>
      <c r="BN172" s="10" t="s">
        <v>35</v>
      </c>
      <c r="BO172" s="10"/>
      <c r="BP172" s="10" t="b">
        <v>1</v>
      </c>
      <c r="BQ172" s="10"/>
      <c r="BR172" s="10">
        <v>0</v>
      </c>
      <c r="BS172" s="10"/>
      <c r="BT172" s="10"/>
      <c r="BU172" s="10"/>
      <c r="BV172" s="10">
        <v>1007</v>
      </c>
      <c r="BW172" s="10" t="s">
        <v>35</v>
      </c>
      <c r="BX172" s="10" t="s">
        <v>36</v>
      </c>
      <c r="BY172" s="10"/>
      <c r="BZ172" s="10" t="b">
        <v>1</v>
      </c>
      <c r="CA172" s="10"/>
      <c r="CB172" s="10">
        <v>0</v>
      </c>
      <c r="CC172" s="10"/>
      <c r="CD172" s="10"/>
      <c r="CE172" s="10"/>
    </row>
    <row r="173" spans="1:83" x14ac:dyDescent="0.25">
      <c r="A173" s="10">
        <v>1008</v>
      </c>
      <c r="B173" s="10">
        <v>16</v>
      </c>
      <c r="C173" s="10">
        <v>1008</v>
      </c>
      <c r="D173" s="86" t="s">
        <v>28</v>
      </c>
      <c r="E173" s="10" t="s">
        <v>29</v>
      </c>
      <c r="F173" s="10"/>
      <c r="G173" s="10"/>
      <c r="H173" s="10" t="b">
        <v>1</v>
      </c>
      <c r="I173" s="10"/>
      <c r="J173" s="10">
        <v>0</v>
      </c>
      <c r="K173" s="10"/>
      <c r="L173" s="10"/>
      <c r="M173" s="63"/>
      <c r="N173" s="86">
        <v>1008</v>
      </c>
      <c r="O173" s="10" t="s">
        <v>29</v>
      </c>
      <c r="P173" s="10" t="s">
        <v>30</v>
      </c>
      <c r="Q173" s="10"/>
      <c r="R173" s="10" t="b">
        <v>1</v>
      </c>
      <c r="S173" s="10"/>
      <c r="T173" s="10">
        <v>0</v>
      </c>
      <c r="U173" s="10"/>
      <c r="V173" s="10"/>
      <c r="W173" s="63"/>
      <c r="X173" s="10">
        <v>1008</v>
      </c>
      <c r="Y173" s="10" t="s">
        <v>30</v>
      </c>
      <c r="Z173" s="10" t="s">
        <v>31</v>
      </c>
      <c r="AA173" s="10"/>
      <c r="AB173" s="10" t="b">
        <v>1</v>
      </c>
      <c r="AC173" s="10"/>
      <c r="AD173" s="10">
        <v>0</v>
      </c>
      <c r="AE173" s="10"/>
      <c r="AF173" s="10"/>
      <c r="AG173" s="63"/>
      <c r="AH173" s="86">
        <v>1008</v>
      </c>
      <c r="AI173" s="10" t="s">
        <v>31</v>
      </c>
      <c r="AJ173" s="10" t="s">
        <v>32</v>
      </c>
      <c r="AK173" s="10"/>
      <c r="AL173" s="10" t="b">
        <v>1</v>
      </c>
      <c r="AM173" s="10"/>
      <c r="AN173" s="10">
        <v>0</v>
      </c>
      <c r="AO173" s="10"/>
      <c r="AP173" s="10"/>
      <c r="AQ173" s="63"/>
      <c r="AR173" s="86">
        <v>1008</v>
      </c>
      <c r="AS173" s="10" t="s">
        <v>32</v>
      </c>
      <c r="AT173" s="10" t="s">
        <v>33</v>
      </c>
      <c r="AU173" s="10"/>
      <c r="AV173" s="10" t="b">
        <v>1</v>
      </c>
      <c r="AW173" s="10"/>
      <c r="AX173" s="10">
        <v>0</v>
      </c>
      <c r="AY173" s="10"/>
      <c r="AZ173" s="10"/>
      <c r="BA173" s="63"/>
      <c r="BB173" s="86">
        <v>1008</v>
      </c>
      <c r="BC173" s="10" t="s">
        <v>33</v>
      </c>
      <c r="BD173" s="10" t="s">
        <v>34</v>
      </c>
      <c r="BE173" s="10"/>
      <c r="BF173" s="10" t="b">
        <v>1</v>
      </c>
      <c r="BG173" s="10"/>
      <c r="BH173" s="10">
        <v>0</v>
      </c>
      <c r="BI173" s="10"/>
      <c r="BJ173" s="10"/>
      <c r="BK173" s="63"/>
      <c r="BL173" s="10">
        <v>1008</v>
      </c>
      <c r="BM173" s="10" t="s">
        <v>34</v>
      </c>
      <c r="BN173" s="10" t="s">
        <v>35</v>
      </c>
      <c r="BO173" s="10"/>
      <c r="BP173" s="10" t="b">
        <v>1</v>
      </c>
      <c r="BQ173" s="10"/>
      <c r="BR173" s="10">
        <v>0</v>
      </c>
      <c r="BS173" s="10"/>
      <c r="BT173" s="10"/>
      <c r="BU173" s="10"/>
      <c r="BV173" s="10">
        <v>1008</v>
      </c>
      <c r="BW173" s="10" t="s">
        <v>35</v>
      </c>
      <c r="BX173" s="10" t="s">
        <v>36</v>
      </c>
      <c r="BY173" s="10"/>
      <c r="BZ173" s="10" t="b">
        <v>1</v>
      </c>
      <c r="CA173" s="10"/>
      <c r="CB173" s="10">
        <v>0</v>
      </c>
      <c r="CC173" s="10"/>
      <c r="CD173" s="10"/>
      <c r="CE173" s="10"/>
    </row>
    <row r="174" spans="1:83" x14ac:dyDescent="0.25">
      <c r="A174" s="10">
        <v>1009</v>
      </c>
      <c r="B174" s="10">
        <v>16</v>
      </c>
      <c r="C174" s="10">
        <v>1009</v>
      </c>
      <c r="D174" s="86" t="s">
        <v>28</v>
      </c>
      <c r="E174" s="10" t="s">
        <v>29</v>
      </c>
      <c r="F174" s="10"/>
      <c r="G174" s="10"/>
      <c r="H174" s="10" t="b">
        <v>1</v>
      </c>
      <c r="I174" s="10"/>
      <c r="J174" s="10">
        <v>0</v>
      </c>
      <c r="K174" s="10"/>
      <c r="L174" s="10"/>
      <c r="M174" s="63"/>
      <c r="N174" s="86">
        <v>1009</v>
      </c>
      <c r="O174" s="10" t="s">
        <v>29</v>
      </c>
      <c r="P174" s="10" t="s">
        <v>30</v>
      </c>
      <c r="Q174" s="10"/>
      <c r="R174" s="10" t="b">
        <v>1</v>
      </c>
      <c r="S174" s="10"/>
      <c r="T174" s="10">
        <v>0</v>
      </c>
      <c r="U174" s="10"/>
      <c r="V174" s="10"/>
      <c r="W174" s="63"/>
      <c r="X174" s="10">
        <v>1009</v>
      </c>
      <c r="Y174" s="10" t="s">
        <v>30</v>
      </c>
      <c r="Z174" s="10" t="s">
        <v>31</v>
      </c>
      <c r="AA174" s="10"/>
      <c r="AB174" s="10" t="b">
        <v>1</v>
      </c>
      <c r="AC174" s="10"/>
      <c r="AD174" s="10">
        <v>0</v>
      </c>
      <c r="AE174" s="10"/>
      <c r="AF174" s="10"/>
      <c r="AG174" s="63"/>
      <c r="AH174" s="86">
        <v>1009</v>
      </c>
      <c r="AI174" s="10" t="s">
        <v>31</v>
      </c>
      <c r="AJ174" s="10" t="s">
        <v>32</v>
      </c>
      <c r="AK174" s="10"/>
      <c r="AL174" s="10" t="b">
        <v>1</v>
      </c>
      <c r="AM174" s="10"/>
      <c r="AN174" s="10">
        <v>0</v>
      </c>
      <c r="AO174" s="10"/>
      <c r="AP174" s="10"/>
      <c r="AQ174" s="63"/>
      <c r="AR174" s="86">
        <v>1009</v>
      </c>
      <c r="AS174" s="10" t="s">
        <v>32</v>
      </c>
      <c r="AT174" s="10" t="s">
        <v>33</v>
      </c>
      <c r="AU174" s="10"/>
      <c r="AV174" s="10" t="b">
        <v>1</v>
      </c>
      <c r="AW174" s="10"/>
      <c r="AX174" s="10">
        <v>0</v>
      </c>
      <c r="AY174" s="10"/>
      <c r="AZ174" s="10"/>
      <c r="BA174" s="63"/>
      <c r="BB174" s="86">
        <v>1009</v>
      </c>
      <c r="BC174" s="10" t="s">
        <v>33</v>
      </c>
      <c r="BD174" s="10" t="s">
        <v>34</v>
      </c>
      <c r="BE174" s="10"/>
      <c r="BF174" s="10" t="b">
        <v>1</v>
      </c>
      <c r="BG174" s="10"/>
      <c r="BH174" s="10">
        <v>0</v>
      </c>
      <c r="BI174" s="10"/>
      <c r="BJ174" s="10"/>
      <c r="BK174" s="63"/>
      <c r="BL174" s="10">
        <v>1009</v>
      </c>
      <c r="BM174" s="10" t="s">
        <v>34</v>
      </c>
      <c r="BN174" s="10" t="s">
        <v>35</v>
      </c>
      <c r="BO174" s="10"/>
      <c r="BP174" s="10" t="b">
        <v>1</v>
      </c>
      <c r="BQ174" s="10"/>
      <c r="BR174" s="10">
        <v>0</v>
      </c>
      <c r="BS174" s="10"/>
      <c r="BT174" s="10"/>
      <c r="BU174" s="10"/>
      <c r="BV174" s="10">
        <v>1009</v>
      </c>
      <c r="BW174" s="10" t="s">
        <v>35</v>
      </c>
      <c r="BX174" s="10" t="s">
        <v>36</v>
      </c>
      <c r="BY174" s="10"/>
      <c r="BZ174" s="10" t="b">
        <v>1</v>
      </c>
      <c r="CA174" s="10"/>
      <c r="CB174" s="10">
        <v>0</v>
      </c>
      <c r="CC174" s="10"/>
      <c r="CD174" s="10"/>
      <c r="CE174" s="10"/>
    </row>
    <row r="175" spans="1:83" x14ac:dyDescent="0.25">
      <c r="A175" s="10">
        <v>1010</v>
      </c>
      <c r="B175" s="10">
        <v>16</v>
      </c>
      <c r="C175" s="10">
        <v>1010</v>
      </c>
      <c r="D175" s="86" t="s">
        <v>28</v>
      </c>
      <c r="E175" s="10" t="s">
        <v>29</v>
      </c>
      <c r="F175" s="10"/>
      <c r="G175" s="10"/>
      <c r="H175" s="10" t="b">
        <v>1</v>
      </c>
      <c r="I175" s="10"/>
      <c r="J175" s="10">
        <v>0</v>
      </c>
      <c r="K175" s="10"/>
      <c r="L175" s="10"/>
      <c r="M175" s="63"/>
      <c r="N175" s="86">
        <v>1010</v>
      </c>
      <c r="O175" s="10" t="s">
        <v>29</v>
      </c>
      <c r="P175" s="10" t="s">
        <v>30</v>
      </c>
      <c r="Q175" s="10"/>
      <c r="R175" s="10" t="b">
        <v>1</v>
      </c>
      <c r="S175" s="10"/>
      <c r="T175" s="10">
        <v>0</v>
      </c>
      <c r="U175" s="10"/>
      <c r="V175" s="10"/>
      <c r="W175" s="63"/>
      <c r="X175" s="10">
        <v>1010</v>
      </c>
      <c r="Y175" s="10" t="s">
        <v>30</v>
      </c>
      <c r="Z175" s="10" t="s">
        <v>31</v>
      </c>
      <c r="AA175" s="10"/>
      <c r="AB175" s="10" t="b">
        <v>1</v>
      </c>
      <c r="AC175" s="10"/>
      <c r="AD175" s="10">
        <v>0</v>
      </c>
      <c r="AE175" s="10"/>
      <c r="AF175" s="10"/>
      <c r="AG175" s="63"/>
      <c r="AH175" s="86">
        <v>1010</v>
      </c>
      <c r="AI175" s="10" t="s">
        <v>31</v>
      </c>
      <c r="AJ175" s="10" t="s">
        <v>32</v>
      </c>
      <c r="AK175" s="10"/>
      <c r="AL175" s="10" t="b">
        <v>1</v>
      </c>
      <c r="AM175" s="10"/>
      <c r="AN175" s="10">
        <v>0</v>
      </c>
      <c r="AO175" s="10"/>
      <c r="AP175" s="10"/>
      <c r="AQ175" s="63"/>
      <c r="AR175" s="86">
        <v>1010</v>
      </c>
      <c r="AS175" s="10" t="s">
        <v>32</v>
      </c>
      <c r="AT175" s="10" t="s">
        <v>33</v>
      </c>
      <c r="AU175" s="10"/>
      <c r="AV175" s="10" t="b">
        <v>1</v>
      </c>
      <c r="AW175" s="10"/>
      <c r="AX175" s="10">
        <v>0</v>
      </c>
      <c r="AY175" s="10"/>
      <c r="AZ175" s="10"/>
      <c r="BA175" s="63"/>
      <c r="BB175" s="86">
        <v>1010</v>
      </c>
      <c r="BC175" s="10" t="s">
        <v>33</v>
      </c>
      <c r="BD175" s="10" t="s">
        <v>34</v>
      </c>
      <c r="BE175" s="10"/>
      <c r="BF175" s="10" t="b">
        <v>1</v>
      </c>
      <c r="BG175" s="10"/>
      <c r="BH175" s="10">
        <v>0</v>
      </c>
      <c r="BI175" s="10"/>
      <c r="BJ175" s="10"/>
      <c r="BK175" s="63"/>
      <c r="BL175" s="10">
        <v>1010</v>
      </c>
      <c r="BM175" s="10" t="s">
        <v>34</v>
      </c>
      <c r="BN175" s="10" t="s">
        <v>35</v>
      </c>
      <c r="BO175" s="10"/>
      <c r="BP175" s="10" t="b">
        <v>1</v>
      </c>
      <c r="BQ175" s="10"/>
      <c r="BR175" s="10">
        <v>0</v>
      </c>
      <c r="BS175" s="10"/>
      <c r="BT175" s="10"/>
      <c r="BU175" s="10"/>
      <c r="BV175" s="10">
        <v>1010</v>
      </c>
      <c r="BW175" s="10" t="s">
        <v>35</v>
      </c>
      <c r="BX175" s="10" t="s">
        <v>36</v>
      </c>
      <c r="BY175" s="10"/>
      <c r="BZ175" s="10" t="b">
        <v>1</v>
      </c>
      <c r="CA175" s="10"/>
      <c r="CB175" s="10">
        <v>0</v>
      </c>
      <c r="CC175" s="10"/>
      <c r="CD175" s="10"/>
      <c r="CE175" s="10"/>
    </row>
    <row r="176" spans="1:83" x14ac:dyDescent="0.25">
      <c r="A176" s="10">
        <v>1011</v>
      </c>
      <c r="B176" s="10">
        <v>16</v>
      </c>
      <c r="C176" s="10">
        <v>1011</v>
      </c>
      <c r="D176" s="86" t="s">
        <v>28</v>
      </c>
      <c r="E176" s="10" t="s">
        <v>29</v>
      </c>
      <c r="F176" s="10"/>
      <c r="G176" s="10"/>
      <c r="H176" s="10" t="b">
        <v>1</v>
      </c>
      <c r="I176" s="10"/>
      <c r="J176" s="10">
        <v>0</v>
      </c>
      <c r="K176" s="10"/>
      <c r="L176" s="10"/>
      <c r="M176" s="63"/>
      <c r="N176" s="86">
        <v>1011</v>
      </c>
      <c r="O176" s="10" t="s">
        <v>29</v>
      </c>
      <c r="P176" s="10" t="s">
        <v>30</v>
      </c>
      <c r="Q176" s="10"/>
      <c r="R176" s="10" t="b">
        <v>1</v>
      </c>
      <c r="S176" s="10"/>
      <c r="T176" s="10">
        <v>0</v>
      </c>
      <c r="U176" s="10"/>
      <c r="V176" s="10"/>
      <c r="W176" s="63"/>
      <c r="X176" s="10">
        <v>1011</v>
      </c>
      <c r="Y176" s="10" t="s">
        <v>30</v>
      </c>
      <c r="Z176" s="10" t="s">
        <v>31</v>
      </c>
      <c r="AA176" s="10"/>
      <c r="AB176" s="10" t="b">
        <v>1</v>
      </c>
      <c r="AC176" s="10"/>
      <c r="AD176" s="10">
        <v>0</v>
      </c>
      <c r="AE176" s="10"/>
      <c r="AF176" s="10"/>
      <c r="AG176" s="63"/>
      <c r="AH176" s="86">
        <v>1011</v>
      </c>
      <c r="AI176" s="10" t="s">
        <v>31</v>
      </c>
      <c r="AJ176" s="10" t="s">
        <v>32</v>
      </c>
      <c r="AK176" s="10"/>
      <c r="AL176" s="10" t="b">
        <v>1</v>
      </c>
      <c r="AM176" s="10"/>
      <c r="AN176" s="10">
        <v>0</v>
      </c>
      <c r="AO176" s="10"/>
      <c r="AP176" s="10"/>
      <c r="AQ176" s="63"/>
      <c r="AR176" s="86">
        <v>1011</v>
      </c>
      <c r="AS176" s="10" t="s">
        <v>32</v>
      </c>
      <c r="AT176" s="10" t="s">
        <v>33</v>
      </c>
      <c r="AU176" s="10"/>
      <c r="AV176" s="10" t="b">
        <v>1</v>
      </c>
      <c r="AW176" s="10"/>
      <c r="AX176" s="10">
        <v>0</v>
      </c>
      <c r="AY176" s="10"/>
      <c r="AZ176" s="10"/>
      <c r="BA176" s="63"/>
      <c r="BB176" s="86">
        <v>1011</v>
      </c>
      <c r="BC176" s="10" t="s">
        <v>33</v>
      </c>
      <c r="BD176" s="10" t="s">
        <v>34</v>
      </c>
      <c r="BE176" s="10"/>
      <c r="BF176" s="10" t="b">
        <v>1</v>
      </c>
      <c r="BG176" s="10"/>
      <c r="BH176" s="10">
        <v>0</v>
      </c>
      <c r="BI176" s="10"/>
      <c r="BJ176" s="10"/>
      <c r="BK176" s="63"/>
      <c r="BL176" s="10">
        <v>1011</v>
      </c>
      <c r="BM176" s="10" t="s">
        <v>34</v>
      </c>
      <c r="BN176" s="10" t="s">
        <v>35</v>
      </c>
      <c r="BO176" s="10"/>
      <c r="BP176" s="10" t="b">
        <v>1</v>
      </c>
      <c r="BQ176" s="10"/>
      <c r="BR176" s="10">
        <v>0</v>
      </c>
      <c r="BS176" s="10"/>
      <c r="BT176" s="10"/>
      <c r="BU176" s="10"/>
      <c r="BV176" s="10">
        <v>1011</v>
      </c>
      <c r="BW176" s="10" t="s">
        <v>35</v>
      </c>
      <c r="BX176" s="10" t="s">
        <v>36</v>
      </c>
      <c r="BY176" s="10"/>
      <c r="BZ176" s="10" t="b">
        <v>1</v>
      </c>
      <c r="CA176" s="10"/>
      <c r="CB176" s="10">
        <v>0</v>
      </c>
      <c r="CC176" s="10"/>
      <c r="CD176" s="10"/>
      <c r="CE176" s="10"/>
    </row>
    <row r="177" spans="1:83" x14ac:dyDescent="0.25">
      <c r="A177" s="10">
        <v>1012</v>
      </c>
      <c r="B177" s="10">
        <v>16</v>
      </c>
      <c r="C177" s="10">
        <v>1012</v>
      </c>
      <c r="D177" s="86" t="s">
        <v>28</v>
      </c>
      <c r="E177" s="10" t="s">
        <v>29</v>
      </c>
      <c r="F177" s="10"/>
      <c r="G177" s="10"/>
      <c r="H177" s="10" t="b">
        <v>1</v>
      </c>
      <c r="I177" s="10"/>
      <c r="J177" s="10">
        <v>0</v>
      </c>
      <c r="K177" s="10"/>
      <c r="L177" s="10"/>
      <c r="M177" s="63"/>
      <c r="N177" s="86">
        <v>1012</v>
      </c>
      <c r="O177" s="10" t="s">
        <v>29</v>
      </c>
      <c r="P177" s="10" t="s">
        <v>30</v>
      </c>
      <c r="Q177" s="10"/>
      <c r="R177" s="10" t="b">
        <v>1</v>
      </c>
      <c r="S177" s="10"/>
      <c r="T177" s="10">
        <v>0</v>
      </c>
      <c r="U177" s="10"/>
      <c r="V177" s="10"/>
      <c r="W177" s="63"/>
      <c r="X177" s="10">
        <v>1012</v>
      </c>
      <c r="Y177" s="10" t="s">
        <v>30</v>
      </c>
      <c r="Z177" s="10" t="s">
        <v>31</v>
      </c>
      <c r="AA177" s="10"/>
      <c r="AB177" s="10" t="b">
        <v>1</v>
      </c>
      <c r="AC177" s="10"/>
      <c r="AD177" s="10">
        <v>0</v>
      </c>
      <c r="AE177" s="10"/>
      <c r="AF177" s="10"/>
      <c r="AG177" s="63"/>
      <c r="AH177" s="86">
        <v>1012</v>
      </c>
      <c r="AI177" s="10" t="s">
        <v>31</v>
      </c>
      <c r="AJ177" s="10" t="s">
        <v>32</v>
      </c>
      <c r="AK177" s="10"/>
      <c r="AL177" s="10" t="b">
        <v>1</v>
      </c>
      <c r="AM177" s="10"/>
      <c r="AN177" s="10">
        <v>0</v>
      </c>
      <c r="AO177" s="10"/>
      <c r="AP177" s="10"/>
      <c r="AQ177" s="63"/>
      <c r="AR177" s="86">
        <v>1012</v>
      </c>
      <c r="AS177" s="10" t="s">
        <v>32</v>
      </c>
      <c r="AT177" s="10" t="s">
        <v>33</v>
      </c>
      <c r="AU177" s="10"/>
      <c r="AV177" s="10" t="b">
        <v>1</v>
      </c>
      <c r="AW177" s="10"/>
      <c r="AX177" s="10">
        <v>0</v>
      </c>
      <c r="AY177" s="10"/>
      <c r="AZ177" s="10"/>
      <c r="BA177" s="63"/>
      <c r="BB177" s="86">
        <v>1012</v>
      </c>
      <c r="BC177" s="10" t="s">
        <v>33</v>
      </c>
      <c r="BD177" s="10" t="s">
        <v>34</v>
      </c>
      <c r="BE177" s="10"/>
      <c r="BF177" s="10" t="b">
        <v>1</v>
      </c>
      <c r="BG177" s="10"/>
      <c r="BH177" s="10">
        <v>0</v>
      </c>
      <c r="BI177" s="10"/>
      <c r="BJ177" s="10"/>
      <c r="BK177" s="63"/>
      <c r="BL177" s="10">
        <v>1012</v>
      </c>
      <c r="BM177" s="10" t="s">
        <v>34</v>
      </c>
      <c r="BN177" s="10" t="s">
        <v>35</v>
      </c>
      <c r="BO177" s="10"/>
      <c r="BP177" s="10" t="b">
        <v>1</v>
      </c>
      <c r="BQ177" s="10"/>
      <c r="BR177" s="10">
        <v>0</v>
      </c>
      <c r="BS177" s="10"/>
      <c r="BT177" s="10"/>
      <c r="BU177" s="10"/>
      <c r="BV177" s="10">
        <v>1012</v>
      </c>
      <c r="BW177" s="10" t="s">
        <v>35</v>
      </c>
      <c r="BX177" s="10" t="s">
        <v>36</v>
      </c>
      <c r="BY177" s="10"/>
      <c r="BZ177" s="10" t="b">
        <v>1</v>
      </c>
      <c r="CA177" s="10"/>
      <c r="CB177" s="10">
        <v>0</v>
      </c>
      <c r="CC177" s="10"/>
      <c r="CD177" s="10"/>
      <c r="CE177" s="10"/>
    </row>
    <row r="178" spans="1:83" x14ac:dyDescent="0.25">
      <c r="A178" s="10">
        <v>1013</v>
      </c>
      <c r="B178" s="10">
        <v>16</v>
      </c>
      <c r="C178" s="10">
        <v>1013</v>
      </c>
      <c r="D178" s="86" t="s">
        <v>28</v>
      </c>
      <c r="E178" s="10" t="s">
        <v>29</v>
      </c>
      <c r="F178" s="10"/>
      <c r="G178" s="10"/>
      <c r="H178" s="10" t="b">
        <v>1</v>
      </c>
      <c r="I178" s="10"/>
      <c r="J178" s="10">
        <v>0</v>
      </c>
      <c r="K178" s="10"/>
      <c r="L178" s="10"/>
      <c r="M178" s="63"/>
      <c r="N178" s="86">
        <v>1013</v>
      </c>
      <c r="O178" s="10" t="s">
        <v>29</v>
      </c>
      <c r="P178" s="10" t="s">
        <v>30</v>
      </c>
      <c r="Q178" s="10"/>
      <c r="R178" s="10" t="b">
        <v>1</v>
      </c>
      <c r="S178" s="10"/>
      <c r="T178" s="10">
        <v>0</v>
      </c>
      <c r="U178" s="10"/>
      <c r="V178" s="10"/>
      <c r="W178" s="63"/>
      <c r="X178" s="10">
        <v>1013</v>
      </c>
      <c r="Y178" s="10" t="s">
        <v>30</v>
      </c>
      <c r="Z178" s="10" t="s">
        <v>31</v>
      </c>
      <c r="AA178" s="10"/>
      <c r="AB178" s="10" t="b">
        <v>1</v>
      </c>
      <c r="AC178" s="10"/>
      <c r="AD178" s="10">
        <v>0</v>
      </c>
      <c r="AE178" s="10"/>
      <c r="AF178" s="10"/>
      <c r="AG178" s="63"/>
      <c r="AH178" s="86">
        <v>1013</v>
      </c>
      <c r="AI178" s="10" t="s">
        <v>31</v>
      </c>
      <c r="AJ178" s="10" t="s">
        <v>32</v>
      </c>
      <c r="AK178" s="10"/>
      <c r="AL178" s="10" t="b">
        <v>1</v>
      </c>
      <c r="AM178" s="10"/>
      <c r="AN178" s="10">
        <v>0</v>
      </c>
      <c r="AO178" s="10"/>
      <c r="AP178" s="10"/>
      <c r="AQ178" s="63"/>
      <c r="AR178" s="86">
        <v>1013</v>
      </c>
      <c r="AS178" s="10" t="s">
        <v>32</v>
      </c>
      <c r="AT178" s="10" t="s">
        <v>33</v>
      </c>
      <c r="AU178" s="10"/>
      <c r="AV178" s="10" t="b">
        <v>1</v>
      </c>
      <c r="AW178" s="10"/>
      <c r="AX178" s="10">
        <v>0</v>
      </c>
      <c r="AY178" s="10"/>
      <c r="AZ178" s="10"/>
      <c r="BA178" s="63"/>
      <c r="BB178" s="86">
        <v>1013</v>
      </c>
      <c r="BC178" s="10" t="s">
        <v>33</v>
      </c>
      <c r="BD178" s="10" t="s">
        <v>34</v>
      </c>
      <c r="BE178" s="10"/>
      <c r="BF178" s="10" t="b">
        <v>1</v>
      </c>
      <c r="BG178" s="10"/>
      <c r="BH178" s="10">
        <v>0</v>
      </c>
      <c r="BI178" s="10"/>
      <c r="BJ178" s="10"/>
      <c r="BK178" s="63"/>
      <c r="BL178" s="10">
        <v>1013</v>
      </c>
      <c r="BM178" s="10" t="s">
        <v>34</v>
      </c>
      <c r="BN178" s="10" t="s">
        <v>35</v>
      </c>
      <c r="BO178" s="10"/>
      <c r="BP178" s="10" t="b">
        <v>1</v>
      </c>
      <c r="BQ178" s="10"/>
      <c r="BR178" s="10">
        <v>0</v>
      </c>
      <c r="BS178" s="10"/>
      <c r="BT178" s="10"/>
      <c r="BU178" s="10"/>
      <c r="BV178" s="10">
        <v>1013</v>
      </c>
      <c r="BW178" s="10" t="s">
        <v>35</v>
      </c>
      <c r="BX178" s="10" t="s">
        <v>36</v>
      </c>
      <c r="BY178" s="10"/>
      <c r="BZ178" s="10" t="b">
        <v>1</v>
      </c>
      <c r="CA178" s="10"/>
      <c r="CB178" s="10">
        <v>0</v>
      </c>
      <c r="CC178" s="10"/>
      <c r="CD178" s="10"/>
      <c r="CE178" s="10"/>
    </row>
    <row r="179" spans="1:83" x14ac:dyDescent="0.25">
      <c r="A179" s="10">
        <v>1014</v>
      </c>
      <c r="B179" s="10">
        <v>16</v>
      </c>
      <c r="C179" s="10">
        <v>1014</v>
      </c>
      <c r="D179" s="86" t="s">
        <v>28</v>
      </c>
      <c r="E179" s="10" t="s">
        <v>29</v>
      </c>
      <c r="F179" s="10"/>
      <c r="G179" s="10"/>
      <c r="H179" s="10" t="b">
        <v>1</v>
      </c>
      <c r="I179" s="10"/>
      <c r="J179" s="10">
        <v>0</v>
      </c>
      <c r="K179" s="10"/>
      <c r="L179" s="10"/>
      <c r="M179" s="63"/>
      <c r="N179" s="86">
        <v>1014</v>
      </c>
      <c r="O179" s="10" t="s">
        <v>29</v>
      </c>
      <c r="P179" s="10" t="s">
        <v>30</v>
      </c>
      <c r="Q179" s="10"/>
      <c r="R179" s="10" t="b">
        <v>1</v>
      </c>
      <c r="S179" s="10"/>
      <c r="T179" s="10">
        <v>0</v>
      </c>
      <c r="U179" s="10"/>
      <c r="V179" s="10"/>
      <c r="W179" s="63"/>
      <c r="X179" s="10">
        <v>1014</v>
      </c>
      <c r="Y179" s="10" t="s">
        <v>30</v>
      </c>
      <c r="Z179" s="10" t="s">
        <v>31</v>
      </c>
      <c r="AA179" s="10"/>
      <c r="AB179" s="10" t="b">
        <v>1</v>
      </c>
      <c r="AC179" s="10"/>
      <c r="AD179" s="10">
        <v>0</v>
      </c>
      <c r="AE179" s="10"/>
      <c r="AF179" s="10"/>
      <c r="AG179" s="63"/>
      <c r="AH179" s="86">
        <v>1014</v>
      </c>
      <c r="AI179" s="10" t="s">
        <v>31</v>
      </c>
      <c r="AJ179" s="10" t="s">
        <v>32</v>
      </c>
      <c r="AK179" s="10"/>
      <c r="AL179" s="10" t="b">
        <v>1</v>
      </c>
      <c r="AM179" s="10"/>
      <c r="AN179" s="10">
        <v>0</v>
      </c>
      <c r="AO179" s="10"/>
      <c r="AP179" s="10"/>
      <c r="AQ179" s="63"/>
      <c r="AR179" s="86">
        <v>1014</v>
      </c>
      <c r="AS179" s="10" t="s">
        <v>32</v>
      </c>
      <c r="AT179" s="10" t="s">
        <v>33</v>
      </c>
      <c r="AU179" s="10"/>
      <c r="AV179" s="10" t="b">
        <v>1</v>
      </c>
      <c r="AW179" s="10"/>
      <c r="AX179" s="10">
        <v>0</v>
      </c>
      <c r="AY179" s="10"/>
      <c r="AZ179" s="10"/>
      <c r="BA179" s="63"/>
      <c r="BB179" s="86">
        <v>1014</v>
      </c>
      <c r="BC179" s="10" t="s">
        <v>33</v>
      </c>
      <c r="BD179" s="10" t="s">
        <v>34</v>
      </c>
      <c r="BE179" s="10"/>
      <c r="BF179" s="10" t="b">
        <v>1</v>
      </c>
      <c r="BG179" s="10"/>
      <c r="BH179" s="10">
        <v>0</v>
      </c>
      <c r="BI179" s="10"/>
      <c r="BJ179" s="10"/>
      <c r="BK179" s="63"/>
      <c r="BL179" s="10">
        <v>1014</v>
      </c>
      <c r="BM179" s="10" t="s">
        <v>34</v>
      </c>
      <c r="BN179" s="10" t="s">
        <v>35</v>
      </c>
      <c r="BO179" s="10"/>
      <c r="BP179" s="10" t="b">
        <v>1</v>
      </c>
      <c r="BQ179" s="10"/>
      <c r="BR179" s="10">
        <v>0</v>
      </c>
      <c r="BS179" s="10"/>
      <c r="BT179" s="10"/>
      <c r="BU179" s="10"/>
      <c r="BV179" s="10">
        <v>1014</v>
      </c>
      <c r="BW179" s="10" t="s">
        <v>35</v>
      </c>
      <c r="BX179" s="10" t="s">
        <v>36</v>
      </c>
      <c r="BY179" s="10"/>
      <c r="BZ179" s="10" t="b">
        <v>1</v>
      </c>
      <c r="CA179" s="10"/>
      <c r="CB179" s="10">
        <v>0</v>
      </c>
      <c r="CC179" s="10"/>
      <c r="CD179" s="10"/>
      <c r="CE179" s="10"/>
    </row>
    <row r="180" spans="1:83" x14ac:dyDescent="0.25">
      <c r="A180" s="10">
        <v>1015</v>
      </c>
      <c r="B180" s="10">
        <v>16</v>
      </c>
      <c r="C180" s="10">
        <v>1015</v>
      </c>
      <c r="D180" s="86" t="s">
        <v>28</v>
      </c>
      <c r="E180" s="10" t="s">
        <v>29</v>
      </c>
      <c r="F180" s="10"/>
      <c r="G180" s="10"/>
      <c r="H180" s="10" t="b">
        <v>1</v>
      </c>
      <c r="I180" s="10"/>
      <c r="J180" s="10">
        <v>0</v>
      </c>
      <c r="K180" s="10"/>
      <c r="L180" s="10"/>
      <c r="M180" s="63"/>
      <c r="N180" s="86">
        <v>1015</v>
      </c>
      <c r="O180" s="10" t="s">
        <v>29</v>
      </c>
      <c r="P180" s="10" t="s">
        <v>30</v>
      </c>
      <c r="Q180" s="10"/>
      <c r="R180" s="10" t="b">
        <v>1</v>
      </c>
      <c r="S180" s="10"/>
      <c r="T180" s="10">
        <v>0</v>
      </c>
      <c r="U180" s="10"/>
      <c r="V180" s="10"/>
      <c r="W180" s="63"/>
      <c r="X180" s="10">
        <v>1015</v>
      </c>
      <c r="Y180" s="10" t="s">
        <v>30</v>
      </c>
      <c r="Z180" s="10" t="s">
        <v>31</v>
      </c>
      <c r="AA180" s="10"/>
      <c r="AB180" s="10" t="b">
        <v>1</v>
      </c>
      <c r="AC180" s="10"/>
      <c r="AD180" s="10">
        <v>0</v>
      </c>
      <c r="AE180" s="10"/>
      <c r="AF180" s="10"/>
      <c r="AG180" s="63"/>
      <c r="AH180" s="86">
        <v>1015</v>
      </c>
      <c r="AI180" s="10" t="s">
        <v>31</v>
      </c>
      <c r="AJ180" s="10" t="s">
        <v>32</v>
      </c>
      <c r="AK180" s="10"/>
      <c r="AL180" s="10" t="b">
        <v>1</v>
      </c>
      <c r="AM180" s="10"/>
      <c r="AN180" s="10">
        <v>0</v>
      </c>
      <c r="AO180" s="10"/>
      <c r="AP180" s="10"/>
      <c r="AQ180" s="63"/>
      <c r="AR180" s="86">
        <v>1015</v>
      </c>
      <c r="AS180" s="10" t="s">
        <v>32</v>
      </c>
      <c r="AT180" s="10" t="s">
        <v>33</v>
      </c>
      <c r="AU180" s="10"/>
      <c r="AV180" s="10" t="b">
        <v>1</v>
      </c>
      <c r="AW180" s="10"/>
      <c r="AX180" s="10">
        <v>0</v>
      </c>
      <c r="AY180" s="10"/>
      <c r="AZ180" s="10"/>
      <c r="BA180" s="63"/>
      <c r="BB180" s="86">
        <v>1015</v>
      </c>
      <c r="BC180" s="10" t="s">
        <v>33</v>
      </c>
      <c r="BD180" s="10" t="s">
        <v>34</v>
      </c>
      <c r="BE180" s="10"/>
      <c r="BF180" s="10" t="b">
        <v>1</v>
      </c>
      <c r="BG180" s="10"/>
      <c r="BH180" s="10">
        <v>0</v>
      </c>
      <c r="BI180" s="10"/>
      <c r="BJ180" s="10"/>
      <c r="BK180" s="63"/>
      <c r="BL180" s="10">
        <v>1015</v>
      </c>
      <c r="BM180" s="10" t="s">
        <v>34</v>
      </c>
      <c r="BN180" s="10" t="s">
        <v>35</v>
      </c>
      <c r="BO180" s="10"/>
      <c r="BP180" s="10" t="b">
        <v>1</v>
      </c>
      <c r="BQ180" s="10"/>
      <c r="BR180" s="10">
        <v>0</v>
      </c>
      <c r="BS180" s="10"/>
      <c r="BT180" s="10"/>
      <c r="BU180" s="10"/>
      <c r="BV180" s="10">
        <v>1015</v>
      </c>
      <c r="BW180" s="10" t="s">
        <v>35</v>
      </c>
      <c r="BX180" s="10" t="s">
        <v>36</v>
      </c>
      <c r="BY180" s="10"/>
      <c r="BZ180" s="10" t="b">
        <v>1</v>
      </c>
      <c r="CA180" s="10"/>
      <c r="CB180" s="10">
        <v>0</v>
      </c>
      <c r="CC180" s="10"/>
      <c r="CD180" s="10"/>
      <c r="CE180" s="10"/>
    </row>
    <row r="181" spans="1:83" x14ac:dyDescent="0.25">
      <c r="A181" s="10">
        <v>1016</v>
      </c>
      <c r="B181" s="10">
        <v>16</v>
      </c>
      <c r="C181" s="10">
        <v>1016</v>
      </c>
      <c r="D181" s="86" t="s">
        <v>28</v>
      </c>
      <c r="E181" s="10" t="s">
        <v>29</v>
      </c>
      <c r="F181" s="10"/>
      <c r="G181" s="10"/>
      <c r="H181" s="10" t="b">
        <v>1</v>
      </c>
      <c r="I181" s="10"/>
      <c r="J181" s="10">
        <v>0</v>
      </c>
      <c r="K181" s="10"/>
      <c r="L181" s="10"/>
      <c r="M181" s="63"/>
      <c r="N181" s="86">
        <v>1016</v>
      </c>
      <c r="O181" s="10" t="s">
        <v>29</v>
      </c>
      <c r="P181" s="10" t="s">
        <v>30</v>
      </c>
      <c r="Q181" s="10"/>
      <c r="R181" s="10" t="b">
        <v>1</v>
      </c>
      <c r="S181" s="10"/>
      <c r="T181" s="10">
        <v>0</v>
      </c>
      <c r="U181" s="10"/>
      <c r="V181" s="10"/>
      <c r="W181" s="63"/>
      <c r="X181" s="10">
        <v>1016</v>
      </c>
      <c r="Y181" s="10" t="s">
        <v>30</v>
      </c>
      <c r="Z181" s="10" t="s">
        <v>31</v>
      </c>
      <c r="AA181" s="10"/>
      <c r="AB181" s="10" t="b">
        <v>1</v>
      </c>
      <c r="AC181" s="10"/>
      <c r="AD181" s="10">
        <v>0</v>
      </c>
      <c r="AE181" s="10"/>
      <c r="AF181" s="10"/>
      <c r="AG181" s="63"/>
      <c r="AH181" s="86">
        <v>1016</v>
      </c>
      <c r="AI181" s="10" t="s">
        <v>31</v>
      </c>
      <c r="AJ181" s="10" t="s">
        <v>32</v>
      </c>
      <c r="AK181" s="10"/>
      <c r="AL181" s="10" t="b">
        <v>1</v>
      </c>
      <c r="AM181" s="10"/>
      <c r="AN181" s="10">
        <v>0</v>
      </c>
      <c r="AO181" s="10"/>
      <c r="AP181" s="10"/>
      <c r="AQ181" s="63"/>
      <c r="AR181" s="86">
        <v>1016</v>
      </c>
      <c r="AS181" s="10" t="s">
        <v>32</v>
      </c>
      <c r="AT181" s="10" t="s">
        <v>33</v>
      </c>
      <c r="AU181" s="10"/>
      <c r="AV181" s="10" t="b">
        <v>1</v>
      </c>
      <c r="AW181" s="10"/>
      <c r="AX181" s="10">
        <v>0</v>
      </c>
      <c r="AY181" s="10"/>
      <c r="AZ181" s="10"/>
      <c r="BA181" s="63"/>
      <c r="BB181" s="86">
        <v>1016</v>
      </c>
      <c r="BC181" s="10" t="s">
        <v>33</v>
      </c>
      <c r="BD181" s="10" t="s">
        <v>34</v>
      </c>
      <c r="BE181" s="10"/>
      <c r="BF181" s="10" t="b">
        <v>1</v>
      </c>
      <c r="BG181" s="10"/>
      <c r="BH181" s="10">
        <v>0</v>
      </c>
      <c r="BI181" s="10"/>
      <c r="BJ181" s="10"/>
      <c r="BK181" s="63"/>
      <c r="BL181" s="10">
        <v>1016</v>
      </c>
      <c r="BM181" s="10" t="s">
        <v>34</v>
      </c>
      <c r="BN181" s="10" t="s">
        <v>35</v>
      </c>
      <c r="BO181" s="10"/>
      <c r="BP181" s="10" t="b">
        <v>1</v>
      </c>
      <c r="BQ181" s="10"/>
      <c r="BR181" s="10">
        <v>0</v>
      </c>
      <c r="BS181" s="10"/>
      <c r="BT181" s="10"/>
      <c r="BU181" s="10"/>
      <c r="BV181" s="10">
        <v>1016</v>
      </c>
      <c r="BW181" s="10" t="s">
        <v>35</v>
      </c>
      <c r="BX181" s="10" t="s">
        <v>36</v>
      </c>
      <c r="BY181" s="10"/>
      <c r="BZ181" s="10" t="b">
        <v>1</v>
      </c>
      <c r="CA181" s="10"/>
      <c r="CB181" s="10">
        <v>0</v>
      </c>
      <c r="CC181" s="10"/>
      <c r="CD181" s="10"/>
      <c r="CE181" s="10"/>
    </row>
    <row r="182" spans="1:83" x14ac:dyDescent="0.25">
      <c r="A182" s="10">
        <v>1017</v>
      </c>
      <c r="B182" s="10">
        <v>16</v>
      </c>
      <c r="C182" s="10">
        <v>1017</v>
      </c>
      <c r="D182" s="86" t="s">
        <v>28</v>
      </c>
      <c r="E182" s="10" t="s">
        <v>29</v>
      </c>
      <c r="F182" s="10">
        <v>0.17037398600000001</v>
      </c>
      <c r="G182" s="10"/>
      <c r="H182" s="10" t="b">
        <v>1</v>
      </c>
      <c r="I182" s="10">
        <v>0.46456890099999998</v>
      </c>
      <c r="J182" s="10">
        <v>0</v>
      </c>
      <c r="K182" s="10">
        <v>2.0478182000000001E-2</v>
      </c>
      <c r="L182" s="10">
        <v>0.39852805000000002</v>
      </c>
      <c r="M182" s="63">
        <v>0.23568863200000001</v>
      </c>
      <c r="N182" s="86">
        <v>1017</v>
      </c>
      <c r="O182" s="10" t="s">
        <v>29</v>
      </c>
      <c r="P182" s="10" t="s">
        <v>30</v>
      </c>
      <c r="Q182" s="10">
        <v>0.16766149499999999</v>
      </c>
      <c r="R182" s="10" t="b">
        <v>1</v>
      </c>
      <c r="S182" s="10">
        <v>0.39256839199999999</v>
      </c>
      <c r="T182" s="10">
        <v>0</v>
      </c>
      <c r="U182" s="10">
        <v>5.8056230000000002E-3</v>
      </c>
      <c r="V182" s="10">
        <v>0.196343569</v>
      </c>
      <c r="W182" s="63">
        <v>0.112983842</v>
      </c>
      <c r="X182" s="10">
        <v>1017</v>
      </c>
      <c r="Y182" s="10" t="s">
        <v>30</v>
      </c>
      <c r="Z182" s="10" t="s">
        <v>31</v>
      </c>
      <c r="AA182" s="10">
        <v>0.16271542999999999</v>
      </c>
      <c r="AB182" s="10" t="b">
        <v>1</v>
      </c>
      <c r="AC182" s="10">
        <v>0.34019085399999999</v>
      </c>
      <c r="AD182" s="10">
        <v>0</v>
      </c>
      <c r="AE182" s="10">
        <v>6.9987800000000002E-4</v>
      </c>
      <c r="AF182" s="10">
        <v>3.4412287999999999E-2</v>
      </c>
      <c r="AG182" s="63">
        <v>2.3669573999999999E-2</v>
      </c>
      <c r="AH182" s="86">
        <v>1017</v>
      </c>
      <c r="AI182" s="10" t="s">
        <v>31</v>
      </c>
      <c r="AJ182" s="10" t="s">
        <v>32</v>
      </c>
      <c r="AK182" s="10">
        <v>0.17515888900000001</v>
      </c>
      <c r="AL182" s="10" t="b">
        <v>1</v>
      </c>
      <c r="AM182" s="10">
        <v>0.376514562</v>
      </c>
      <c r="AN182" s="10">
        <v>0</v>
      </c>
      <c r="AO182" s="10">
        <v>1.7160210000000001E-3</v>
      </c>
      <c r="AP182" s="10">
        <v>8.4374966999999995E-2</v>
      </c>
      <c r="AQ182" s="63">
        <v>3.7372375999999999E-2</v>
      </c>
      <c r="AR182" s="86">
        <v>1017</v>
      </c>
      <c r="AS182" s="10" t="s">
        <v>32</v>
      </c>
      <c r="AT182" s="10" t="s">
        <v>33</v>
      </c>
      <c r="AU182" s="10"/>
      <c r="AV182" s="10" t="b">
        <v>1</v>
      </c>
      <c r="AW182" s="10"/>
      <c r="AX182" s="10">
        <v>0</v>
      </c>
      <c r="AY182" s="10"/>
      <c r="AZ182" s="10"/>
      <c r="BA182" s="63"/>
      <c r="BB182" s="86">
        <v>1017</v>
      </c>
      <c r="BC182" s="10" t="s">
        <v>33</v>
      </c>
      <c r="BD182" s="10" t="s">
        <v>34</v>
      </c>
      <c r="BE182" s="10"/>
      <c r="BF182" s="10" t="b">
        <v>1</v>
      </c>
      <c r="BG182" s="10"/>
      <c r="BH182" s="10">
        <v>0</v>
      </c>
      <c r="BI182" s="10"/>
      <c r="BJ182" s="10"/>
      <c r="BK182" s="63"/>
      <c r="BL182" s="10">
        <v>1017</v>
      </c>
      <c r="BM182" s="10" t="s">
        <v>34</v>
      </c>
      <c r="BN182" s="10" t="s">
        <v>35</v>
      </c>
      <c r="BO182" s="10"/>
      <c r="BP182" s="10" t="b">
        <v>1</v>
      </c>
      <c r="BQ182" s="10"/>
      <c r="BR182" s="10">
        <v>0</v>
      </c>
      <c r="BS182" s="10"/>
      <c r="BT182" s="10"/>
      <c r="BU182" s="10"/>
      <c r="BV182" s="10">
        <v>1017</v>
      </c>
      <c r="BW182" s="10" t="s">
        <v>35</v>
      </c>
      <c r="BX182" s="10" t="s">
        <v>36</v>
      </c>
      <c r="BY182" s="10"/>
      <c r="BZ182" s="10" t="b">
        <v>1</v>
      </c>
      <c r="CA182" s="10"/>
      <c r="CB182" s="10">
        <v>0</v>
      </c>
      <c r="CC182" s="10"/>
      <c r="CD182" s="10"/>
      <c r="CE182" s="10"/>
    </row>
    <row r="183" spans="1:83" x14ac:dyDescent="0.25">
      <c r="A183" s="10">
        <v>1018</v>
      </c>
      <c r="B183" s="10">
        <v>16</v>
      </c>
      <c r="C183" s="10">
        <v>1018</v>
      </c>
      <c r="D183" s="86" t="s">
        <v>28</v>
      </c>
      <c r="E183" s="10" t="s">
        <v>29</v>
      </c>
      <c r="F183" s="10"/>
      <c r="G183" s="10"/>
      <c r="H183" s="10" t="b">
        <v>1</v>
      </c>
      <c r="I183" s="10"/>
      <c r="J183" s="10">
        <v>0</v>
      </c>
      <c r="K183" s="10"/>
      <c r="L183" s="10"/>
      <c r="M183" s="63"/>
      <c r="N183" s="86">
        <v>1018</v>
      </c>
      <c r="O183" s="10" t="s">
        <v>29</v>
      </c>
      <c r="P183" s="10" t="s">
        <v>30</v>
      </c>
      <c r="Q183" s="10"/>
      <c r="R183" s="10" t="b">
        <v>1</v>
      </c>
      <c r="S183" s="10"/>
      <c r="T183" s="10">
        <v>0</v>
      </c>
      <c r="U183" s="10"/>
      <c r="V183" s="10"/>
      <c r="W183" s="63"/>
      <c r="X183" s="10">
        <v>1018</v>
      </c>
      <c r="Y183" s="10" t="s">
        <v>30</v>
      </c>
      <c r="Z183" s="10" t="s">
        <v>31</v>
      </c>
      <c r="AA183" s="10"/>
      <c r="AB183" s="10" t="b">
        <v>1</v>
      </c>
      <c r="AC183" s="10"/>
      <c r="AD183" s="10">
        <v>0</v>
      </c>
      <c r="AE183" s="10"/>
      <c r="AF183" s="10"/>
      <c r="AG183" s="63"/>
      <c r="AH183" s="86">
        <v>1018</v>
      </c>
      <c r="AI183" s="10" t="s">
        <v>31</v>
      </c>
      <c r="AJ183" s="10" t="s">
        <v>32</v>
      </c>
      <c r="AK183" s="10"/>
      <c r="AL183" s="10" t="b">
        <v>1</v>
      </c>
      <c r="AM183" s="10"/>
      <c r="AN183" s="10">
        <v>0</v>
      </c>
      <c r="AO183" s="10"/>
      <c r="AP183" s="10"/>
      <c r="AQ183" s="63"/>
      <c r="AR183" s="86">
        <v>1018</v>
      </c>
      <c r="AS183" s="10" t="s">
        <v>32</v>
      </c>
      <c r="AT183" s="10" t="s">
        <v>33</v>
      </c>
      <c r="AU183" s="10"/>
      <c r="AV183" s="10" t="b">
        <v>1</v>
      </c>
      <c r="AW183" s="10"/>
      <c r="AX183" s="10">
        <v>0</v>
      </c>
      <c r="AY183" s="10"/>
      <c r="AZ183" s="10"/>
      <c r="BA183" s="63"/>
      <c r="BB183" s="86">
        <v>1018</v>
      </c>
      <c r="BC183" s="10" t="s">
        <v>33</v>
      </c>
      <c r="BD183" s="10" t="s">
        <v>34</v>
      </c>
      <c r="BE183" s="10"/>
      <c r="BF183" s="10" t="b">
        <v>1</v>
      </c>
      <c r="BG183" s="10"/>
      <c r="BH183" s="10">
        <v>0</v>
      </c>
      <c r="BI183" s="10"/>
      <c r="BJ183" s="10"/>
      <c r="BK183" s="63"/>
      <c r="BL183" s="10">
        <v>1018</v>
      </c>
      <c r="BM183" s="10" t="s">
        <v>34</v>
      </c>
      <c r="BN183" s="10" t="s">
        <v>35</v>
      </c>
      <c r="BO183" s="10"/>
      <c r="BP183" s="10" t="b">
        <v>1</v>
      </c>
      <c r="BQ183" s="10"/>
      <c r="BR183" s="10">
        <v>0</v>
      </c>
      <c r="BS183" s="10"/>
      <c r="BT183" s="10"/>
      <c r="BU183" s="10"/>
      <c r="BV183" s="10">
        <v>1018</v>
      </c>
      <c r="BW183" s="10" t="s">
        <v>35</v>
      </c>
      <c r="BX183" s="10" t="s">
        <v>36</v>
      </c>
      <c r="BY183" s="10"/>
      <c r="BZ183" s="10" t="b">
        <v>1</v>
      </c>
      <c r="CA183" s="10"/>
      <c r="CB183" s="10">
        <v>0</v>
      </c>
      <c r="CC183" s="10"/>
      <c r="CD183" s="10"/>
      <c r="CE183" s="10"/>
    </row>
    <row r="184" spans="1:83" x14ac:dyDescent="0.25">
      <c r="A184" s="10">
        <v>1019</v>
      </c>
      <c r="B184" s="10">
        <v>16</v>
      </c>
      <c r="C184" s="10">
        <v>1019</v>
      </c>
      <c r="D184" s="86" t="s">
        <v>28</v>
      </c>
      <c r="E184" s="10" t="s">
        <v>29</v>
      </c>
      <c r="F184" s="10"/>
      <c r="G184" s="10"/>
      <c r="H184" s="10" t="b">
        <v>1</v>
      </c>
      <c r="I184" s="10"/>
      <c r="J184" s="10">
        <v>0</v>
      </c>
      <c r="K184" s="10"/>
      <c r="L184" s="10"/>
      <c r="M184" s="63"/>
      <c r="N184" s="86">
        <v>1019</v>
      </c>
      <c r="O184" s="10" t="s">
        <v>29</v>
      </c>
      <c r="P184" s="10" t="s">
        <v>30</v>
      </c>
      <c r="Q184" s="10"/>
      <c r="R184" s="10" t="b">
        <v>1</v>
      </c>
      <c r="S184" s="10"/>
      <c r="T184" s="10">
        <v>0</v>
      </c>
      <c r="U184" s="10"/>
      <c r="V184" s="10"/>
      <c r="W184" s="63"/>
      <c r="X184" s="10">
        <v>1019</v>
      </c>
      <c r="Y184" s="10" t="s">
        <v>30</v>
      </c>
      <c r="Z184" s="10" t="s">
        <v>31</v>
      </c>
      <c r="AA184" s="10"/>
      <c r="AB184" s="10" t="b">
        <v>1</v>
      </c>
      <c r="AC184" s="10"/>
      <c r="AD184" s="10">
        <v>0</v>
      </c>
      <c r="AE184" s="10"/>
      <c r="AF184" s="10"/>
      <c r="AG184" s="63"/>
      <c r="AH184" s="86">
        <v>1019</v>
      </c>
      <c r="AI184" s="10" t="s">
        <v>31</v>
      </c>
      <c r="AJ184" s="10" t="s">
        <v>32</v>
      </c>
      <c r="AK184" s="10"/>
      <c r="AL184" s="10" t="b">
        <v>1</v>
      </c>
      <c r="AM184" s="10"/>
      <c r="AN184" s="10">
        <v>0</v>
      </c>
      <c r="AO184" s="10"/>
      <c r="AP184" s="10"/>
      <c r="AQ184" s="63"/>
      <c r="AR184" s="86">
        <v>1019</v>
      </c>
      <c r="AS184" s="10" t="s">
        <v>32</v>
      </c>
      <c r="AT184" s="10" t="s">
        <v>33</v>
      </c>
      <c r="AU184" s="10"/>
      <c r="AV184" s="10" t="b">
        <v>1</v>
      </c>
      <c r="AW184" s="10"/>
      <c r="AX184" s="10">
        <v>0</v>
      </c>
      <c r="AY184" s="10"/>
      <c r="AZ184" s="10"/>
      <c r="BA184" s="63"/>
      <c r="BB184" s="86">
        <v>1019</v>
      </c>
      <c r="BC184" s="10" t="s">
        <v>33</v>
      </c>
      <c r="BD184" s="10" t="s">
        <v>34</v>
      </c>
      <c r="BE184" s="10"/>
      <c r="BF184" s="10" t="b">
        <v>1</v>
      </c>
      <c r="BG184" s="10"/>
      <c r="BH184" s="10">
        <v>0</v>
      </c>
      <c r="BI184" s="10"/>
      <c r="BJ184" s="10"/>
      <c r="BK184" s="63"/>
      <c r="BL184" s="10">
        <v>1019</v>
      </c>
      <c r="BM184" s="10" t="s">
        <v>34</v>
      </c>
      <c r="BN184" s="10" t="s">
        <v>35</v>
      </c>
      <c r="BO184" s="10"/>
      <c r="BP184" s="10" t="b">
        <v>1</v>
      </c>
      <c r="BQ184" s="10"/>
      <c r="BR184" s="10">
        <v>0</v>
      </c>
      <c r="BS184" s="10"/>
      <c r="BT184" s="10"/>
      <c r="BU184" s="10"/>
      <c r="BV184" s="10">
        <v>1019</v>
      </c>
      <c r="BW184" s="10" t="s">
        <v>35</v>
      </c>
      <c r="BX184" s="10" t="s">
        <v>36</v>
      </c>
      <c r="BY184" s="10"/>
      <c r="BZ184" s="10" t="b">
        <v>1</v>
      </c>
      <c r="CA184" s="10"/>
      <c r="CB184" s="10">
        <v>0</v>
      </c>
      <c r="CC184" s="10"/>
      <c r="CD184" s="10"/>
      <c r="CE184" s="10"/>
    </row>
    <row r="185" spans="1:83" x14ac:dyDescent="0.25">
      <c r="A185" s="10">
        <v>1020</v>
      </c>
      <c r="B185" s="10">
        <v>16</v>
      </c>
      <c r="C185" s="10">
        <v>1020</v>
      </c>
      <c r="D185" s="86" t="s">
        <v>28</v>
      </c>
      <c r="E185" s="10" t="s">
        <v>29</v>
      </c>
      <c r="F185" s="10"/>
      <c r="G185" s="10"/>
      <c r="H185" s="10" t="b">
        <v>1</v>
      </c>
      <c r="I185" s="10"/>
      <c r="J185" s="10">
        <v>0</v>
      </c>
      <c r="K185" s="10"/>
      <c r="L185" s="10"/>
      <c r="M185" s="63"/>
      <c r="N185" s="86">
        <v>1020</v>
      </c>
      <c r="O185" s="10" t="s">
        <v>29</v>
      </c>
      <c r="P185" s="10" t="s">
        <v>30</v>
      </c>
      <c r="Q185" s="10"/>
      <c r="R185" s="10" t="b">
        <v>1</v>
      </c>
      <c r="S185" s="10"/>
      <c r="T185" s="10">
        <v>0</v>
      </c>
      <c r="U185" s="10"/>
      <c r="V185" s="10"/>
      <c r="W185" s="63"/>
      <c r="X185" s="10">
        <v>1020</v>
      </c>
      <c r="Y185" s="10" t="s">
        <v>30</v>
      </c>
      <c r="Z185" s="10" t="s">
        <v>31</v>
      </c>
      <c r="AA185" s="10"/>
      <c r="AB185" s="10" t="b">
        <v>1</v>
      </c>
      <c r="AC185" s="10"/>
      <c r="AD185" s="10">
        <v>0</v>
      </c>
      <c r="AE185" s="10"/>
      <c r="AF185" s="10"/>
      <c r="AG185" s="63"/>
      <c r="AH185" s="86">
        <v>1020</v>
      </c>
      <c r="AI185" s="10" t="s">
        <v>31</v>
      </c>
      <c r="AJ185" s="10" t="s">
        <v>32</v>
      </c>
      <c r="AK185" s="10"/>
      <c r="AL185" s="10" t="b">
        <v>1</v>
      </c>
      <c r="AM185" s="10"/>
      <c r="AN185" s="10">
        <v>0</v>
      </c>
      <c r="AO185" s="10"/>
      <c r="AP185" s="10"/>
      <c r="AQ185" s="63"/>
      <c r="AR185" s="86">
        <v>1020</v>
      </c>
      <c r="AS185" s="10" t="s">
        <v>32</v>
      </c>
      <c r="AT185" s="10" t="s">
        <v>33</v>
      </c>
      <c r="AU185" s="10"/>
      <c r="AV185" s="10" t="b">
        <v>1</v>
      </c>
      <c r="AW185" s="10"/>
      <c r="AX185" s="10">
        <v>0</v>
      </c>
      <c r="AY185" s="10"/>
      <c r="AZ185" s="10"/>
      <c r="BA185" s="63"/>
      <c r="BB185" s="86">
        <v>1020</v>
      </c>
      <c r="BC185" s="10" t="s">
        <v>33</v>
      </c>
      <c r="BD185" s="10" t="s">
        <v>34</v>
      </c>
      <c r="BE185" s="10"/>
      <c r="BF185" s="10" t="b">
        <v>1</v>
      </c>
      <c r="BG185" s="10"/>
      <c r="BH185" s="10">
        <v>0</v>
      </c>
      <c r="BI185" s="10"/>
      <c r="BJ185" s="10"/>
      <c r="BK185" s="63"/>
      <c r="BL185" s="10">
        <v>1020</v>
      </c>
      <c r="BM185" s="10" t="s">
        <v>34</v>
      </c>
      <c r="BN185" s="10" t="s">
        <v>35</v>
      </c>
      <c r="BO185" s="10"/>
      <c r="BP185" s="10" t="b">
        <v>1</v>
      </c>
      <c r="BQ185" s="10"/>
      <c r="BR185" s="10">
        <v>0</v>
      </c>
      <c r="BS185" s="10"/>
      <c r="BT185" s="10"/>
      <c r="BU185" s="10"/>
      <c r="BV185" s="10">
        <v>1020</v>
      </c>
      <c r="BW185" s="10" t="s">
        <v>35</v>
      </c>
      <c r="BX185" s="10" t="s">
        <v>36</v>
      </c>
      <c r="BY185" s="10"/>
      <c r="BZ185" s="10" t="b">
        <v>1</v>
      </c>
      <c r="CA185" s="10"/>
      <c r="CB185" s="10">
        <v>0</v>
      </c>
      <c r="CC185" s="10"/>
      <c r="CD185" s="10"/>
      <c r="CE185" s="10"/>
    </row>
    <row r="186" spans="1:83" x14ac:dyDescent="0.25">
      <c r="A186" s="10">
        <v>1021</v>
      </c>
      <c r="B186" s="10">
        <v>16</v>
      </c>
      <c r="C186" s="10">
        <v>1021</v>
      </c>
      <c r="D186" s="86" t="s">
        <v>28</v>
      </c>
      <c r="E186" s="10" t="s">
        <v>29</v>
      </c>
      <c r="F186" s="10"/>
      <c r="G186" s="10"/>
      <c r="H186" s="10" t="b">
        <v>1</v>
      </c>
      <c r="I186" s="10"/>
      <c r="J186" s="10">
        <v>0</v>
      </c>
      <c r="K186" s="10"/>
      <c r="L186" s="10"/>
      <c r="M186" s="63"/>
      <c r="N186" s="86">
        <v>1021</v>
      </c>
      <c r="O186" s="10" t="s">
        <v>29</v>
      </c>
      <c r="P186" s="10" t="s">
        <v>30</v>
      </c>
      <c r="Q186" s="10"/>
      <c r="R186" s="10" t="b">
        <v>1</v>
      </c>
      <c r="S186" s="10"/>
      <c r="T186" s="10">
        <v>0</v>
      </c>
      <c r="U186" s="10"/>
      <c r="V186" s="10"/>
      <c r="W186" s="63"/>
      <c r="X186" s="10">
        <v>1021</v>
      </c>
      <c r="Y186" s="10" t="s">
        <v>30</v>
      </c>
      <c r="Z186" s="10" t="s">
        <v>31</v>
      </c>
      <c r="AA186" s="10"/>
      <c r="AB186" s="10" t="b">
        <v>1</v>
      </c>
      <c r="AC186" s="10"/>
      <c r="AD186" s="10">
        <v>0</v>
      </c>
      <c r="AE186" s="10"/>
      <c r="AF186" s="10"/>
      <c r="AG186" s="63"/>
      <c r="AH186" s="86">
        <v>1021</v>
      </c>
      <c r="AI186" s="10" t="s">
        <v>31</v>
      </c>
      <c r="AJ186" s="10" t="s">
        <v>32</v>
      </c>
      <c r="AK186" s="10"/>
      <c r="AL186" s="10" t="b">
        <v>1</v>
      </c>
      <c r="AM186" s="10"/>
      <c r="AN186" s="10">
        <v>0</v>
      </c>
      <c r="AO186" s="10"/>
      <c r="AP186" s="10"/>
      <c r="AQ186" s="63"/>
      <c r="AR186" s="86">
        <v>1021</v>
      </c>
      <c r="AS186" s="10" t="s">
        <v>32</v>
      </c>
      <c r="AT186" s="10" t="s">
        <v>33</v>
      </c>
      <c r="AU186" s="10"/>
      <c r="AV186" s="10" t="b">
        <v>1</v>
      </c>
      <c r="AW186" s="10"/>
      <c r="AX186" s="10">
        <v>0</v>
      </c>
      <c r="AY186" s="10"/>
      <c r="AZ186" s="10"/>
      <c r="BA186" s="63"/>
      <c r="BB186" s="86">
        <v>1021</v>
      </c>
      <c r="BC186" s="10" t="s">
        <v>33</v>
      </c>
      <c r="BD186" s="10" t="s">
        <v>34</v>
      </c>
      <c r="BE186" s="10"/>
      <c r="BF186" s="10" t="b">
        <v>1</v>
      </c>
      <c r="BG186" s="10"/>
      <c r="BH186" s="10">
        <v>0</v>
      </c>
      <c r="BI186" s="10"/>
      <c r="BJ186" s="10"/>
      <c r="BK186" s="63"/>
      <c r="BL186" s="10">
        <v>1021</v>
      </c>
      <c r="BM186" s="10" t="s">
        <v>34</v>
      </c>
      <c r="BN186" s="10" t="s">
        <v>35</v>
      </c>
      <c r="BO186" s="10"/>
      <c r="BP186" s="10" t="b">
        <v>1</v>
      </c>
      <c r="BQ186" s="10"/>
      <c r="BR186" s="10">
        <v>0</v>
      </c>
      <c r="BS186" s="10"/>
      <c r="BT186" s="10"/>
      <c r="BU186" s="10"/>
      <c r="BV186" s="10">
        <v>1021</v>
      </c>
      <c r="BW186" s="10" t="s">
        <v>35</v>
      </c>
      <c r="BX186" s="10" t="s">
        <v>36</v>
      </c>
      <c r="BY186" s="10"/>
      <c r="BZ186" s="10" t="b">
        <v>1</v>
      </c>
      <c r="CA186" s="10"/>
      <c r="CB186" s="10">
        <v>0</v>
      </c>
      <c r="CC186" s="10"/>
      <c r="CD186" s="10"/>
      <c r="CE186" s="10"/>
    </row>
    <row r="187" spans="1:83" x14ac:dyDescent="0.25">
      <c r="A187" s="10">
        <v>1022</v>
      </c>
      <c r="B187" s="10">
        <v>16</v>
      </c>
      <c r="C187" s="10">
        <v>1022</v>
      </c>
      <c r="D187" s="86" t="s">
        <v>28</v>
      </c>
      <c r="E187" s="10" t="s">
        <v>29</v>
      </c>
      <c r="F187" s="10"/>
      <c r="G187" s="10"/>
      <c r="H187" s="10" t="b">
        <v>1</v>
      </c>
      <c r="I187" s="10"/>
      <c r="J187" s="10">
        <v>0</v>
      </c>
      <c r="K187" s="10"/>
      <c r="L187" s="10"/>
      <c r="M187" s="63"/>
      <c r="N187" s="86">
        <v>1022</v>
      </c>
      <c r="O187" s="10" t="s">
        <v>29</v>
      </c>
      <c r="P187" s="10" t="s">
        <v>30</v>
      </c>
      <c r="Q187" s="10"/>
      <c r="R187" s="10" t="b">
        <v>1</v>
      </c>
      <c r="S187" s="10"/>
      <c r="T187" s="10">
        <v>0</v>
      </c>
      <c r="U187" s="10"/>
      <c r="V187" s="10"/>
      <c r="W187" s="63"/>
      <c r="X187" s="10">
        <v>1022</v>
      </c>
      <c r="Y187" s="10" t="s">
        <v>30</v>
      </c>
      <c r="Z187" s="10" t="s">
        <v>31</v>
      </c>
      <c r="AA187" s="10"/>
      <c r="AB187" s="10" t="b">
        <v>1</v>
      </c>
      <c r="AC187" s="10"/>
      <c r="AD187" s="10">
        <v>0</v>
      </c>
      <c r="AE187" s="10"/>
      <c r="AF187" s="10"/>
      <c r="AG187" s="63"/>
      <c r="AH187" s="86">
        <v>1022</v>
      </c>
      <c r="AI187" s="10" t="s">
        <v>31</v>
      </c>
      <c r="AJ187" s="10" t="s">
        <v>32</v>
      </c>
      <c r="AK187" s="10"/>
      <c r="AL187" s="10" t="b">
        <v>1</v>
      </c>
      <c r="AM187" s="10"/>
      <c r="AN187" s="10">
        <v>0</v>
      </c>
      <c r="AO187" s="10"/>
      <c r="AP187" s="10"/>
      <c r="AQ187" s="63"/>
      <c r="AR187" s="86">
        <v>1022</v>
      </c>
      <c r="AS187" s="10" t="s">
        <v>32</v>
      </c>
      <c r="AT187" s="10" t="s">
        <v>33</v>
      </c>
      <c r="AU187" s="10"/>
      <c r="AV187" s="10" t="b">
        <v>1</v>
      </c>
      <c r="AW187" s="10"/>
      <c r="AX187" s="10">
        <v>0</v>
      </c>
      <c r="AY187" s="10"/>
      <c r="AZ187" s="10"/>
      <c r="BA187" s="63"/>
      <c r="BB187" s="86">
        <v>1022</v>
      </c>
      <c r="BC187" s="10" t="s">
        <v>33</v>
      </c>
      <c r="BD187" s="10" t="s">
        <v>34</v>
      </c>
      <c r="BE187" s="10"/>
      <c r="BF187" s="10" t="b">
        <v>1</v>
      </c>
      <c r="BG187" s="10"/>
      <c r="BH187" s="10">
        <v>0</v>
      </c>
      <c r="BI187" s="10"/>
      <c r="BJ187" s="10"/>
      <c r="BK187" s="63"/>
      <c r="BL187" s="10">
        <v>1022</v>
      </c>
      <c r="BM187" s="10" t="s">
        <v>34</v>
      </c>
      <c r="BN187" s="10" t="s">
        <v>35</v>
      </c>
      <c r="BO187" s="10"/>
      <c r="BP187" s="10" t="b">
        <v>1</v>
      </c>
      <c r="BQ187" s="10"/>
      <c r="BR187" s="10">
        <v>0</v>
      </c>
      <c r="BS187" s="10"/>
      <c r="BT187" s="10"/>
      <c r="BU187" s="10"/>
      <c r="BV187" s="10">
        <v>1022</v>
      </c>
      <c r="BW187" s="10" t="s">
        <v>35</v>
      </c>
      <c r="BX187" s="10" t="s">
        <v>36</v>
      </c>
      <c r="BY187" s="10"/>
      <c r="BZ187" s="10" t="b">
        <v>1</v>
      </c>
      <c r="CA187" s="10"/>
      <c r="CB187" s="10">
        <v>0</v>
      </c>
      <c r="CC187" s="10"/>
      <c r="CD187" s="10"/>
      <c r="CE187" s="10"/>
    </row>
    <row r="188" spans="1:83" x14ac:dyDescent="0.25">
      <c r="A188" s="10">
        <v>1023</v>
      </c>
      <c r="B188" s="10">
        <v>16</v>
      </c>
      <c r="C188" s="10">
        <v>1023</v>
      </c>
      <c r="D188" s="86" t="s">
        <v>28</v>
      </c>
      <c r="E188" s="10" t="s">
        <v>29</v>
      </c>
      <c r="F188" s="10"/>
      <c r="G188" s="10"/>
      <c r="H188" s="10" t="b">
        <v>1</v>
      </c>
      <c r="I188" s="10"/>
      <c r="J188" s="10">
        <v>0</v>
      </c>
      <c r="K188" s="10"/>
      <c r="L188" s="10"/>
      <c r="M188" s="63"/>
      <c r="N188" s="86">
        <v>1023</v>
      </c>
      <c r="O188" s="10" t="s">
        <v>29</v>
      </c>
      <c r="P188" s="10" t="s">
        <v>30</v>
      </c>
      <c r="Q188" s="10"/>
      <c r="R188" s="10" t="b">
        <v>1</v>
      </c>
      <c r="S188" s="10"/>
      <c r="T188" s="10">
        <v>0</v>
      </c>
      <c r="U188" s="10"/>
      <c r="V188" s="10"/>
      <c r="W188" s="63"/>
      <c r="X188" s="10">
        <v>1023</v>
      </c>
      <c r="Y188" s="10" t="s">
        <v>30</v>
      </c>
      <c r="Z188" s="10" t="s">
        <v>31</v>
      </c>
      <c r="AA188" s="10"/>
      <c r="AB188" s="10" t="b">
        <v>1</v>
      </c>
      <c r="AC188" s="10"/>
      <c r="AD188" s="10">
        <v>0</v>
      </c>
      <c r="AE188" s="10"/>
      <c r="AF188" s="10"/>
      <c r="AG188" s="63"/>
      <c r="AH188" s="86">
        <v>1023</v>
      </c>
      <c r="AI188" s="10" t="s">
        <v>31</v>
      </c>
      <c r="AJ188" s="10" t="s">
        <v>32</v>
      </c>
      <c r="AK188" s="10"/>
      <c r="AL188" s="10" t="b">
        <v>1</v>
      </c>
      <c r="AM188" s="10"/>
      <c r="AN188" s="10">
        <v>0</v>
      </c>
      <c r="AO188" s="10"/>
      <c r="AP188" s="10"/>
      <c r="AQ188" s="63"/>
      <c r="AR188" s="86">
        <v>1023</v>
      </c>
      <c r="AS188" s="10" t="s">
        <v>32</v>
      </c>
      <c r="AT188" s="10" t="s">
        <v>33</v>
      </c>
      <c r="AU188" s="10"/>
      <c r="AV188" s="10" t="b">
        <v>1</v>
      </c>
      <c r="AW188" s="10"/>
      <c r="AX188" s="10">
        <v>0</v>
      </c>
      <c r="AY188" s="10"/>
      <c r="AZ188" s="10"/>
      <c r="BA188" s="63"/>
      <c r="BB188" s="86">
        <v>1023</v>
      </c>
      <c r="BC188" s="10" t="s">
        <v>33</v>
      </c>
      <c r="BD188" s="10" t="s">
        <v>34</v>
      </c>
      <c r="BE188" s="10"/>
      <c r="BF188" s="10" t="b">
        <v>1</v>
      </c>
      <c r="BG188" s="10"/>
      <c r="BH188" s="10">
        <v>0</v>
      </c>
      <c r="BI188" s="10"/>
      <c r="BJ188" s="10"/>
      <c r="BK188" s="63"/>
      <c r="BL188" s="10">
        <v>1023</v>
      </c>
      <c r="BM188" s="10" t="s">
        <v>34</v>
      </c>
      <c r="BN188" s="10" t="s">
        <v>35</v>
      </c>
      <c r="BO188" s="10"/>
      <c r="BP188" s="10" t="b">
        <v>1</v>
      </c>
      <c r="BQ188" s="10"/>
      <c r="BR188" s="10">
        <v>0</v>
      </c>
      <c r="BS188" s="10"/>
      <c r="BT188" s="10"/>
      <c r="BU188" s="10"/>
      <c r="BV188" s="10">
        <v>1023</v>
      </c>
      <c r="BW188" s="10" t="s">
        <v>35</v>
      </c>
      <c r="BX188" s="10" t="s">
        <v>36</v>
      </c>
      <c r="BY188" s="10"/>
      <c r="BZ188" s="10" t="b">
        <v>1</v>
      </c>
      <c r="CA188" s="10"/>
      <c r="CB188" s="10">
        <v>0</v>
      </c>
      <c r="CC188" s="10"/>
      <c r="CD188" s="10"/>
      <c r="CE188" s="10"/>
    </row>
    <row r="189" spans="1:83" x14ac:dyDescent="0.25">
      <c r="A189" s="10">
        <v>1024</v>
      </c>
      <c r="B189" s="10">
        <v>16</v>
      </c>
      <c r="C189" s="10">
        <v>1024</v>
      </c>
      <c r="D189" s="86" t="s">
        <v>28</v>
      </c>
      <c r="E189" s="10" t="s">
        <v>29</v>
      </c>
      <c r="F189" s="10"/>
      <c r="G189" s="10"/>
      <c r="H189" s="10" t="b">
        <v>1</v>
      </c>
      <c r="I189" s="10"/>
      <c r="J189" s="10">
        <v>0</v>
      </c>
      <c r="K189" s="10"/>
      <c r="L189" s="10"/>
      <c r="M189" s="63"/>
      <c r="N189" s="86">
        <v>1024</v>
      </c>
      <c r="O189" s="10" t="s">
        <v>29</v>
      </c>
      <c r="P189" s="10" t="s">
        <v>30</v>
      </c>
      <c r="Q189" s="10"/>
      <c r="R189" s="10" t="b">
        <v>1</v>
      </c>
      <c r="S189" s="10"/>
      <c r="T189" s="10">
        <v>0</v>
      </c>
      <c r="U189" s="10"/>
      <c r="V189" s="10"/>
      <c r="W189" s="63"/>
      <c r="X189" s="10">
        <v>1024</v>
      </c>
      <c r="Y189" s="10" t="s">
        <v>30</v>
      </c>
      <c r="Z189" s="10" t="s">
        <v>31</v>
      </c>
      <c r="AA189" s="10"/>
      <c r="AB189" s="10" t="b">
        <v>1</v>
      </c>
      <c r="AC189" s="10"/>
      <c r="AD189" s="10">
        <v>0</v>
      </c>
      <c r="AE189" s="10"/>
      <c r="AF189" s="10"/>
      <c r="AG189" s="63"/>
      <c r="AH189" s="86">
        <v>1024</v>
      </c>
      <c r="AI189" s="10" t="s">
        <v>31</v>
      </c>
      <c r="AJ189" s="10" t="s">
        <v>32</v>
      </c>
      <c r="AK189" s="10"/>
      <c r="AL189" s="10" t="b">
        <v>1</v>
      </c>
      <c r="AM189" s="10"/>
      <c r="AN189" s="10">
        <v>0</v>
      </c>
      <c r="AO189" s="10"/>
      <c r="AP189" s="10"/>
      <c r="AQ189" s="63"/>
      <c r="AR189" s="86">
        <v>1024</v>
      </c>
      <c r="AS189" s="10" t="s">
        <v>32</v>
      </c>
      <c r="AT189" s="10" t="s">
        <v>33</v>
      </c>
      <c r="AU189" s="10"/>
      <c r="AV189" s="10" t="b">
        <v>1</v>
      </c>
      <c r="AW189" s="10"/>
      <c r="AX189" s="10">
        <v>0</v>
      </c>
      <c r="AY189" s="10"/>
      <c r="AZ189" s="10"/>
      <c r="BA189" s="63"/>
      <c r="BB189" s="86">
        <v>1024</v>
      </c>
      <c r="BC189" s="10" t="s">
        <v>33</v>
      </c>
      <c r="BD189" s="10" t="s">
        <v>34</v>
      </c>
      <c r="BE189" s="10"/>
      <c r="BF189" s="10" t="b">
        <v>1</v>
      </c>
      <c r="BG189" s="10"/>
      <c r="BH189" s="10">
        <v>0</v>
      </c>
      <c r="BI189" s="10"/>
      <c r="BJ189" s="10"/>
      <c r="BK189" s="63"/>
      <c r="BL189" s="10">
        <v>1024</v>
      </c>
      <c r="BM189" s="10" t="s">
        <v>34</v>
      </c>
      <c r="BN189" s="10" t="s">
        <v>35</v>
      </c>
      <c r="BO189" s="10"/>
      <c r="BP189" s="10" t="b">
        <v>1</v>
      </c>
      <c r="BQ189" s="10"/>
      <c r="BR189" s="10">
        <v>0</v>
      </c>
      <c r="BS189" s="10"/>
      <c r="BT189" s="10"/>
      <c r="BU189" s="10"/>
      <c r="BV189" s="10">
        <v>1024</v>
      </c>
      <c r="BW189" s="10" t="s">
        <v>35</v>
      </c>
      <c r="BX189" s="10" t="s">
        <v>36</v>
      </c>
      <c r="BY189" s="10"/>
      <c r="BZ189" s="10" t="b">
        <v>1</v>
      </c>
      <c r="CA189" s="10"/>
      <c r="CB189" s="10">
        <v>0</v>
      </c>
      <c r="CC189" s="10"/>
      <c r="CD189" s="10"/>
      <c r="CE189" s="10"/>
    </row>
    <row r="190" spans="1:83" x14ac:dyDescent="0.25">
      <c r="A190" s="10">
        <v>1025</v>
      </c>
      <c r="B190" s="10">
        <v>16</v>
      </c>
      <c r="C190" s="10">
        <v>1025</v>
      </c>
      <c r="D190" s="86" t="s">
        <v>28</v>
      </c>
      <c r="E190" s="10" t="s">
        <v>29</v>
      </c>
      <c r="F190" s="10"/>
      <c r="G190" s="10"/>
      <c r="H190" s="10" t="b">
        <v>1</v>
      </c>
      <c r="I190" s="10"/>
      <c r="J190" s="10">
        <v>0</v>
      </c>
      <c r="K190" s="10"/>
      <c r="L190" s="10"/>
      <c r="M190" s="63"/>
      <c r="N190" s="86">
        <v>1025</v>
      </c>
      <c r="O190" s="10" t="s">
        <v>29</v>
      </c>
      <c r="P190" s="10" t="s">
        <v>30</v>
      </c>
      <c r="Q190" s="10"/>
      <c r="R190" s="10" t="b">
        <v>1</v>
      </c>
      <c r="S190" s="10"/>
      <c r="T190" s="10">
        <v>0</v>
      </c>
      <c r="U190" s="10"/>
      <c r="V190" s="10"/>
      <c r="W190" s="63"/>
      <c r="X190" s="10">
        <v>1025</v>
      </c>
      <c r="Y190" s="10" t="s">
        <v>30</v>
      </c>
      <c r="Z190" s="10" t="s">
        <v>31</v>
      </c>
      <c r="AA190" s="10"/>
      <c r="AB190" s="10" t="b">
        <v>1</v>
      </c>
      <c r="AC190" s="10"/>
      <c r="AD190" s="10">
        <v>0</v>
      </c>
      <c r="AE190" s="10"/>
      <c r="AF190" s="10"/>
      <c r="AG190" s="63"/>
      <c r="AH190" s="86">
        <v>1025</v>
      </c>
      <c r="AI190" s="10" t="s">
        <v>31</v>
      </c>
      <c r="AJ190" s="10" t="s">
        <v>32</v>
      </c>
      <c r="AK190" s="10"/>
      <c r="AL190" s="10" t="b">
        <v>1</v>
      </c>
      <c r="AM190" s="10"/>
      <c r="AN190" s="10">
        <v>0</v>
      </c>
      <c r="AO190" s="10"/>
      <c r="AP190" s="10"/>
      <c r="AQ190" s="63"/>
      <c r="AR190" s="86">
        <v>1025</v>
      </c>
      <c r="AS190" s="10" t="s">
        <v>32</v>
      </c>
      <c r="AT190" s="10" t="s">
        <v>33</v>
      </c>
      <c r="AU190" s="10"/>
      <c r="AV190" s="10" t="b">
        <v>1</v>
      </c>
      <c r="AW190" s="10"/>
      <c r="AX190" s="10">
        <v>0</v>
      </c>
      <c r="AY190" s="10"/>
      <c r="AZ190" s="10"/>
      <c r="BA190" s="63"/>
      <c r="BB190" s="86">
        <v>1025</v>
      </c>
      <c r="BC190" s="10" t="s">
        <v>33</v>
      </c>
      <c r="BD190" s="10" t="s">
        <v>34</v>
      </c>
      <c r="BE190" s="10"/>
      <c r="BF190" s="10" t="b">
        <v>1</v>
      </c>
      <c r="BG190" s="10"/>
      <c r="BH190" s="10">
        <v>0</v>
      </c>
      <c r="BI190" s="10"/>
      <c r="BJ190" s="10"/>
      <c r="BK190" s="63"/>
      <c r="BL190" s="10">
        <v>1025</v>
      </c>
      <c r="BM190" s="10" t="s">
        <v>34</v>
      </c>
      <c r="BN190" s="10" t="s">
        <v>35</v>
      </c>
      <c r="BO190" s="10"/>
      <c r="BP190" s="10" t="b">
        <v>1</v>
      </c>
      <c r="BQ190" s="10"/>
      <c r="BR190" s="10">
        <v>0</v>
      </c>
      <c r="BS190" s="10"/>
      <c r="BT190" s="10"/>
      <c r="BU190" s="10"/>
      <c r="BV190" s="10">
        <v>1025</v>
      </c>
      <c r="BW190" s="10" t="s">
        <v>35</v>
      </c>
      <c r="BX190" s="10" t="s">
        <v>36</v>
      </c>
      <c r="BY190" s="10"/>
      <c r="BZ190" s="10" t="b">
        <v>1</v>
      </c>
      <c r="CA190" s="10"/>
      <c r="CB190" s="10">
        <v>0</v>
      </c>
      <c r="CC190" s="10"/>
      <c r="CD190" s="10"/>
      <c r="CE190" s="10"/>
    </row>
    <row r="191" spans="1:83" x14ac:dyDescent="0.25">
      <c r="A191" s="10">
        <v>1026</v>
      </c>
      <c r="B191" s="10">
        <v>16</v>
      </c>
      <c r="C191" s="10">
        <v>1026</v>
      </c>
      <c r="D191" s="86" t="s">
        <v>28</v>
      </c>
      <c r="E191" s="10" t="s">
        <v>29</v>
      </c>
      <c r="F191" s="10"/>
      <c r="G191" s="10"/>
      <c r="H191" s="10" t="b">
        <v>1</v>
      </c>
      <c r="I191" s="10"/>
      <c r="J191" s="10">
        <v>0</v>
      </c>
      <c r="K191" s="10"/>
      <c r="L191" s="10"/>
      <c r="M191" s="63"/>
      <c r="N191" s="86">
        <v>1026</v>
      </c>
      <c r="O191" s="10" t="s">
        <v>29</v>
      </c>
      <c r="P191" s="10" t="s">
        <v>30</v>
      </c>
      <c r="Q191" s="10"/>
      <c r="R191" s="10" t="b">
        <v>1</v>
      </c>
      <c r="S191" s="10"/>
      <c r="T191" s="10">
        <v>0</v>
      </c>
      <c r="U191" s="10"/>
      <c r="V191" s="10"/>
      <c r="W191" s="63"/>
      <c r="X191" s="10">
        <v>1026</v>
      </c>
      <c r="Y191" s="10" t="s">
        <v>30</v>
      </c>
      <c r="Z191" s="10" t="s">
        <v>31</v>
      </c>
      <c r="AA191" s="10"/>
      <c r="AB191" s="10" t="b">
        <v>1</v>
      </c>
      <c r="AC191" s="10"/>
      <c r="AD191" s="10">
        <v>0</v>
      </c>
      <c r="AE191" s="10"/>
      <c r="AF191" s="10"/>
      <c r="AG191" s="63"/>
      <c r="AH191" s="86">
        <v>1026</v>
      </c>
      <c r="AI191" s="10" t="s">
        <v>31</v>
      </c>
      <c r="AJ191" s="10" t="s">
        <v>32</v>
      </c>
      <c r="AK191" s="10">
        <v>3.5745708000000001E-2</v>
      </c>
      <c r="AL191" s="10" t="b">
        <v>0</v>
      </c>
      <c r="AM191" s="10">
        <v>5.4009314000000003E-2</v>
      </c>
      <c r="AN191" s="10">
        <v>1.7482101999999999E-2</v>
      </c>
      <c r="AO191" s="10">
        <v>0</v>
      </c>
      <c r="AP191" s="10">
        <v>0</v>
      </c>
      <c r="AQ191" s="63">
        <v>0</v>
      </c>
      <c r="AR191" s="86">
        <v>1026</v>
      </c>
      <c r="AS191" s="10" t="s">
        <v>32</v>
      </c>
      <c r="AT191" s="10" t="s">
        <v>33</v>
      </c>
      <c r="AU191" s="10">
        <v>2.6130662999999998E-2</v>
      </c>
      <c r="AV191" s="10" t="b">
        <v>1</v>
      </c>
      <c r="AW191" s="10">
        <v>6.9716371999999999E-2</v>
      </c>
      <c r="AX191" s="10">
        <v>0</v>
      </c>
      <c r="AY191" s="10">
        <v>3.63631E-4</v>
      </c>
      <c r="AZ191" s="10">
        <v>0.64260849200000003</v>
      </c>
      <c r="BA191" s="63">
        <v>0.12720668600000001</v>
      </c>
      <c r="BB191" s="86">
        <v>1026</v>
      </c>
      <c r="BC191" s="10" t="s">
        <v>33</v>
      </c>
      <c r="BD191" s="10" t="s">
        <v>34</v>
      </c>
      <c r="BE191" s="10"/>
      <c r="BF191" s="10" t="b">
        <v>1</v>
      </c>
      <c r="BG191" s="10"/>
      <c r="BH191" s="10">
        <v>0</v>
      </c>
      <c r="BI191" s="10"/>
      <c r="BJ191" s="10"/>
      <c r="BK191" s="63"/>
      <c r="BL191" s="10">
        <v>1026</v>
      </c>
      <c r="BM191" s="10" t="s">
        <v>34</v>
      </c>
      <c r="BN191" s="10" t="s">
        <v>35</v>
      </c>
      <c r="BO191" s="10"/>
      <c r="BP191" s="10" t="b">
        <v>1</v>
      </c>
      <c r="BQ191" s="10"/>
      <c r="BR191" s="10">
        <v>0</v>
      </c>
      <c r="BS191" s="10"/>
      <c r="BT191" s="10"/>
      <c r="BU191" s="10"/>
      <c r="BV191" s="10">
        <v>1026</v>
      </c>
      <c r="BW191" s="10" t="s">
        <v>35</v>
      </c>
      <c r="BX191" s="10" t="s">
        <v>36</v>
      </c>
      <c r="BY191" s="10"/>
      <c r="BZ191" s="10" t="b">
        <v>1</v>
      </c>
      <c r="CA191" s="10"/>
      <c r="CB191" s="10">
        <v>0</v>
      </c>
      <c r="CC191" s="10"/>
      <c r="CD191" s="10"/>
      <c r="CE191" s="10"/>
    </row>
    <row r="192" spans="1:83" x14ac:dyDescent="0.25">
      <c r="A192" s="10">
        <v>1027</v>
      </c>
      <c r="B192" s="10">
        <v>16</v>
      </c>
      <c r="C192" s="10">
        <v>1027</v>
      </c>
      <c r="D192" s="86" t="s">
        <v>28</v>
      </c>
      <c r="E192" s="10" t="s">
        <v>29</v>
      </c>
      <c r="F192" s="10"/>
      <c r="G192" s="10"/>
      <c r="H192" s="10" t="b">
        <v>1</v>
      </c>
      <c r="I192" s="10"/>
      <c r="J192" s="10">
        <v>0</v>
      </c>
      <c r="K192" s="10"/>
      <c r="L192" s="10"/>
      <c r="M192" s="63"/>
      <c r="N192" s="86">
        <v>1027</v>
      </c>
      <c r="O192" s="10" t="s">
        <v>29</v>
      </c>
      <c r="P192" s="10" t="s">
        <v>30</v>
      </c>
      <c r="Q192" s="10"/>
      <c r="R192" s="10" t="b">
        <v>1</v>
      </c>
      <c r="S192" s="10"/>
      <c r="T192" s="10">
        <v>0</v>
      </c>
      <c r="U192" s="10"/>
      <c r="V192" s="10"/>
      <c r="W192" s="63"/>
      <c r="X192" s="10">
        <v>1027</v>
      </c>
      <c r="Y192" s="10" t="s">
        <v>30</v>
      </c>
      <c r="Z192" s="10" t="s">
        <v>31</v>
      </c>
      <c r="AA192" s="10"/>
      <c r="AB192" s="10" t="b">
        <v>1</v>
      </c>
      <c r="AC192" s="10"/>
      <c r="AD192" s="10">
        <v>0</v>
      </c>
      <c r="AE192" s="10"/>
      <c r="AF192" s="10"/>
      <c r="AG192" s="63"/>
      <c r="AH192" s="86">
        <v>1027</v>
      </c>
      <c r="AI192" s="10" t="s">
        <v>31</v>
      </c>
      <c r="AJ192" s="10" t="s">
        <v>32</v>
      </c>
      <c r="AK192" s="10"/>
      <c r="AL192" s="10" t="b">
        <v>1</v>
      </c>
      <c r="AM192" s="10"/>
      <c r="AN192" s="10">
        <v>0</v>
      </c>
      <c r="AO192" s="10"/>
      <c r="AP192" s="10"/>
      <c r="AQ192" s="63"/>
      <c r="AR192" s="86">
        <v>1027</v>
      </c>
      <c r="AS192" s="10" t="s">
        <v>32</v>
      </c>
      <c r="AT192" s="10" t="s">
        <v>33</v>
      </c>
      <c r="AU192" s="10"/>
      <c r="AV192" s="10" t="b">
        <v>1</v>
      </c>
      <c r="AW192" s="10"/>
      <c r="AX192" s="10">
        <v>0</v>
      </c>
      <c r="AY192" s="10"/>
      <c r="AZ192" s="10"/>
      <c r="BA192" s="63"/>
      <c r="BB192" s="86">
        <v>1027</v>
      </c>
      <c r="BC192" s="10" t="s">
        <v>33</v>
      </c>
      <c r="BD192" s="10" t="s">
        <v>34</v>
      </c>
      <c r="BE192" s="10"/>
      <c r="BF192" s="10" t="b">
        <v>1</v>
      </c>
      <c r="BG192" s="10"/>
      <c r="BH192" s="10">
        <v>0</v>
      </c>
      <c r="BI192" s="10"/>
      <c r="BJ192" s="10"/>
      <c r="BK192" s="63"/>
      <c r="BL192" s="10">
        <v>1027</v>
      </c>
      <c r="BM192" s="10" t="s">
        <v>34</v>
      </c>
      <c r="BN192" s="10" t="s">
        <v>35</v>
      </c>
      <c r="BO192" s="10"/>
      <c r="BP192" s="10" t="b">
        <v>1</v>
      </c>
      <c r="BQ192" s="10"/>
      <c r="BR192" s="10">
        <v>0</v>
      </c>
      <c r="BS192" s="10"/>
      <c r="BT192" s="10"/>
      <c r="BU192" s="10"/>
      <c r="BV192" s="10">
        <v>1027</v>
      </c>
      <c r="BW192" s="10" t="s">
        <v>35</v>
      </c>
      <c r="BX192" s="10" t="s">
        <v>36</v>
      </c>
      <c r="BY192" s="10"/>
      <c r="BZ192" s="10" t="b">
        <v>1</v>
      </c>
      <c r="CA192" s="10"/>
      <c r="CB192" s="10">
        <v>0</v>
      </c>
      <c r="CC192" s="10"/>
      <c r="CD192" s="10"/>
      <c r="CE192" s="10"/>
    </row>
    <row r="193" spans="1:91" x14ac:dyDescent="0.25">
      <c r="A193" s="10">
        <v>1028</v>
      </c>
      <c r="B193" s="10">
        <v>16</v>
      </c>
      <c r="C193" s="10">
        <v>1028</v>
      </c>
      <c r="D193" s="86" t="s">
        <v>28</v>
      </c>
      <c r="E193" s="10" t="s">
        <v>29</v>
      </c>
      <c r="F193" s="10"/>
      <c r="G193" s="10"/>
      <c r="H193" s="10" t="b">
        <v>1</v>
      </c>
      <c r="I193" s="10"/>
      <c r="J193" s="10">
        <v>0</v>
      </c>
      <c r="K193" s="10"/>
      <c r="L193" s="10"/>
      <c r="M193" s="63"/>
      <c r="N193" s="86">
        <v>1028</v>
      </c>
      <c r="O193" s="10" t="s">
        <v>29</v>
      </c>
      <c r="P193" s="10" t="s">
        <v>30</v>
      </c>
      <c r="Q193" s="10"/>
      <c r="R193" s="10" t="b">
        <v>1</v>
      </c>
      <c r="S193" s="10"/>
      <c r="T193" s="10">
        <v>0</v>
      </c>
      <c r="U193" s="10"/>
      <c r="V193" s="10"/>
      <c r="W193" s="63"/>
      <c r="X193" s="10">
        <v>1028</v>
      </c>
      <c r="Y193" s="10" t="s">
        <v>30</v>
      </c>
      <c r="Z193" s="10" t="s">
        <v>31</v>
      </c>
      <c r="AA193" s="10"/>
      <c r="AB193" s="10" t="b">
        <v>1</v>
      </c>
      <c r="AC193" s="10"/>
      <c r="AD193" s="10">
        <v>0</v>
      </c>
      <c r="AE193" s="10"/>
      <c r="AF193" s="10"/>
      <c r="AG193" s="63"/>
      <c r="AH193" s="86">
        <v>1028</v>
      </c>
      <c r="AI193" s="10" t="s">
        <v>31</v>
      </c>
      <c r="AJ193" s="10" t="s">
        <v>32</v>
      </c>
      <c r="AK193" s="10"/>
      <c r="AL193" s="10" t="b">
        <v>1</v>
      </c>
      <c r="AM193" s="10"/>
      <c r="AN193" s="10">
        <v>0</v>
      </c>
      <c r="AO193" s="10"/>
      <c r="AP193" s="10"/>
      <c r="AQ193" s="63"/>
      <c r="AR193" s="86">
        <v>1028</v>
      </c>
      <c r="AS193" s="10" t="s">
        <v>32</v>
      </c>
      <c r="AT193" s="10" t="s">
        <v>33</v>
      </c>
      <c r="AU193" s="10"/>
      <c r="AV193" s="10" t="b">
        <v>1</v>
      </c>
      <c r="AW193" s="10"/>
      <c r="AX193" s="10">
        <v>0</v>
      </c>
      <c r="AY193" s="10"/>
      <c r="AZ193" s="10"/>
      <c r="BA193" s="63"/>
      <c r="BB193" s="86">
        <v>1028</v>
      </c>
      <c r="BC193" s="10" t="s">
        <v>33</v>
      </c>
      <c r="BD193" s="10" t="s">
        <v>34</v>
      </c>
      <c r="BE193" s="10"/>
      <c r="BF193" s="10" t="b">
        <v>1</v>
      </c>
      <c r="BG193" s="10"/>
      <c r="BH193" s="10">
        <v>0</v>
      </c>
      <c r="BI193" s="10"/>
      <c r="BJ193" s="10"/>
      <c r="BK193" s="63"/>
      <c r="BL193" s="10">
        <v>1028</v>
      </c>
      <c r="BM193" s="10" t="s">
        <v>34</v>
      </c>
      <c r="BN193" s="10" t="s">
        <v>35</v>
      </c>
      <c r="BO193" s="10"/>
      <c r="BP193" s="10" t="b">
        <v>1</v>
      </c>
      <c r="BQ193" s="10"/>
      <c r="BR193" s="10">
        <v>0</v>
      </c>
      <c r="BS193" s="10"/>
      <c r="BT193" s="10"/>
      <c r="BU193" s="10"/>
      <c r="BV193" s="10">
        <v>1028</v>
      </c>
      <c r="BW193" s="10" t="s">
        <v>35</v>
      </c>
      <c r="BX193" s="10" t="s">
        <v>36</v>
      </c>
      <c r="BY193" s="10"/>
      <c r="BZ193" s="10" t="b">
        <v>1</v>
      </c>
      <c r="CA193" s="10"/>
      <c r="CB193" s="10">
        <v>0</v>
      </c>
      <c r="CC193" s="10"/>
      <c r="CD193" s="10"/>
      <c r="CE193" s="10"/>
    </row>
    <row r="194" spans="1:91" x14ac:dyDescent="0.25">
      <c r="A194" s="10">
        <v>1029</v>
      </c>
      <c r="B194" s="10">
        <v>16</v>
      </c>
      <c r="C194" s="10">
        <v>1029</v>
      </c>
      <c r="D194" s="86" t="s">
        <v>28</v>
      </c>
      <c r="E194" s="10" t="s">
        <v>29</v>
      </c>
      <c r="F194" s="10"/>
      <c r="G194" s="10"/>
      <c r="H194" s="10" t="b">
        <v>1</v>
      </c>
      <c r="I194" s="10"/>
      <c r="J194" s="10">
        <v>0</v>
      </c>
      <c r="K194" s="10"/>
      <c r="L194" s="10"/>
      <c r="M194" s="63"/>
      <c r="N194" s="86">
        <v>1029</v>
      </c>
      <c r="O194" s="10" t="s">
        <v>29</v>
      </c>
      <c r="P194" s="10" t="s">
        <v>30</v>
      </c>
      <c r="Q194" s="10"/>
      <c r="R194" s="10" t="b">
        <v>1</v>
      </c>
      <c r="S194" s="10"/>
      <c r="T194" s="10">
        <v>0</v>
      </c>
      <c r="U194" s="10"/>
      <c r="V194" s="10"/>
      <c r="W194" s="63"/>
      <c r="X194" s="10">
        <v>1029</v>
      </c>
      <c r="Y194" s="10" t="s">
        <v>30</v>
      </c>
      <c r="Z194" s="10" t="s">
        <v>31</v>
      </c>
      <c r="AA194" s="10"/>
      <c r="AB194" s="10" t="b">
        <v>1</v>
      </c>
      <c r="AC194" s="10"/>
      <c r="AD194" s="10">
        <v>0</v>
      </c>
      <c r="AE194" s="10"/>
      <c r="AF194" s="10"/>
      <c r="AG194" s="63"/>
      <c r="AH194" s="86">
        <v>1029</v>
      </c>
      <c r="AI194" s="10" t="s">
        <v>31</v>
      </c>
      <c r="AJ194" s="10" t="s">
        <v>32</v>
      </c>
      <c r="AK194" s="10"/>
      <c r="AL194" s="10" t="b">
        <v>1</v>
      </c>
      <c r="AM194" s="10"/>
      <c r="AN194" s="10">
        <v>0</v>
      </c>
      <c r="AO194" s="10"/>
      <c r="AP194" s="10"/>
      <c r="AQ194" s="63"/>
      <c r="AR194" s="86">
        <v>1029</v>
      </c>
      <c r="AS194" s="10" t="s">
        <v>32</v>
      </c>
      <c r="AT194" s="10" t="s">
        <v>33</v>
      </c>
      <c r="AU194" s="10"/>
      <c r="AV194" s="10" t="b">
        <v>1</v>
      </c>
      <c r="AW194" s="10"/>
      <c r="AX194" s="10">
        <v>0</v>
      </c>
      <c r="AY194" s="10"/>
      <c r="AZ194" s="10"/>
      <c r="BA194" s="63"/>
      <c r="BB194" s="86">
        <v>1029</v>
      </c>
      <c r="BC194" s="10" t="s">
        <v>33</v>
      </c>
      <c r="BD194" s="10" t="s">
        <v>34</v>
      </c>
      <c r="BE194" s="10"/>
      <c r="BF194" s="10" t="b">
        <v>1</v>
      </c>
      <c r="BG194" s="10"/>
      <c r="BH194" s="10">
        <v>0</v>
      </c>
      <c r="BI194" s="10"/>
      <c r="BJ194" s="10"/>
      <c r="BK194" s="63"/>
      <c r="BL194" s="10">
        <v>1029</v>
      </c>
      <c r="BM194" s="10" t="s">
        <v>34</v>
      </c>
      <c r="BN194" s="10" t="s">
        <v>35</v>
      </c>
      <c r="BO194" s="10"/>
      <c r="BP194" s="10" t="b">
        <v>1</v>
      </c>
      <c r="BQ194" s="10"/>
      <c r="BR194" s="10">
        <v>0</v>
      </c>
      <c r="BS194" s="10"/>
      <c r="BT194" s="10"/>
      <c r="BU194" s="10"/>
      <c r="BV194" s="10">
        <v>1029</v>
      </c>
      <c r="BW194" s="10" t="s">
        <v>35</v>
      </c>
      <c r="BX194" s="10" t="s">
        <v>36</v>
      </c>
      <c r="BY194" s="10"/>
      <c r="BZ194" s="10" t="b">
        <v>1</v>
      </c>
      <c r="CA194" s="10"/>
      <c r="CB194" s="10">
        <v>0</v>
      </c>
      <c r="CC194" s="10"/>
      <c r="CD194" s="10"/>
      <c r="CE194" s="10"/>
    </row>
    <row r="195" spans="1:91" x14ac:dyDescent="0.25">
      <c r="A195" s="10">
        <v>1030</v>
      </c>
      <c r="B195" s="10">
        <v>16</v>
      </c>
      <c r="C195" s="10">
        <v>1030</v>
      </c>
      <c r="D195" s="86" t="s">
        <v>28</v>
      </c>
      <c r="E195" s="10" t="s">
        <v>29</v>
      </c>
      <c r="F195" s="10"/>
      <c r="G195" s="10"/>
      <c r="H195" s="10" t="b">
        <v>1</v>
      </c>
      <c r="I195" s="10"/>
      <c r="J195" s="10">
        <v>0</v>
      </c>
      <c r="K195" s="10"/>
      <c r="L195" s="10"/>
      <c r="M195" s="63"/>
      <c r="N195" s="86">
        <v>1030</v>
      </c>
      <c r="O195" s="10" t="s">
        <v>29</v>
      </c>
      <c r="P195" s="10" t="s">
        <v>30</v>
      </c>
      <c r="Q195" s="10"/>
      <c r="R195" s="10" t="b">
        <v>1</v>
      </c>
      <c r="S195" s="10"/>
      <c r="T195" s="10">
        <v>0</v>
      </c>
      <c r="U195" s="10"/>
      <c r="V195" s="10"/>
      <c r="W195" s="63"/>
      <c r="X195" s="10">
        <v>1030</v>
      </c>
      <c r="Y195" s="10" t="s">
        <v>30</v>
      </c>
      <c r="Z195" s="10" t="s">
        <v>31</v>
      </c>
      <c r="AA195" s="10"/>
      <c r="AB195" s="10" t="b">
        <v>1</v>
      </c>
      <c r="AC195" s="10"/>
      <c r="AD195" s="10">
        <v>0</v>
      </c>
      <c r="AE195" s="10"/>
      <c r="AF195" s="10"/>
      <c r="AG195" s="63"/>
      <c r="AH195" s="86">
        <v>1030</v>
      </c>
      <c r="AI195" s="10" t="s">
        <v>31</v>
      </c>
      <c r="AJ195" s="10" t="s">
        <v>32</v>
      </c>
      <c r="AK195" s="10"/>
      <c r="AL195" s="10" t="b">
        <v>1</v>
      </c>
      <c r="AM195" s="10"/>
      <c r="AN195" s="10">
        <v>0</v>
      </c>
      <c r="AO195" s="10"/>
      <c r="AP195" s="10"/>
      <c r="AQ195" s="63"/>
      <c r="AR195" s="86">
        <v>1030</v>
      </c>
      <c r="AS195" s="10" t="s">
        <v>32</v>
      </c>
      <c r="AT195" s="10" t="s">
        <v>33</v>
      </c>
      <c r="AU195" s="10"/>
      <c r="AV195" s="10" t="b">
        <v>1</v>
      </c>
      <c r="AW195" s="10"/>
      <c r="AX195" s="10">
        <v>0</v>
      </c>
      <c r="AY195" s="10"/>
      <c r="AZ195" s="10"/>
      <c r="BA195" s="63"/>
      <c r="BB195" s="86">
        <v>1030</v>
      </c>
      <c r="BC195" s="10" t="s">
        <v>33</v>
      </c>
      <c r="BD195" s="10" t="s">
        <v>34</v>
      </c>
      <c r="BE195" s="10"/>
      <c r="BF195" s="10" t="b">
        <v>1</v>
      </c>
      <c r="BG195" s="10"/>
      <c r="BH195" s="10">
        <v>0</v>
      </c>
      <c r="BI195" s="10"/>
      <c r="BJ195" s="10"/>
      <c r="BK195" s="63"/>
      <c r="BL195" s="10">
        <v>1030</v>
      </c>
      <c r="BM195" s="10" t="s">
        <v>34</v>
      </c>
      <c r="BN195" s="10" t="s">
        <v>35</v>
      </c>
      <c r="BO195" s="10"/>
      <c r="BP195" s="10" t="b">
        <v>1</v>
      </c>
      <c r="BQ195" s="10"/>
      <c r="BR195" s="10">
        <v>0</v>
      </c>
      <c r="BS195" s="10"/>
      <c r="BT195" s="10"/>
      <c r="BU195" s="10"/>
      <c r="BV195" s="10">
        <v>1030</v>
      </c>
      <c r="BW195" s="10" t="s">
        <v>35</v>
      </c>
      <c r="BX195" s="10" t="s">
        <v>36</v>
      </c>
      <c r="BY195" s="10"/>
      <c r="BZ195" s="10" t="b">
        <v>1</v>
      </c>
      <c r="CA195" s="10"/>
      <c r="CB195" s="10">
        <v>0</v>
      </c>
      <c r="CC195" s="10"/>
      <c r="CD195" s="10"/>
      <c r="CE195" s="10"/>
    </row>
    <row r="196" spans="1:91" x14ac:dyDescent="0.25">
      <c r="A196" s="10">
        <v>1031</v>
      </c>
      <c r="B196" s="10">
        <v>16</v>
      </c>
      <c r="C196" s="10">
        <v>1031</v>
      </c>
      <c r="D196" s="86" t="s">
        <v>28</v>
      </c>
      <c r="E196" s="10" t="s">
        <v>29</v>
      </c>
      <c r="F196" s="10"/>
      <c r="G196" s="10"/>
      <c r="H196" s="10" t="b">
        <v>1</v>
      </c>
      <c r="I196" s="10"/>
      <c r="J196" s="10">
        <v>0</v>
      </c>
      <c r="K196" s="10"/>
      <c r="L196" s="10"/>
      <c r="M196" s="63"/>
      <c r="N196" s="86">
        <v>1031</v>
      </c>
      <c r="O196" s="10" t="s">
        <v>29</v>
      </c>
      <c r="P196" s="10" t="s">
        <v>30</v>
      </c>
      <c r="Q196" s="10">
        <v>0.25992079699999998</v>
      </c>
      <c r="R196" s="10" t="b">
        <v>0</v>
      </c>
      <c r="S196" s="10">
        <v>0.39695048900000002</v>
      </c>
      <c r="T196" s="10">
        <v>0.122891106</v>
      </c>
      <c r="U196" s="10">
        <v>0</v>
      </c>
      <c r="V196" s="10">
        <v>0</v>
      </c>
      <c r="W196" s="63">
        <v>0</v>
      </c>
      <c r="X196" s="10">
        <v>1031</v>
      </c>
      <c r="Y196" s="10" t="s">
        <v>30</v>
      </c>
      <c r="Z196" s="10" t="s">
        <v>31</v>
      </c>
      <c r="AA196" s="10"/>
      <c r="AB196" s="10" t="b">
        <v>1</v>
      </c>
      <c r="AC196" s="10"/>
      <c r="AD196" s="10">
        <v>0</v>
      </c>
      <c r="AE196" s="10"/>
      <c r="AF196" s="10"/>
      <c r="AG196" s="63"/>
      <c r="AH196" s="86">
        <v>1031</v>
      </c>
      <c r="AI196" s="10" t="s">
        <v>31</v>
      </c>
      <c r="AJ196" s="10" t="s">
        <v>32</v>
      </c>
      <c r="AK196" s="10"/>
      <c r="AL196" s="10" t="b">
        <v>1</v>
      </c>
      <c r="AM196" s="10"/>
      <c r="AN196" s="10">
        <v>0</v>
      </c>
      <c r="AO196" s="10"/>
      <c r="AP196" s="10"/>
      <c r="AQ196" s="63"/>
      <c r="AR196" s="86">
        <v>1031</v>
      </c>
      <c r="AS196" s="10" t="s">
        <v>32</v>
      </c>
      <c r="AT196" s="10" t="s">
        <v>33</v>
      </c>
      <c r="AU196" s="10"/>
      <c r="AV196" s="10" t="b">
        <v>1</v>
      </c>
      <c r="AW196" s="10"/>
      <c r="AX196" s="10">
        <v>0</v>
      </c>
      <c r="AY196" s="10"/>
      <c r="AZ196" s="10"/>
      <c r="BA196" s="63"/>
      <c r="BB196" s="86">
        <v>1031</v>
      </c>
      <c r="BC196" s="10" t="s">
        <v>33</v>
      </c>
      <c r="BD196" s="10" t="s">
        <v>34</v>
      </c>
      <c r="BE196" s="10"/>
      <c r="BF196" s="10" t="b">
        <v>1</v>
      </c>
      <c r="BG196" s="10"/>
      <c r="BH196" s="10">
        <v>0</v>
      </c>
      <c r="BI196" s="10"/>
      <c r="BJ196" s="10"/>
      <c r="BK196" s="63"/>
      <c r="BL196" s="10">
        <v>1031</v>
      </c>
      <c r="BM196" s="10" t="s">
        <v>34</v>
      </c>
      <c r="BN196" s="10" t="s">
        <v>35</v>
      </c>
      <c r="BO196" s="10"/>
      <c r="BP196" s="10" t="b">
        <v>1</v>
      </c>
      <c r="BQ196" s="10"/>
      <c r="BR196" s="10">
        <v>0</v>
      </c>
      <c r="BS196" s="10"/>
      <c r="BT196" s="10"/>
      <c r="BU196" s="10"/>
      <c r="BV196" s="10">
        <v>1031</v>
      </c>
      <c r="BW196" s="10" t="s">
        <v>35</v>
      </c>
      <c r="BX196" s="10" t="s">
        <v>36</v>
      </c>
      <c r="BY196" s="10">
        <v>0.135375729</v>
      </c>
      <c r="BZ196" s="10" t="b">
        <v>0</v>
      </c>
      <c r="CA196" s="10">
        <v>0.29568354699999999</v>
      </c>
      <c r="CB196" s="10">
        <v>0</v>
      </c>
      <c r="CC196" s="10">
        <v>0</v>
      </c>
      <c r="CD196" s="10">
        <v>0</v>
      </c>
      <c r="CE196" s="10">
        <v>0</v>
      </c>
    </row>
    <row r="197" spans="1:91" x14ac:dyDescent="0.25">
      <c r="A197" s="10">
        <v>1032</v>
      </c>
      <c r="B197" s="10">
        <v>16</v>
      </c>
      <c r="C197" s="10">
        <v>1032</v>
      </c>
      <c r="D197" s="86" t="s">
        <v>28</v>
      </c>
      <c r="E197" s="10" t="s">
        <v>29</v>
      </c>
      <c r="F197" s="10"/>
      <c r="G197" s="10"/>
      <c r="H197" s="10" t="b">
        <v>1</v>
      </c>
      <c r="I197" s="10"/>
      <c r="J197" s="10">
        <v>0</v>
      </c>
      <c r="K197" s="10"/>
      <c r="L197" s="10"/>
      <c r="M197" s="63"/>
      <c r="N197" s="86">
        <v>1032</v>
      </c>
      <c r="O197" s="10" t="s">
        <v>29</v>
      </c>
      <c r="P197" s="10" t="s">
        <v>30</v>
      </c>
      <c r="Q197" s="10"/>
      <c r="R197" s="10" t="b">
        <v>1</v>
      </c>
      <c r="S197" s="10"/>
      <c r="T197" s="10">
        <v>0</v>
      </c>
      <c r="U197" s="10"/>
      <c r="V197" s="10"/>
      <c r="W197" s="63"/>
      <c r="X197" s="10">
        <v>1032</v>
      </c>
      <c r="Y197" s="10" t="s">
        <v>30</v>
      </c>
      <c r="Z197" s="10" t="s">
        <v>31</v>
      </c>
      <c r="AA197" s="10"/>
      <c r="AB197" s="10" t="b">
        <v>1</v>
      </c>
      <c r="AC197" s="10"/>
      <c r="AD197" s="10">
        <v>0</v>
      </c>
      <c r="AE197" s="10"/>
      <c r="AF197" s="10"/>
      <c r="AG197" s="63"/>
      <c r="AH197" s="86">
        <v>1032</v>
      </c>
      <c r="AI197" s="10" t="s">
        <v>31</v>
      </c>
      <c r="AJ197" s="10" t="s">
        <v>32</v>
      </c>
      <c r="AK197" s="10"/>
      <c r="AL197" s="10" t="b">
        <v>1</v>
      </c>
      <c r="AM197" s="10"/>
      <c r="AN197" s="10">
        <v>0</v>
      </c>
      <c r="AO197" s="10"/>
      <c r="AP197" s="10"/>
      <c r="AQ197" s="63"/>
      <c r="AR197" s="86">
        <v>1032</v>
      </c>
      <c r="AS197" s="10" t="s">
        <v>32</v>
      </c>
      <c r="AT197" s="10" t="s">
        <v>33</v>
      </c>
      <c r="AU197" s="10"/>
      <c r="AV197" s="10" t="b">
        <v>1</v>
      </c>
      <c r="AW197" s="10"/>
      <c r="AX197" s="10">
        <v>0</v>
      </c>
      <c r="AY197" s="10"/>
      <c r="AZ197" s="10"/>
      <c r="BA197" s="63"/>
      <c r="BB197" s="86">
        <v>1032</v>
      </c>
      <c r="BC197" s="10" t="s">
        <v>33</v>
      </c>
      <c r="BD197" s="10" t="s">
        <v>34</v>
      </c>
      <c r="BE197" s="10"/>
      <c r="BF197" s="10" t="b">
        <v>1</v>
      </c>
      <c r="BG197" s="10"/>
      <c r="BH197" s="10">
        <v>0</v>
      </c>
      <c r="BI197" s="10"/>
      <c r="BJ197" s="10"/>
      <c r="BK197" s="63"/>
      <c r="BL197" s="10">
        <v>1032</v>
      </c>
      <c r="BM197" s="10" t="s">
        <v>34</v>
      </c>
      <c r="BN197" s="10" t="s">
        <v>35</v>
      </c>
      <c r="BO197" s="10"/>
      <c r="BP197" s="10" t="b">
        <v>1</v>
      </c>
      <c r="BQ197" s="10"/>
      <c r="BR197" s="10">
        <v>0</v>
      </c>
      <c r="BS197" s="10"/>
      <c r="BT197" s="10"/>
      <c r="BU197" s="10"/>
      <c r="BV197" s="10">
        <v>1032</v>
      </c>
      <c r="BW197" s="10" t="s">
        <v>35</v>
      </c>
      <c r="BX197" s="10" t="s">
        <v>36</v>
      </c>
      <c r="BY197" s="10"/>
      <c r="BZ197" s="10" t="b">
        <v>1</v>
      </c>
      <c r="CA197" s="10"/>
      <c r="CB197" s="10">
        <v>0</v>
      </c>
      <c r="CC197" s="10"/>
      <c r="CD197" s="10"/>
      <c r="CE197" s="10"/>
    </row>
    <row r="198" spans="1:91" x14ac:dyDescent="0.25">
      <c r="A198" s="10">
        <v>1033</v>
      </c>
      <c r="B198" s="10">
        <v>16</v>
      </c>
      <c r="C198" s="10">
        <v>1033</v>
      </c>
      <c r="D198" s="86" t="s">
        <v>28</v>
      </c>
      <c r="E198" s="10" t="s">
        <v>29</v>
      </c>
      <c r="F198" s="10"/>
      <c r="G198" s="10"/>
      <c r="H198" s="10" t="b">
        <v>1</v>
      </c>
      <c r="I198" s="10"/>
      <c r="J198" s="10">
        <v>0</v>
      </c>
      <c r="K198" s="10"/>
      <c r="L198" s="10"/>
      <c r="M198" s="63"/>
      <c r="N198" s="86">
        <v>1033</v>
      </c>
      <c r="O198" s="10" t="s">
        <v>29</v>
      </c>
      <c r="P198" s="10" t="s">
        <v>30</v>
      </c>
      <c r="Q198" s="10"/>
      <c r="R198" s="10" t="b">
        <v>1</v>
      </c>
      <c r="S198" s="10"/>
      <c r="T198" s="10">
        <v>0</v>
      </c>
      <c r="U198" s="10"/>
      <c r="V198" s="10"/>
      <c r="W198" s="63"/>
      <c r="X198" s="10">
        <v>1033</v>
      </c>
      <c r="Y198" s="10" t="s">
        <v>30</v>
      </c>
      <c r="Z198" s="10" t="s">
        <v>31</v>
      </c>
      <c r="AA198" s="10"/>
      <c r="AB198" s="10" t="b">
        <v>1</v>
      </c>
      <c r="AC198" s="10"/>
      <c r="AD198" s="10">
        <v>0</v>
      </c>
      <c r="AE198" s="10"/>
      <c r="AF198" s="10"/>
      <c r="AG198" s="63"/>
      <c r="AH198" s="86">
        <v>1033</v>
      </c>
      <c r="AI198" s="10" t="s">
        <v>31</v>
      </c>
      <c r="AJ198" s="10" t="s">
        <v>32</v>
      </c>
      <c r="AK198" s="10"/>
      <c r="AL198" s="10" t="b">
        <v>1</v>
      </c>
      <c r="AM198" s="10"/>
      <c r="AN198" s="10">
        <v>0</v>
      </c>
      <c r="AO198" s="10"/>
      <c r="AP198" s="10"/>
      <c r="AQ198" s="63"/>
      <c r="AR198" s="86">
        <v>1033</v>
      </c>
      <c r="AS198" s="10" t="s">
        <v>32</v>
      </c>
      <c r="AT198" s="10" t="s">
        <v>33</v>
      </c>
      <c r="AU198" s="10"/>
      <c r="AV198" s="10" t="b">
        <v>1</v>
      </c>
      <c r="AW198" s="10"/>
      <c r="AX198" s="10">
        <v>0</v>
      </c>
      <c r="AY198" s="10"/>
      <c r="AZ198" s="10"/>
      <c r="BA198" s="63"/>
      <c r="BB198" s="86">
        <v>1033</v>
      </c>
      <c r="BC198" s="10" t="s">
        <v>33</v>
      </c>
      <c r="BD198" s="10" t="s">
        <v>34</v>
      </c>
      <c r="BE198" s="10"/>
      <c r="BF198" s="10" t="b">
        <v>1</v>
      </c>
      <c r="BG198" s="10"/>
      <c r="BH198" s="10">
        <v>0</v>
      </c>
      <c r="BI198" s="10"/>
      <c r="BJ198" s="10"/>
      <c r="BK198" s="63"/>
      <c r="BL198" s="10">
        <v>1033</v>
      </c>
      <c r="BM198" s="10" t="s">
        <v>34</v>
      </c>
      <c r="BN198" s="10" t="s">
        <v>35</v>
      </c>
      <c r="BO198" s="10"/>
      <c r="BP198" s="10" t="b">
        <v>1</v>
      </c>
      <c r="BQ198" s="10"/>
      <c r="BR198" s="10">
        <v>0</v>
      </c>
      <c r="BS198" s="10"/>
      <c r="BT198" s="10"/>
      <c r="BU198" s="10"/>
      <c r="BV198" s="10">
        <v>1033</v>
      </c>
      <c r="BW198" s="10" t="s">
        <v>35</v>
      </c>
      <c r="BX198" s="10" t="s">
        <v>36</v>
      </c>
      <c r="BY198" s="10"/>
      <c r="BZ198" s="10" t="b">
        <v>1</v>
      </c>
      <c r="CA198" s="10"/>
      <c r="CB198" s="10">
        <v>0</v>
      </c>
      <c r="CC198" s="10"/>
      <c r="CD198" s="10"/>
      <c r="CE198" s="10"/>
    </row>
    <row r="199" spans="1:91" x14ac:dyDescent="0.25">
      <c r="A199" s="10">
        <v>1034</v>
      </c>
      <c r="B199" s="10">
        <v>16</v>
      </c>
      <c r="C199" s="10">
        <v>1034</v>
      </c>
      <c r="D199" s="86" t="s">
        <v>28</v>
      </c>
      <c r="E199" s="10" t="s">
        <v>29</v>
      </c>
      <c r="F199" s="10"/>
      <c r="G199" s="10"/>
      <c r="H199" s="10" t="b">
        <v>1</v>
      </c>
      <c r="I199" s="10"/>
      <c r="J199" s="10">
        <v>0</v>
      </c>
      <c r="K199" s="10"/>
      <c r="L199" s="10"/>
      <c r="M199" s="63"/>
      <c r="N199" s="86">
        <v>1034</v>
      </c>
      <c r="O199" s="10" t="s">
        <v>29</v>
      </c>
      <c r="P199" s="10" t="s">
        <v>30</v>
      </c>
      <c r="Q199" s="10"/>
      <c r="R199" s="10" t="b">
        <v>1</v>
      </c>
      <c r="S199" s="10"/>
      <c r="T199" s="10">
        <v>0</v>
      </c>
      <c r="U199" s="10"/>
      <c r="V199" s="10"/>
      <c r="W199" s="63"/>
      <c r="X199" s="10">
        <v>1034</v>
      </c>
      <c r="Y199" s="10" t="s">
        <v>30</v>
      </c>
      <c r="Z199" s="10" t="s">
        <v>31</v>
      </c>
      <c r="AA199" s="10"/>
      <c r="AB199" s="10" t="b">
        <v>1</v>
      </c>
      <c r="AC199" s="10"/>
      <c r="AD199" s="10">
        <v>0</v>
      </c>
      <c r="AE199" s="10"/>
      <c r="AF199" s="10"/>
      <c r="AG199" s="63"/>
      <c r="AH199" s="86">
        <v>1034</v>
      </c>
      <c r="AI199" s="10" t="s">
        <v>31</v>
      </c>
      <c r="AJ199" s="10" t="s">
        <v>32</v>
      </c>
      <c r="AK199" s="10"/>
      <c r="AL199" s="10" t="b">
        <v>1</v>
      </c>
      <c r="AM199" s="10"/>
      <c r="AN199" s="10">
        <v>0</v>
      </c>
      <c r="AO199" s="10"/>
      <c r="AP199" s="10"/>
      <c r="AQ199" s="63"/>
      <c r="AR199" s="86">
        <v>1034</v>
      </c>
      <c r="AS199" s="10" t="s">
        <v>32</v>
      </c>
      <c r="AT199" s="10" t="s">
        <v>33</v>
      </c>
      <c r="AU199" s="10"/>
      <c r="AV199" s="10" t="b">
        <v>1</v>
      </c>
      <c r="AW199" s="10"/>
      <c r="AX199" s="10">
        <v>0</v>
      </c>
      <c r="AY199" s="10"/>
      <c r="AZ199" s="10"/>
      <c r="BA199" s="63"/>
      <c r="BB199" s="86">
        <v>1034</v>
      </c>
      <c r="BC199" s="10" t="s">
        <v>33</v>
      </c>
      <c r="BD199" s="10" t="s">
        <v>34</v>
      </c>
      <c r="BE199" s="10"/>
      <c r="BF199" s="10" t="b">
        <v>1</v>
      </c>
      <c r="BG199" s="10"/>
      <c r="BH199" s="10">
        <v>0</v>
      </c>
      <c r="BI199" s="10"/>
      <c r="BJ199" s="10"/>
      <c r="BK199" s="63"/>
      <c r="BL199" s="10">
        <v>1034</v>
      </c>
      <c r="BM199" s="10" t="s">
        <v>34</v>
      </c>
      <c r="BN199" s="10" t="s">
        <v>35</v>
      </c>
      <c r="BO199" s="10"/>
      <c r="BP199" s="10" t="b">
        <v>1</v>
      </c>
      <c r="BQ199" s="10"/>
      <c r="BR199" s="10">
        <v>0</v>
      </c>
      <c r="BS199" s="10"/>
      <c r="BT199" s="10"/>
      <c r="BU199" s="10"/>
      <c r="BV199" s="10">
        <v>1034</v>
      </c>
      <c r="BW199" s="10" t="s">
        <v>35</v>
      </c>
      <c r="BX199" s="10" t="s">
        <v>36</v>
      </c>
      <c r="BY199" s="10"/>
      <c r="BZ199" s="10" t="b">
        <v>1</v>
      </c>
      <c r="CA199" s="10"/>
      <c r="CB199" s="10">
        <v>0</v>
      </c>
      <c r="CC199" s="10"/>
      <c r="CD199" s="10"/>
      <c r="CE199" s="10"/>
    </row>
    <row r="200" spans="1:91" x14ac:dyDescent="0.25">
      <c r="A200" s="10">
        <v>1035</v>
      </c>
      <c r="B200" s="10">
        <v>16</v>
      </c>
      <c r="C200" s="10">
        <v>1035</v>
      </c>
      <c r="D200" s="86" t="s">
        <v>28</v>
      </c>
      <c r="E200" s="10" t="s">
        <v>29</v>
      </c>
      <c r="F200" s="10"/>
      <c r="G200" s="10"/>
      <c r="H200" s="10" t="b">
        <v>1</v>
      </c>
      <c r="I200" s="10"/>
      <c r="J200" s="10">
        <v>0</v>
      </c>
      <c r="K200" s="10"/>
      <c r="L200" s="10"/>
      <c r="M200" s="63"/>
      <c r="N200" s="86">
        <v>1035</v>
      </c>
      <c r="O200" s="10" t="s">
        <v>29</v>
      </c>
      <c r="P200" s="10" t="s">
        <v>30</v>
      </c>
      <c r="Q200" s="10"/>
      <c r="R200" s="10" t="b">
        <v>1</v>
      </c>
      <c r="S200" s="10"/>
      <c r="T200" s="10">
        <v>0</v>
      </c>
      <c r="U200" s="10"/>
      <c r="V200" s="10"/>
      <c r="W200" s="63"/>
      <c r="X200" s="10">
        <v>1035</v>
      </c>
      <c r="Y200" s="10" t="s">
        <v>30</v>
      </c>
      <c r="Z200" s="10" t="s">
        <v>31</v>
      </c>
      <c r="AA200" s="10"/>
      <c r="AB200" s="10" t="b">
        <v>1</v>
      </c>
      <c r="AC200" s="10"/>
      <c r="AD200" s="10">
        <v>0</v>
      </c>
      <c r="AE200" s="10"/>
      <c r="AF200" s="10"/>
      <c r="AG200" s="63"/>
      <c r="AH200" s="86">
        <v>1035</v>
      </c>
      <c r="AI200" s="10" t="s">
        <v>31</v>
      </c>
      <c r="AJ200" s="10" t="s">
        <v>32</v>
      </c>
      <c r="AK200" s="10"/>
      <c r="AL200" s="10" t="b">
        <v>1</v>
      </c>
      <c r="AM200" s="10"/>
      <c r="AN200" s="10">
        <v>0</v>
      </c>
      <c r="AO200" s="10"/>
      <c r="AP200" s="10"/>
      <c r="AQ200" s="63"/>
      <c r="AR200" s="86">
        <v>1035</v>
      </c>
      <c r="AS200" s="10" t="s">
        <v>32</v>
      </c>
      <c r="AT200" s="10" t="s">
        <v>33</v>
      </c>
      <c r="AU200" s="10"/>
      <c r="AV200" s="10" t="b">
        <v>1</v>
      </c>
      <c r="AW200" s="10"/>
      <c r="AX200" s="10">
        <v>0</v>
      </c>
      <c r="AY200" s="10"/>
      <c r="AZ200" s="10"/>
      <c r="BA200" s="63"/>
      <c r="BB200" s="86">
        <v>1035</v>
      </c>
      <c r="BC200" s="10" t="s">
        <v>33</v>
      </c>
      <c r="BD200" s="10" t="s">
        <v>34</v>
      </c>
      <c r="BE200" s="10"/>
      <c r="BF200" s="10" t="b">
        <v>1</v>
      </c>
      <c r="BG200" s="10"/>
      <c r="BH200" s="10">
        <v>0</v>
      </c>
      <c r="BI200" s="10"/>
      <c r="BJ200" s="10"/>
      <c r="BK200" s="63"/>
      <c r="BL200" s="10">
        <v>1035</v>
      </c>
      <c r="BM200" s="10" t="s">
        <v>34</v>
      </c>
      <c r="BN200" s="10" t="s">
        <v>35</v>
      </c>
      <c r="BO200" s="10"/>
      <c r="BP200" s="10" t="b">
        <v>1</v>
      </c>
      <c r="BQ200" s="10"/>
      <c r="BR200" s="10">
        <v>0</v>
      </c>
      <c r="BS200" s="10"/>
      <c r="BT200" s="10"/>
      <c r="BU200" s="10"/>
      <c r="BV200" s="10">
        <v>1035</v>
      </c>
      <c r="BW200" s="10" t="s">
        <v>35</v>
      </c>
      <c r="BX200" s="10" t="s">
        <v>36</v>
      </c>
      <c r="BY200" s="10"/>
      <c r="BZ200" s="10" t="b">
        <v>1</v>
      </c>
      <c r="CA200" s="10"/>
      <c r="CB200" s="10">
        <v>0</v>
      </c>
      <c r="CC200" s="10"/>
      <c r="CD200" s="10"/>
      <c r="CE200" s="10"/>
    </row>
    <row r="201" spans="1:91" x14ac:dyDescent="0.25">
      <c r="A201" s="10">
        <v>1036</v>
      </c>
      <c r="B201" s="10">
        <v>16</v>
      </c>
      <c r="C201" s="10">
        <v>1036</v>
      </c>
      <c r="D201" s="86" t="s">
        <v>28</v>
      </c>
      <c r="E201" s="10" t="s">
        <v>29</v>
      </c>
      <c r="F201" s="10">
        <v>0.353941954</v>
      </c>
      <c r="G201" s="10"/>
      <c r="H201" s="10" t="b">
        <v>0</v>
      </c>
      <c r="I201" s="10">
        <v>0.60171376399999998</v>
      </c>
      <c r="J201" s="10">
        <v>0.10617014399999999</v>
      </c>
      <c r="K201" s="10">
        <v>0</v>
      </c>
      <c r="L201" s="10">
        <v>0</v>
      </c>
      <c r="M201" s="63">
        <v>0</v>
      </c>
      <c r="N201" s="86">
        <v>1036</v>
      </c>
      <c r="O201" s="10" t="s">
        <v>29</v>
      </c>
      <c r="P201" s="10" t="s">
        <v>30</v>
      </c>
      <c r="Q201" s="10">
        <v>0.15530212299999999</v>
      </c>
      <c r="R201" s="10" t="b">
        <v>1</v>
      </c>
      <c r="S201" s="10">
        <v>0.45412572699999998</v>
      </c>
      <c r="T201" s="10">
        <v>0</v>
      </c>
      <c r="U201" s="10">
        <v>2.583129E-2</v>
      </c>
      <c r="V201" s="10">
        <v>0.410317459</v>
      </c>
      <c r="W201" s="63">
        <v>0.33245693599999998</v>
      </c>
      <c r="X201" s="10">
        <v>1036</v>
      </c>
      <c r="Y201" s="10" t="s">
        <v>30</v>
      </c>
      <c r="Z201" s="10" t="s">
        <v>31</v>
      </c>
      <c r="AA201" s="10">
        <v>0.101578686</v>
      </c>
      <c r="AB201" s="10" t="b">
        <v>0</v>
      </c>
      <c r="AC201" s="10">
        <v>0.64322788099999995</v>
      </c>
      <c r="AD201" s="10">
        <v>0</v>
      </c>
      <c r="AE201" s="10">
        <v>0</v>
      </c>
      <c r="AF201" s="10">
        <v>0</v>
      </c>
      <c r="AG201" s="63">
        <v>0</v>
      </c>
      <c r="AH201" s="86">
        <v>1036</v>
      </c>
      <c r="AI201" s="10" t="s">
        <v>31</v>
      </c>
      <c r="AJ201" s="10" t="s">
        <v>32</v>
      </c>
      <c r="AK201" s="10">
        <v>0.364970089</v>
      </c>
      <c r="AL201" s="10" t="b">
        <v>1</v>
      </c>
      <c r="AM201" s="10">
        <v>0.82280794899999998</v>
      </c>
      <c r="AN201" s="10">
        <v>0</v>
      </c>
      <c r="AO201" s="10">
        <v>1.0972798000000001E-2</v>
      </c>
      <c r="AP201" s="10">
        <v>0.64736273700000002</v>
      </c>
      <c r="AQ201" s="63">
        <v>2.3639327000000002E-2</v>
      </c>
      <c r="AR201" s="86">
        <v>1036</v>
      </c>
      <c r="AS201" s="10" t="s">
        <v>32</v>
      </c>
      <c r="AT201" s="10" t="s">
        <v>33</v>
      </c>
      <c r="AU201" s="10"/>
      <c r="AV201" s="10" t="b">
        <v>1</v>
      </c>
      <c r="AW201" s="10"/>
      <c r="AX201" s="10">
        <v>0</v>
      </c>
      <c r="AY201" s="10"/>
      <c r="AZ201" s="10"/>
      <c r="BA201" s="63"/>
      <c r="BB201" s="86">
        <v>1036</v>
      </c>
      <c r="BC201" s="10" t="s">
        <v>33</v>
      </c>
      <c r="BD201" s="10" t="s">
        <v>34</v>
      </c>
      <c r="BE201" s="10"/>
      <c r="BF201" s="10" t="b">
        <v>1</v>
      </c>
      <c r="BG201" s="10"/>
      <c r="BH201" s="10">
        <v>0</v>
      </c>
      <c r="BI201" s="10"/>
      <c r="BJ201" s="10"/>
      <c r="BK201" s="63"/>
      <c r="BL201" s="10">
        <v>1036</v>
      </c>
      <c r="BM201" s="10" t="s">
        <v>34</v>
      </c>
      <c r="BN201" s="10" t="s">
        <v>35</v>
      </c>
      <c r="BO201" s="10"/>
      <c r="BP201" s="10" t="b">
        <v>1</v>
      </c>
      <c r="BQ201" s="10"/>
      <c r="BR201" s="10">
        <v>0</v>
      </c>
      <c r="BS201" s="10"/>
      <c r="BT201" s="10"/>
      <c r="BU201" s="10"/>
      <c r="BV201" s="10">
        <v>1036</v>
      </c>
      <c r="BW201" s="10" t="s">
        <v>35</v>
      </c>
      <c r="BX201" s="10" t="s">
        <v>36</v>
      </c>
      <c r="BY201" s="10"/>
      <c r="BZ201" s="10" t="b">
        <v>1</v>
      </c>
      <c r="CA201" s="10"/>
      <c r="CB201" s="10">
        <v>0</v>
      </c>
      <c r="CC201" s="10"/>
      <c r="CD201" s="10"/>
      <c r="CE201" s="10"/>
    </row>
    <row r="202" spans="1:91" x14ac:dyDescent="0.25">
      <c r="A202" s="10">
        <v>1037</v>
      </c>
      <c r="B202" s="10">
        <v>16</v>
      </c>
      <c r="C202" s="10">
        <v>1037</v>
      </c>
      <c r="D202" s="86" t="s">
        <v>28</v>
      </c>
      <c r="E202" s="10" t="s">
        <v>29</v>
      </c>
      <c r="F202" s="10"/>
      <c r="G202" s="10"/>
      <c r="H202" s="10" t="b">
        <v>1</v>
      </c>
      <c r="I202" s="10"/>
      <c r="J202" s="10">
        <v>0</v>
      </c>
      <c r="K202" s="10"/>
      <c r="L202" s="10"/>
      <c r="M202" s="63"/>
      <c r="N202" s="86">
        <v>1037</v>
      </c>
      <c r="O202" s="10" t="s">
        <v>29</v>
      </c>
      <c r="P202" s="10" t="s">
        <v>30</v>
      </c>
      <c r="Q202" s="10"/>
      <c r="R202" s="10" t="b">
        <v>1</v>
      </c>
      <c r="S202" s="10"/>
      <c r="T202" s="10">
        <v>0</v>
      </c>
      <c r="U202" s="10"/>
      <c r="V202" s="10"/>
      <c r="W202" s="63"/>
      <c r="X202" s="10">
        <v>1037</v>
      </c>
      <c r="Y202" s="10" t="s">
        <v>30</v>
      </c>
      <c r="Z202" s="10" t="s">
        <v>31</v>
      </c>
      <c r="AA202" s="10"/>
      <c r="AB202" s="10" t="b">
        <v>1</v>
      </c>
      <c r="AC202" s="10"/>
      <c r="AD202" s="10">
        <v>0</v>
      </c>
      <c r="AE202" s="10"/>
      <c r="AF202" s="10"/>
      <c r="AG202" s="63"/>
      <c r="AH202" s="86">
        <v>1037</v>
      </c>
      <c r="AI202" s="10" t="s">
        <v>31</v>
      </c>
      <c r="AJ202" s="10" t="s">
        <v>32</v>
      </c>
      <c r="AK202" s="10"/>
      <c r="AL202" s="10" t="b">
        <v>1</v>
      </c>
      <c r="AM202" s="10"/>
      <c r="AN202" s="10">
        <v>0</v>
      </c>
      <c r="AO202" s="10"/>
      <c r="AP202" s="10"/>
      <c r="AQ202" s="63"/>
      <c r="AR202" s="86">
        <v>1037</v>
      </c>
      <c r="AS202" s="10" t="s">
        <v>32</v>
      </c>
      <c r="AT202" s="10" t="s">
        <v>33</v>
      </c>
      <c r="AU202" s="10"/>
      <c r="AV202" s="10" t="b">
        <v>1</v>
      </c>
      <c r="AW202" s="10"/>
      <c r="AX202" s="10">
        <v>0</v>
      </c>
      <c r="AY202" s="10"/>
      <c r="AZ202" s="10"/>
      <c r="BA202" s="63"/>
      <c r="BB202" s="86">
        <v>1037</v>
      </c>
      <c r="BC202" s="10" t="s">
        <v>33</v>
      </c>
      <c r="BD202" s="10" t="s">
        <v>34</v>
      </c>
      <c r="BE202" s="10"/>
      <c r="BF202" s="10" t="b">
        <v>1</v>
      </c>
      <c r="BG202" s="10"/>
      <c r="BH202" s="10">
        <v>0</v>
      </c>
      <c r="BI202" s="10"/>
      <c r="BJ202" s="10"/>
      <c r="BK202" s="63"/>
      <c r="BL202" s="10">
        <v>1037</v>
      </c>
      <c r="BM202" s="10" t="s">
        <v>34</v>
      </c>
      <c r="BN202" s="10" t="s">
        <v>35</v>
      </c>
      <c r="BO202" s="10"/>
      <c r="BP202" s="10" t="b">
        <v>1</v>
      </c>
      <c r="BQ202" s="10"/>
      <c r="BR202" s="10">
        <v>0</v>
      </c>
      <c r="BS202" s="10"/>
      <c r="BT202" s="10"/>
      <c r="BU202" s="10"/>
      <c r="BV202" s="10">
        <v>1037</v>
      </c>
      <c r="BW202" s="10" t="s">
        <v>35</v>
      </c>
      <c r="BX202" s="10" t="s">
        <v>36</v>
      </c>
      <c r="BY202" s="10"/>
      <c r="BZ202" s="10" t="b">
        <v>1</v>
      </c>
      <c r="CA202" s="10"/>
      <c r="CB202" s="10">
        <v>0</v>
      </c>
      <c r="CC202" s="10"/>
      <c r="CD202" s="10"/>
      <c r="CE202" s="10"/>
    </row>
    <row r="203" spans="1:91" x14ac:dyDescent="0.25">
      <c r="A203" s="32">
        <v>1038</v>
      </c>
      <c r="B203" s="32">
        <v>16</v>
      </c>
      <c r="C203" s="32">
        <v>1038</v>
      </c>
      <c r="D203" s="87" t="s">
        <v>28</v>
      </c>
      <c r="E203" s="32" t="s">
        <v>29</v>
      </c>
      <c r="F203" s="32"/>
      <c r="G203" s="32"/>
      <c r="H203" s="32" t="b">
        <v>1</v>
      </c>
      <c r="I203" s="32"/>
      <c r="J203" s="32">
        <v>0</v>
      </c>
      <c r="K203" s="32"/>
      <c r="L203" s="32"/>
      <c r="M203" s="64"/>
      <c r="N203" s="87">
        <v>1038</v>
      </c>
      <c r="O203" s="32" t="s">
        <v>29</v>
      </c>
      <c r="P203" s="32" t="s">
        <v>30</v>
      </c>
      <c r="Q203" s="32"/>
      <c r="R203" s="32" t="b">
        <v>1</v>
      </c>
      <c r="S203" s="32"/>
      <c r="T203" s="32">
        <v>0</v>
      </c>
      <c r="U203" s="32"/>
      <c r="V203" s="32"/>
      <c r="W203" s="64"/>
      <c r="X203" s="32">
        <v>1038</v>
      </c>
      <c r="Y203" s="32" t="s">
        <v>30</v>
      </c>
      <c r="Z203" s="32" t="s">
        <v>31</v>
      </c>
      <c r="AA203" s="32"/>
      <c r="AB203" s="32" t="b">
        <v>1</v>
      </c>
      <c r="AC203" s="32"/>
      <c r="AD203" s="32">
        <v>0</v>
      </c>
      <c r="AE203" s="32"/>
      <c r="AF203" s="32"/>
      <c r="AG203" s="64"/>
      <c r="AH203" s="87">
        <v>1038</v>
      </c>
      <c r="AI203" s="32" t="s">
        <v>31</v>
      </c>
      <c r="AJ203" s="32" t="s">
        <v>32</v>
      </c>
      <c r="AK203" s="32"/>
      <c r="AL203" s="32" t="b">
        <v>1</v>
      </c>
      <c r="AM203" s="32"/>
      <c r="AN203" s="32">
        <v>0</v>
      </c>
      <c r="AO203" s="32"/>
      <c r="AP203" s="32"/>
      <c r="AQ203" s="64"/>
      <c r="AR203" s="87">
        <v>1038</v>
      </c>
      <c r="AS203" s="32" t="s">
        <v>32</v>
      </c>
      <c r="AT203" s="32" t="s">
        <v>33</v>
      </c>
      <c r="AU203" s="32"/>
      <c r="AV203" s="32" t="b">
        <v>1</v>
      </c>
      <c r="AW203" s="32"/>
      <c r="AX203" s="32">
        <v>0</v>
      </c>
      <c r="AY203" s="32"/>
      <c r="AZ203" s="32"/>
      <c r="BA203" s="64"/>
      <c r="BB203" s="87">
        <v>1038</v>
      </c>
      <c r="BC203" s="32" t="s">
        <v>33</v>
      </c>
      <c r="BD203" s="32" t="s">
        <v>34</v>
      </c>
      <c r="BE203" s="32"/>
      <c r="BF203" s="32" t="b">
        <v>1</v>
      </c>
      <c r="BG203" s="32"/>
      <c r="BH203" s="32">
        <v>0</v>
      </c>
      <c r="BI203" s="32"/>
      <c r="BJ203" s="32"/>
      <c r="BK203" s="64"/>
      <c r="BL203" s="32">
        <v>1038</v>
      </c>
      <c r="BM203" s="32" t="s">
        <v>34</v>
      </c>
      <c r="BN203" s="32" t="s">
        <v>35</v>
      </c>
      <c r="BO203" s="32"/>
      <c r="BP203" s="32" t="b">
        <v>1</v>
      </c>
      <c r="BQ203" s="32"/>
      <c r="BR203" s="32">
        <v>0</v>
      </c>
      <c r="BS203" s="32"/>
      <c r="BT203" s="32"/>
      <c r="BU203" s="32"/>
      <c r="BV203" s="32">
        <v>1038</v>
      </c>
      <c r="BW203" s="32" t="s">
        <v>35</v>
      </c>
      <c r="BX203" s="32" t="s">
        <v>36</v>
      </c>
      <c r="BY203" s="32"/>
      <c r="BZ203" s="32" t="b">
        <v>1</v>
      </c>
      <c r="CA203" s="32"/>
      <c r="CB203" s="32">
        <v>0</v>
      </c>
      <c r="CC203" s="32"/>
      <c r="CD203" s="32"/>
      <c r="CE203" s="32"/>
    </row>
    <row r="204" spans="1:91" x14ac:dyDescent="0.25">
      <c r="A204" s="33">
        <v>1001</v>
      </c>
      <c r="B204" s="33">
        <v>11</v>
      </c>
      <c r="C204" s="33">
        <v>1001</v>
      </c>
      <c r="D204" s="88" t="s">
        <v>28</v>
      </c>
      <c r="E204" s="33" t="s">
        <v>29</v>
      </c>
      <c r="F204" s="33"/>
      <c r="G204" s="33"/>
      <c r="H204" s="33" t="b">
        <v>1</v>
      </c>
      <c r="I204" s="33"/>
      <c r="J204" s="33">
        <v>0</v>
      </c>
      <c r="K204" s="33"/>
      <c r="L204" s="33"/>
      <c r="M204" s="65"/>
      <c r="N204" s="88">
        <v>1001</v>
      </c>
      <c r="O204" s="33" t="s">
        <v>29</v>
      </c>
      <c r="P204" s="33" t="s">
        <v>30</v>
      </c>
      <c r="Q204" s="33"/>
      <c r="R204" s="33" t="b">
        <v>1</v>
      </c>
      <c r="S204" s="33"/>
      <c r="T204" s="33">
        <v>0</v>
      </c>
      <c r="U204" s="33"/>
      <c r="V204" s="33"/>
      <c r="W204" s="65"/>
      <c r="X204" s="33">
        <v>1001</v>
      </c>
      <c r="Y204" s="33" t="s">
        <v>30</v>
      </c>
      <c r="Z204" s="33" t="s">
        <v>31</v>
      </c>
      <c r="AA204" s="33"/>
      <c r="AB204" s="33" t="b">
        <v>1</v>
      </c>
      <c r="AC204" s="33"/>
      <c r="AD204" s="33">
        <v>0</v>
      </c>
      <c r="AE204" s="33"/>
      <c r="AF204" s="33"/>
      <c r="AG204" s="65"/>
      <c r="AH204" s="88">
        <v>1001</v>
      </c>
      <c r="AI204" s="33" t="s">
        <v>31</v>
      </c>
      <c r="AJ204" s="33" t="s">
        <v>32</v>
      </c>
      <c r="AK204" s="33"/>
      <c r="AL204" s="33" t="b">
        <v>1</v>
      </c>
      <c r="AM204" s="33"/>
      <c r="AN204" s="33">
        <v>0</v>
      </c>
      <c r="AO204" s="33"/>
      <c r="AP204" s="33"/>
      <c r="AQ204" s="65"/>
      <c r="AR204" s="88">
        <v>1001</v>
      </c>
      <c r="AS204" s="33" t="s">
        <v>32</v>
      </c>
      <c r="AT204" s="33" t="s">
        <v>33</v>
      </c>
      <c r="AU204" s="33"/>
      <c r="AV204" s="33" t="b">
        <v>1</v>
      </c>
      <c r="AW204" s="33"/>
      <c r="AX204" s="33">
        <v>0</v>
      </c>
      <c r="AY204" s="33"/>
      <c r="AZ204" s="33"/>
      <c r="BA204" s="65"/>
      <c r="BB204" s="88">
        <v>1001</v>
      </c>
      <c r="BC204" s="33" t="s">
        <v>33</v>
      </c>
      <c r="BD204" s="33" t="s">
        <v>34</v>
      </c>
      <c r="BE204" s="33"/>
      <c r="BF204" s="33" t="b">
        <v>1</v>
      </c>
      <c r="BG204" s="33"/>
      <c r="BH204" s="33">
        <v>0</v>
      </c>
      <c r="BI204" s="33"/>
      <c r="BJ204" s="33"/>
      <c r="BK204" s="65"/>
      <c r="BL204" s="33">
        <v>1001</v>
      </c>
      <c r="BM204" s="33" t="s">
        <v>34</v>
      </c>
      <c r="BN204" s="33" t="s">
        <v>35</v>
      </c>
      <c r="BO204" s="33"/>
      <c r="BP204" s="33" t="b">
        <v>1</v>
      </c>
      <c r="BQ204" s="33"/>
      <c r="BR204" s="33">
        <v>0</v>
      </c>
      <c r="BS204" s="33"/>
      <c r="BT204" s="33"/>
      <c r="BU204" s="33"/>
      <c r="BV204" s="33">
        <v>1001</v>
      </c>
      <c r="BW204" s="33" t="s">
        <v>35</v>
      </c>
      <c r="BX204" s="33" t="s">
        <v>36</v>
      </c>
      <c r="BY204" s="33"/>
      <c r="BZ204" s="33" t="b">
        <v>1</v>
      </c>
      <c r="CA204" s="33"/>
      <c r="CB204" s="33">
        <v>0</v>
      </c>
      <c r="CC204" s="33"/>
      <c r="CD204" s="33"/>
      <c r="CE204" s="33"/>
    </row>
    <row r="205" spans="1:91" x14ac:dyDescent="0.25">
      <c r="A205" s="33">
        <v>1002</v>
      </c>
      <c r="B205" s="33">
        <v>11</v>
      </c>
      <c r="C205" s="33">
        <v>1002</v>
      </c>
      <c r="D205" s="88" t="s">
        <v>28</v>
      </c>
      <c r="E205" s="33" t="s">
        <v>29</v>
      </c>
      <c r="F205" s="33"/>
      <c r="G205" s="33"/>
      <c r="H205" s="33" t="b">
        <v>1</v>
      </c>
      <c r="I205" s="33"/>
      <c r="J205" s="33">
        <v>0</v>
      </c>
      <c r="K205" s="33"/>
      <c r="L205" s="33"/>
      <c r="M205" s="65"/>
      <c r="N205" s="88">
        <v>1002</v>
      </c>
      <c r="O205" s="33" t="s">
        <v>29</v>
      </c>
      <c r="P205" s="33" t="s">
        <v>30</v>
      </c>
      <c r="Q205" s="33"/>
      <c r="R205" s="33" t="b">
        <v>1</v>
      </c>
      <c r="S205" s="33"/>
      <c r="T205" s="33">
        <v>0</v>
      </c>
      <c r="U205" s="33"/>
      <c r="V205" s="33"/>
      <c r="W205" s="65"/>
      <c r="X205" s="33">
        <v>1002</v>
      </c>
      <c r="Y205" s="33" t="s">
        <v>30</v>
      </c>
      <c r="Z205" s="33" t="s">
        <v>31</v>
      </c>
      <c r="AA205" s="33"/>
      <c r="AB205" s="33" t="b">
        <v>1</v>
      </c>
      <c r="AC205" s="33"/>
      <c r="AD205" s="33">
        <v>0</v>
      </c>
      <c r="AE205" s="33"/>
      <c r="AF205" s="33"/>
      <c r="AG205" s="65"/>
      <c r="AH205" s="88">
        <v>1002</v>
      </c>
      <c r="AI205" s="33" t="s">
        <v>31</v>
      </c>
      <c r="AJ205" s="33" t="s">
        <v>32</v>
      </c>
      <c r="AK205" s="33"/>
      <c r="AL205" s="33" t="b">
        <v>1</v>
      </c>
      <c r="AM205" s="33"/>
      <c r="AN205" s="33">
        <v>0</v>
      </c>
      <c r="AO205" s="33"/>
      <c r="AP205" s="33"/>
      <c r="AQ205" s="65"/>
      <c r="AR205" s="88">
        <v>1002</v>
      </c>
      <c r="AS205" s="33" t="s">
        <v>32</v>
      </c>
      <c r="AT205" s="33" t="s">
        <v>33</v>
      </c>
      <c r="AU205" s="33">
        <v>0.10685481400000001</v>
      </c>
      <c r="AV205" s="33" t="b">
        <v>0</v>
      </c>
      <c r="AW205" s="33">
        <v>0.15696739300000001</v>
      </c>
      <c r="AX205" s="33">
        <v>5.6742234000000003E-2</v>
      </c>
      <c r="AY205" s="33">
        <v>0</v>
      </c>
      <c r="AZ205" s="33">
        <v>0</v>
      </c>
      <c r="BA205" s="65">
        <v>0</v>
      </c>
      <c r="BB205" s="88">
        <v>1002</v>
      </c>
      <c r="BC205" s="33" t="s">
        <v>33</v>
      </c>
      <c r="BD205" s="33" t="s">
        <v>34</v>
      </c>
      <c r="BE205" s="33"/>
      <c r="BF205" s="33" t="b">
        <v>1</v>
      </c>
      <c r="BG205" s="33"/>
      <c r="BH205" s="33">
        <v>0</v>
      </c>
      <c r="BI205" s="33"/>
      <c r="BJ205" s="33"/>
      <c r="BK205" s="65"/>
      <c r="BL205" s="33">
        <v>1002</v>
      </c>
      <c r="BM205" s="33" t="s">
        <v>34</v>
      </c>
      <c r="BN205" s="33" t="s">
        <v>35</v>
      </c>
      <c r="BO205" s="33"/>
      <c r="BP205" s="33" t="b">
        <v>1</v>
      </c>
      <c r="BQ205" s="33"/>
      <c r="BR205" s="33">
        <v>0</v>
      </c>
      <c r="BS205" s="33"/>
      <c r="BT205" s="33"/>
      <c r="BU205" s="33"/>
      <c r="BV205" s="33">
        <v>1002</v>
      </c>
      <c r="BW205" s="33" t="s">
        <v>35</v>
      </c>
      <c r="BX205" s="33" t="s">
        <v>36</v>
      </c>
      <c r="BY205" s="33"/>
      <c r="BZ205" s="33" t="b">
        <v>1</v>
      </c>
      <c r="CA205" s="33"/>
      <c r="CB205" s="33">
        <v>0</v>
      </c>
      <c r="CC205" s="33"/>
      <c r="CD205" s="33"/>
      <c r="CE205" s="33"/>
    </row>
    <row r="206" spans="1:91" x14ac:dyDescent="0.25">
      <c r="A206" s="33">
        <v>1003</v>
      </c>
      <c r="B206" s="33">
        <v>11</v>
      </c>
      <c r="C206" s="33">
        <v>1003</v>
      </c>
      <c r="D206" s="88" t="s">
        <v>28</v>
      </c>
      <c r="E206" s="33" t="s">
        <v>29</v>
      </c>
      <c r="F206" s="33"/>
      <c r="G206" s="33"/>
      <c r="H206" s="33" t="b">
        <v>1</v>
      </c>
      <c r="I206" s="33"/>
      <c r="J206" s="33">
        <v>0</v>
      </c>
      <c r="K206" s="33"/>
      <c r="L206" s="33"/>
      <c r="M206" s="65"/>
      <c r="N206" s="88">
        <v>1003</v>
      </c>
      <c r="O206" s="33" t="s">
        <v>29</v>
      </c>
      <c r="P206" s="33" t="s">
        <v>30</v>
      </c>
      <c r="Q206" s="33"/>
      <c r="R206" s="33" t="b">
        <v>1</v>
      </c>
      <c r="S206" s="33"/>
      <c r="T206" s="33">
        <v>0</v>
      </c>
      <c r="U206" s="33"/>
      <c r="V206" s="33"/>
      <c r="W206" s="65"/>
      <c r="X206" s="33">
        <v>1003</v>
      </c>
      <c r="Y206" s="33" t="s">
        <v>30</v>
      </c>
      <c r="Z206" s="33" t="s">
        <v>31</v>
      </c>
      <c r="AA206" s="33"/>
      <c r="AB206" s="33" t="b">
        <v>1</v>
      </c>
      <c r="AC206" s="33"/>
      <c r="AD206" s="33">
        <v>0</v>
      </c>
      <c r="AE206" s="33"/>
      <c r="AF206" s="33"/>
      <c r="AG206" s="65"/>
      <c r="AH206" s="88">
        <v>1003</v>
      </c>
      <c r="AI206" s="33" t="s">
        <v>31</v>
      </c>
      <c r="AJ206" s="33" t="s">
        <v>32</v>
      </c>
      <c r="AK206" s="33"/>
      <c r="AL206" s="33" t="b">
        <v>1</v>
      </c>
      <c r="AM206" s="33"/>
      <c r="AN206" s="33">
        <v>0</v>
      </c>
      <c r="AO206" s="33"/>
      <c r="AP206" s="33"/>
      <c r="AQ206" s="65"/>
      <c r="AR206" s="88">
        <v>1003</v>
      </c>
      <c r="AS206" s="33" t="s">
        <v>32</v>
      </c>
      <c r="AT206" s="33" t="s">
        <v>33</v>
      </c>
      <c r="AU206" s="33"/>
      <c r="AV206" s="33" t="b">
        <v>1</v>
      </c>
      <c r="AW206" s="33"/>
      <c r="AX206" s="33">
        <v>0</v>
      </c>
      <c r="AY206" s="33"/>
      <c r="AZ206" s="33"/>
      <c r="BA206" s="65"/>
      <c r="BB206" s="88">
        <v>1003</v>
      </c>
      <c r="BC206" s="33" t="s">
        <v>33</v>
      </c>
      <c r="BD206" s="33" t="s">
        <v>34</v>
      </c>
      <c r="BE206" s="33"/>
      <c r="BF206" s="33" t="b">
        <v>1</v>
      </c>
      <c r="BG206" s="33"/>
      <c r="BH206" s="33">
        <v>0</v>
      </c>
      <c r="BI206" s="33"/>
      <c r="BJ206" s="33"/>
      <c r="BK206" s="65"/>
      <c r="BL206" s="33">
        <v>1003</v>
      </c>
      <c r="BM206" s="33" t="s">
        <v>34</v>
      </c>
      <c r="BN206" s="33" t="s">
        <v>35</v>
      </c>
      <c r="BO206" s="33"/>
      <c r="BP206" s="33" t="b">
        <v>1</v>
      </c>
      <c r="BQ206" s="33"/>
      <c r="BR206" s="33">
        <v>0</v>
      </c>
      <c r="BS206" s="33"/>
      <c r="BT206" s="33"/>
      <c r="BU206" s="33"/>
      <c r="BV206" s="33">
        <v>1003</v>
      </c>
      <c r="BW206" s="33" t="s">
        <v>35</v>
      </c>
      <c r="BX206" s="33" t="s">
        <v>36</v>
      </c>
      <c r="BY206" s="33"/>
      <c r="BZ206" s="33" t="b">
        <v>1</v>
      </c>
      <c r="CA206" s="33"/>
      <c r="CB206" s="33">
        <v>0</v>
      </c>
      <c r="CC206" s="33"/>
      <c r="CD206" s="33"/>
      <c r="CE206" s="33"/>
    </row>
    <row r="207" spans="1:91" x14ac:dyDescent="0.25">
      <c r="CF207" s="1"/>
      <c r="CG207" s="1"/>
      <c r="CH207" s="1"/>
      <c r="CI207" s="1"/>
      <c r="CJ207" s="1"/>
      <c r="CK207" s="1"/>
      <c r="CL207" s="1"/>
      <c r="CM207" s="1"/>
    </row>
  </sheetData>
  <autoFilter ref="A1:CE206" xr:uid="{00000000-0009-0000-0000-000001000000}">
    <sortState xmlns:xlrd2="http://schemas.microsoft.com/office/spreadsheetml/2017/richdata2" ref="A2:CE206">
      <sortCondition descending="1" ref="B1:B2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245"/>
  <sheetViews>
    <sheetView topLeftCell="BH1" workbookViewId="0">
      <selection activeCell="BN16" sqref="BN16"/>
    </sheetView>
  </sheetViews>
  <sheetFormatPr defaultRowHeight="15" x14ac:dyDescent="0.25"/>
  <cols>
    <col min="1" max="2" width="11.85546875" style="1" customWidth="1"/>
    <col min="3" max="3" width="9.85546875" style="1" customWidth="1"/>
    <col min="4" max="4" width="18.28515625" style="66" customWidth="1"/>
    <col min="5" max="5" width="18.28515625" style="1" customWidth="1"/>
    <col min="6" max="12" width="9.140625" style="1"/>
    <col min="13" max="13" width="9.140625" style="43"/>
    <col min="14" max="14" width="9.140625" style="1"/>
    <col min="15" max="15" width="15.7109375" style="1" customWidth="1"/>
    <col min="16" max="16" width="17.42578125" style="1" customWidth="1"/>
    <col min="17" max="24" width="9.140625" style="1"/>
    <col min="25" max="25" width="13.28515625" style="1" customWidth="1"/>
    <col min="26" max="26" width="16.85546875" style="1" customWidth="1"/>
    <col min="27" max="34" width="9.140625" style="1"/>
    <col min="35" max="35" width="17.140625" style="1" customWidth="1"/>
    <col min="36" max="36" width="13.5703125" style="1" customWidth="1"/>
    <col min="37" max="44" width="9.140625" style="1"/>
    <col min="45" max="45" width="12.42578125" style="1" customWidth="1"/>
    <col min="46" max="46" width="15.140625" style="1" customWidth="1"/>
    <col min="47" max="54" width="9.140625" style="1"/>
    <col min="55" max="55" width="14.140625" style="1" customWidth="1"/>
    <col min="56" max="56" width="16.140625" style="1" customWidth="1"/>
    <col min="57" max="64" width="9.140625" style="1"/>
    <col min="65" max="65" width="21" style="1" customWidth="1"/>
    <col min="66" max="66" width="16.42578125" style="1" customWidth="1"/>
    <col min="67" max="74" width="9.140625" style="1"/>
    <col min="75" max="75" width="14" style="1" customWidth="1"/>
    <col min="76" max="76" width="13" style="1" customWidth="1"/>
    <col min="77" max="77" width="15.140625" style="1" customWidth="1"/>
    <col min="78" max="83" width="9.140625" style="1"/>
  </cols>
  <sheetData>
    <row r="1" spans="1:83" x14ac:dyDescent="0.25">
      <c r="A1" s="1" t="s">
        <v>18</v>
      </c>
      <c r="B1" s="1" t="s">
        <v>37</v>
      </c>
      <c r="C1" s="1" t="s">
        <v>18</v>
      </c>
      <c r="D1" s="66" t="s">
        <v>19</v>
      </c>
      <c r="E1" s="1" t="s">
        <v>20</v>
      </c>
      <c r="F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43" t="s">
        <v>27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43" t="s">
        <v>27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1" t="s">
        <v>27</v>
      </c>
      <c r="BL1" s="1" t="s">
        <v>18</v>
      </c>
      <c r="BM1" s="1" t="s">
        <v>19</v>
      </c>
      <c r="BN1" s="1" t="s">
        <v>20</v>
      </c>
      <c r="BO1" s="1" t="s">
        <v>21</v>
      </c>
      <c r="BP1" s="1" t="s">
        <v>22</v>
      </c>
      <c r="BQ1" s="1" t="s">
        <v>23</v>
      </c>
      <c r="BR1" s="1" t="s">
        <v>24</v>
      </c>
      <c r="BS1" s="1" t="s">
        <v>25</v>
      </c>
      <c r="BT1" s="1" t="s">
        <v>26</v>
      </c>
      <c r="BU1" s="1" t="s">
        <v>27</v>
      </c>
      <c r="BV1" s="1" t="s">
        <v>18</v>
      </c>
      <c r="BW1" s="1" t="s">
        <v>19</v>
      </c>
      <c r="BX1" s="1" t="s">
        <v>20</v>
      </c>
      <c r="BY1" s="1" t="s">
        <v>21</v>
      </c>
      <c r="BZ1" s="1" t="s">
        <v>22</v>
      </c>
      <c r="CA1" s="1" t="s">
        <v>23</v>
      </c>
      <c r="CB1" s="1" t="s">
        <v>24</v>
      </c>
      <c r="CC1" s="1" t="s">
        <v>25</v>
      </c>
      <c r="CD1" s="1" t="s">
        <v>26</v>
      </c>
      <c r="CE1" s="1" t="s">
        <v>27</v>
      </c>
    </row>
    <row r="2" spans="1:83" x14ac:dyDescent="0.25">
      <c r="A2" s="8">
        <v>1</v>
      </c>
      <c r="B2" s="8">
        <v>128</v>
      </c>
      <c r="C2" s="8">
        <v>1</v>
      </c>
      <c r="D2" s="67" t="s">
        <v>28</v>
      </c>
      <c r="E2" s="8" t="s">
        <v>29</v>
      </c>
      <c r="F2" s="8">
        <v>0.22332944299999999</v>
      </c>
      <c r="G2" s="8"/>
      <c r="H2" s="8" t="b">
        <v>0</v>
      </c>
      <c r="I2" s="8">
        <v>0.37983709900000001</v>
      </c>
      <c r="J2" s="8">
        <v>6.6821785999999994E-2</v>
      </c>
      <c r="K2" s="8">
        <v>0</v>
      </c>
      <c r="L2" s="8">
        <v>0</v>
      </c>
      <c r="M2" s="44">
        <v>0</v>
      </c>
      <c r="N2" s="67">
        <v>1</v>
      </c>
      <c r="O2" s="8" t="s">
        <v>29</v>
      </c>
      <c r="P2" s="8" t="s">
        <v>30</v>
      </c>
      <c r="Q2" s="8">
        <v>8.6301085E-2</v>
      </c>
      <c r="R2" s="8" t="b">
        <v>0</v>
      </c>
      <c r="S2" s="8">
        <v>0.16426477</v>
      </c>
      <c r="T2" s="8">
        <v>8.3374E-3</v>
      </c>
      <c r="U2" s="8">
        <v>0</v>
      </c>
      <c r="V2" s="8">
        <v>0</v>
      </c>
      <c r="W2" s="44">
        <v>0</v>
      </c>
      <c r="X2" s="8">
        <v>1</v>
      </c>
      <c r="Y2" s="8" t="s">
        <v>30</v>
      </c>
      <c r="Z2" s="8" t="s">
        <v>31</v>
      </c>
      <c r="AA2" s="8">
        <v>2.7934579000000001E-2</v>
      </c>
      <c r="AB2" s="8" t="b">
        <v>0</v>
      </c>
      <c r="AC2" s="8">
        <v>0.17799187399999999</v>
      </c>
      <c r="AD2" s="8">
        <v>0</v>
      </c>
      <c r="AE2" s="8">
        <v>0</v>
      </c>
      <c r="AF2" s="8">
        <v>0</v>
      </c>
      <c r="AG2" s="8">
        <v>0</v>
      </c>
      <c r="AH2" s="67">
        <v>1</v>
      </c>
      <c r="AI2" s="8" t="s">
        <v>31</v>
      </c>
      <c r="AJ2" s="8" t="s">
        <v>32</v>
      </c>
      <c r="AK2" s="8">
        <v>5.3108612999999999E-2</v>
      </c>
      <c r="AL2" s="8" t="b">
        <v>0</v>
      </c>
      <c r="AM2" s="8">
        <v>0.36164668799999999</v>
      </c>
      <c r="AN2" s="8">
        <v>0</v>
      </c>
      <c r="AO2" s="8">
        <v>0</v>
      </c>
      <c r="AP2" s="8">
        <v>0</v>
      </c>
      <c r="AQ2" s="44">
        <v>0</v>
      </c>
      <c r="AR2" s="8">
        <v>1</v>
      </c>
      <c r="AS2" s="8" t="s">
        <v>32</v>
      </c>
      <c r="AT2" s="8" t="s">
        <v>33</v>
      </c>
      <c r="AU2" s="8">
        <v>0.128412836</v>
      </c>
      <c r="AV2" s="8" t="b">
        <v>0</v>
      </c>
      <c r="AW2" s="8">
        <v>0.38408313700000002</v>
      </c>
      <c r="AX2" s="8">
        <v>0</v>
      </c>
      <c r="AY2" s="8">
        <v>0</v>
      </c>
      <c r="AZ2" s="8">
        <v>0</v>
      </c>
      <c r="BA2" s="44">
        <v>0</v>
      </c>
      <c r="BB2" s="67">
        <v>1</v>
      </c>
      <c r="BC2" s="8" t="s">
        <v>33</v>
      </c>
      <c r="BD2" s="8" t="s">
        <v>34</v>
      </c>
      <c r="BE2" s="8">
        <v>0.34694209999999998</v>
      </c>
      <c r="BF2" s="8" t="b">
        <v>1</v>
      </c>
      <c r="BG2" s="8">
        <v>0.77543071399999997</v>
      </c>
      <c r="BH2" s="8">
        <v>0</v>
      </c>
      <c r="BI2" s="8">
        <v>6.5351749999999998E-3</v>
      </c>
      <c r="BJ2" s="8">
        <v>0.897955155</v>
      </c>
      <c r="BK2" s="44">
        <v>1.4378828999999999E-2</v>
      </c>
      <c r="BL2" s="8">
        <v>1</v>
      </c>
      <c r="BM2" s="7" t="s">
        <v>34</v>
      </c>
      <c r="BN2" s="8" t="s">
        <v>35</v>
      </c>
      <c r="BO2" s="8">
        <v>0.18462862499999999</v>
      </c>
      <c r="BP2" s="8" t="b">
        <v>0</v>
      </c>
      <c r="BQ2" s="8">
        <v>0.61048721399999994</v>
      </c>
      <c r="BR2" s="8">
        <v>0</v>
      </c>
      <c r="BS2" s="8">
        <v>0</v>
      </c>
      <c r="BT2" s="8">
        <v>0</v>
      </c>
      <c r="BU2" s="44">
        <v>0</v>
      </c>
      <c r="BV2" s="8">
        <v>1</v>
      </c>
      <c r="BW2" s="8" t="s">
        <v>35</v>
      </c>
      <c r="BX2" s="8" t="s">
        <v>36</v>
      </c>
      <c r="BY2" s="8">
        <v>3.021751375</v>
      </c>
      <c r="BZ2" s="8" t="b">
        <v>0</v>
      </c>
      <c r="CA2" s="8">
        <v>5.8533890519999998</v>
      </c>
      <c r="CB2" s="8">
        <v>0.190113697</v>
      </c>
      <c r="CC2" s="8">
        <v>0</v>
      </c>
      <c r="CD2" s="8">
        <v>0</v>
      </c>
      <c r="CE2" s="8">
        <v>0</v>
      </c>
    </row>
    <row r="3" spans="1:83" x14ac:dyDescent="0.25">
      <c r="A3" s="7">
        <v>3</v>
      </c>
      <c r="B3" s="7">
        <v>128</v>
      </c>
      <c r="C3" s="7">
        <v>3</v>
      </c>
      <c r="D3" s="68" t="s">
        <v>28</v>
      </c>
      <c r="E3" s="7" t="s">
        <v>29</v>
      </c>
      <c r="F3" s="7">
        <v>9.8652585000000001E-2</v>
      </c>
      <c r="G3" s="7"/>
      <c r="H3" s="7" t="b">
        <v>0</v>
      </c>
      <c r="I3" s="7">
        <v>0.17745702799999999</v>
      </c>
      <c r="J3" s="7">
        <v>1.9848141999999999E-2</v>
      </c>
      <c r="K3" s="7">
        <v>0</v>
      </c>
      <c r="L3" s="7">
        <v>0</v>
      </c>
      <c r="M3" s="45">
        <v>0</v>
      </c>
      <c r="N3" s="68">
        <v>3</v>
      </c>
      <c r="O3" s="7" t="s">
        <v>29</v>
      </c>
      <c r="P3" s="7" t="s">
        <v>30</v>
      </c>
      <c r="Q3" s="7">
        <v>1.997096746</v>
      </c>
      <c r="R3" s="7" t="b">
        <v>0</v>
      </c>
      <c r="S3" s="7">
        <v>2.4824728999999999</v>
      </c>
      <c r="T3" s="7">
        <v>1.5117205920000001</v>
      </c>
      <c r="U3" s="7">
        <v>0</v>
      </c>
      <c r="V3" s="7">
        <v>0</v>
      </c>
      <c r="W3" s="45">
        <v>0</v>
      </c>
      <c r="X3" s="7">
        <v>3</v>
      </c>
      <c r="Y3" s="7" t="s">
        <v>30</v>
      </c>
      <c r="Z3" s="7" t="s">
        <v>31</v>
      </c>
      <c r="AA3" s="7">
        <v>1.9317048029999999</v>
      </c>
      <c r="AB3" s="7" t="b">
        <v>0</v>
      </c>
      <c r="AC3" s="7">
        <v>2.4433734039999999</v>
      </c>
      <c r="AD3" s="7">
        <v>1.4200362010000001</v>
      </c>
      <c r="AE3" s="7">
        <v>0</v>
      </c>
      <c r="AF3" s="7">
        <v>0</v>
      </c>
      <c r="AG3" s="7">
        <v>0</v>
      </c>
      <c r="AH3" s="68">
        <v>3</v>
      </c>
      <c r="AI3" s="7" t="s">
        <v>31</v>
      </c>
      <c r="AJ3" s="7" t="s">
        <v>32</v>
      </c>
      <c r="AK3" s="7">
        <v>1.6237090999999999E-2</v>
      </c>
      <c r="AL3" s="7" t="b">
        <v>0</v>
      </c>
      <c r="AM3" s="7">
        <v>0.31043337399999998</v>
      </c>
      <c r="AN3" s="7">
        <v>0</v>
      </c>
      <c r="AO3" s="7">
        <v>0</v>
      </c>
      <c r="AP3" s="7">
        <v>0</v>
      </c>
      <c r="AQ3" s="45">
        <v>0</v>
      </c>
      <c r="AR3" s="7">
        <v>3</v>
      </c>
      <c r="AS3" s="7" t="s">
        <v>32</v>
      </c>
      <c r="AT3" s="7" t="s">
        <v>33</v>
      </c>
      <c r="AU3" s="7">
        <v>2.5510080830000001</v>
      </c>
      <c r="AV3" s="7" t="b">
        <v>0</v>
      </c>
      <c r="AW3" s="7">
        <v>2.9482353639999999</v>
      </c>
      <c r="AX3" s="7">
        <v>2.153780802</v>
      </c>
      <c r="AY3" s="7">
        <v>0</v>
      </c>
      <c r="AZ3" s="7">
        <v>0</v>
      </c>
      <c r="BA3" s="45">
        <v>0</v>
      </c>
      <c r="BB3" s="68">
        <v>3</v>
      </c>
      <c r="BC3" s="7" t="s">
        <v>33</v>
      </c>
      <c r="BD3" s="7" t="s">
        <v>34</v>
      </c>
      <c r="BE3" s="7">
        <v>2.537540624</v>
      </c>
      <c r="BF3" s="7" t="b">
        <v>0</v>
      </c>
      <c r="BG3" s="7">
        <v>2.7252722970000001</v>
      </c>
      <c r="BH3" s="7">
        <v>2.349808951</v>
      </c>
      <c r="BI3" s="7">
        <v>0</v>
      </c>
      <c r="BJ3" s="7">
        <v>0</v>
      </c>
      <c r="BK3" s="45">
        <v>0</v>
      </c>
      <c r="BL3" s="7">
        <v>3</v>
      </c>
      <c r="BM3" s="7" t="s">
        <v>34</v>
      </c>
      <c r="BN3" s="7" t="s">
        <v>35</v>
      </c>
      <c r="BO3" s="7">
        <v>6.2867167000000002E-2</v>
      </c>
      <c r="BP3" s="7" t="b">
        <v>0</v>
      </c>
      <c r="BQ3" s="7">
        <v>0.34913274100000002</v>
      </c>
      <c r="BR3" s="7">
        <v>0</v>
      </c>
      <c r="BS3" s="7">
        <v>0</v>
      </c>
      <c r="BT3" s="7">
        <v>0</v>
      </c>
      <c r="BU3" s="45">
        <v>0</v>
      </c>
      <c r="BV3" s="7">
        <v>3</v>
      </c>
      <c r="BW3" s="7" t="s">
        <v>35</v>
      </c>
      <c r="BX3" s="7" t="s">
        <v>36</v>
      </c>
      <c r="BY3" s="7">
        <v>0.18741219100000001</v>
      </c>
      <c r="BZ3" s="7" t="b">
        <v>1</v>
      </c>
      <c r="CA3" s="7">
        <v>0.55735276</v>
      </c>
      <c r="CB3" s="7">
        <v>0</v>
      </c>
      <c r="CC3" s="7">
        <v>2.7154304000000001E-2</v>
      </c>
      <c r="CD3" s="7">
        <v>0.99349645900000005</v>
      </c>
      <c r="CE3" s="7">
        <v>0.112921301</v>
      </c>
    </row>
    <row r="4" spans="1:83" x14ac:dyDescent="0.25">
      <c r="A4" s="7">
        <v>6</v>
      </c>
      <c r="B4" s="7">
        <v>128</v>
      </c>
      <c r="C4" s="7">
        <v>6</v>
      </c>
      <c r="D4" s="68" t="s">
        <v>28</v>
      </c>
      <c r="E4" s="7" t="s">
        <v>29</v>
      </c>
      <c r="F4" s="7"/>
      <c r="G4" s="7"/>
      <c r="H4" s="7" t="b">
        <v>1</v>
      </c>
      <c r="I4" s="7"/>
      <c r="J4" s="7"/>
      <c r="K4" s="7"/>
      <c r="L4" s="7"/>
      <c r="M4" s="45"/>
      <c r="N4" s="68">
        <v>6</v>
      </c>
      <c r="O4" s="7" t="s">
        <v>29</v>
      </c>
      <c r="P4" s="7" t="s">
        <v>30</v>
      </c>
      <c r="Q4" s="7"/>
      <c r="R4" s="7" t="b">
        <v>1</v>
      </c>
      <c r="S4" s="7"/>
      <c r="T4" s="7"/>
      <c r="U4" s="7"/>
      <c r="V4" s="7"/>
      <c r="W4" s="45"/>
      <c r="X4" s="7">
        <v>6</v>
      </c>
      <c r="Y4" s="7" t="s">
        <v>30</v>
      </c>
      <c r="Z4" s="7" t="s">
        <v>31</v>
      </c>
      <c r="AA4" s="7"/>
      <c r="AB4" s="7" t="b">
        <v>1</v>
      </c>
      <c r="AC4" s="7"/>
      <c r="AD4" s="7"/>
      <c r="AE4" s="7"/>
      <c r="AF4" s="7"/>
      <c r="AG4" s="7"/>
      <c r="AH4" s="68">
        <v>6</v>
      </c>
      <c r="AI4" s="7" t="s">
        <v>31</v>
      </c>
      <c r="AJ4" s="7" t="s">
        <v>32</v>
      </c>
      <c r="AK4" s="7"/>
      <c r="AL4" s="7" t="b">
        <v>1</v>
      </c>
      <c r="AM4" s="7"/>
      <c r="AN4" s="7"/>
      <c r="AO4" s="7"/>
      <c r="AP4" s="7"/>
      <c r="AQ4" s="45"/>
      <c r="AR4" s="7">
        <v>6</v>
      </c>
      <c r="AS4" s="7" t="s">
        <v>32</v>
      </c>
      <c r="AT4" s="7" t="s">
        <v>33</v>
      </c>
      <c r="AU4" s="7"/>
      <c r="AV4" s="7" t="b">
        <v>1</v>
      </c>
      <c r="AW4" s="7"/>
      <c r="AX4" s="7"/>
      <c r="AY4" s="7"/>
      <c r="AZ4" s="7"/>
      <c r="BA4" s="45"/>
      <c r="BB4" s="68">
        <v>6</v>
      </c>
      <c r="BC4" s="7" t="s">
        <v>33</v>
      </c>
      <c r="BD4" s="7" t="s">
        <v>34</v>
      </c>
      <c r="BE4" s="7">
        <v>0.45207113500000001</v>
      </c>
      <c r="BF4" s="7" t="b">
        <v>1</v>
      </c>
      <c r="BG4" s="7">
        <v>0.96556656500000004</v>
      </c>
      <c r="BH4" s="7">
        <v>0</v>
      </c>
      <c r="BI4" s="7">
        <v>7.9139780000000003E-3</v>
      </c>
      <c r="BJ4" s="7">
        <v>0.212127432</v>
      </c>
      <c r="BK4" s="45">
        <v>1.5394392999999999E-2</v>
      </c>
      <c r="BL4" s="7">
        <v>6</v>
      </c>
      <c r="BM4" s="7" t="s">
        <v>34</v>
      </c>
      <c r="BN4" s="7" t="s">
        <v>35</v>
      </c>
      <c r="BO4" s="7">
        <v>0.36166451700000002</v>
      </c>
      <c r="BP4" s="7" t="b">
        <v>0</v>
      </c>
      <c r="BQ4" s="7">
        <v>0.78965737999999996</v>
      </c>
      <c r="BR4" s="7">
        <v>0</v>
      </c>
      <c r="BS4" s="7">
        <v>0</v>
      </c>
      <c r="BT4" s="7">
        <v>0</v>
      </c>
      <c r="BU4" s="45">
        <v>0</v>
      </c>
      <c r="BV4" s="7">
        <v>6</v>
      </c>
      <c r="BW4" s="7" t="s">
        <v>35</v>
      </c>
      <c r="BX4" s="7" t="s">
        <v>36</v>
      </c>
      <c r="BY4" s="7">
        <v>6.2974197999999995E-2</v>
      </c>
      <c r="BZ4" s="7" t="b">
        <v>0</v>
      </c>
      <c r="CA4" s="7">
        <v>9.6370224000000004E-2</v>
      </c>
      <c r="CB4" s="7">
        <v>2.9578172E-2</v>
      </c>
      <c r="CC4" s="7">
        <v>0</v>
      </c>
      <c r="CD4" s="7">
        <v>0</v>
      </c>
      <c r="CE4" s="7">
        <v>0</v>
      </c>
    </row>
    <row r="5" spans="1:83" x14ac:dyDescent="0.25">
      <c r="A5" s="7">
        <v>7</v>
      </c>
      <c r="B5" s="7">
        <v>128</v>
      </c>
      <c r="C5" s="7">
        <v>7</v>
      </c>
      <c r="D5" s="68" t="s">
        <v>28</v>
      </c>
      <c r="E5" s="7" t="s">
        <v>29</v>
      </c>
      <c r="F5" s="7">
        <v>0.19086871899999999</v>
      </c>
      <c r="G5" s="7"/>
      <c r="H5" s="7" t="b">
        <v>1</v>
      </c>
      <c r="I5" s="7">
        <v>0.478110484</v>
      </c>
      <c r="J5" s="7">
        <v>0</v>
      </c>
      <c r="K5" s="7">
        <v>1.3546394E-2</v>
      </c>
      <c r="L5" s="7">
        <v>0.378437299</v>
      </c>
      <c r="M5" s="45">
        <v>0.132350623</v>
      </c>
      <c r="N5" s="68">
        <v>7</v>
      </c>
      <c r="O5" s="7" t="s">
        <v>29</v>
      </c>
      <c r="P5" s="7" t="s">
        <v>30</v>
      </c>
      <c r="Q5" s="7">
        <v>9.5223670999999996E-2</v>
      </c>
      <c r="R5" s="7" t="b">
        <v>0</v>
      </c>
      <c r="S5" s="7">
        <v>0.40424366900000003</v>
      </c>
      <c r="T5" s="7">
        <v>0</v>
      </c>
      <c r="U5" s="7">
        <v>0</v>
      </c>
      <c r="V5" s="7">
        <v>0</v>
      </c>
      <c r="W5" s="45">
        <v>0</v>
      </c>
      <c r="X5" s="7">
        <v>7</v>
      </c>
      <c r="Y5" s="7" t="s">
        <v>30</v>
      </c>
      <c r="Z5" s="7" t="s">
        <v>31</v>
      </c>
      <c r="AA5" s="7">
        <v>0.16044860999999999</v>
      </c>
      <c r="AB5" s="7" t="b">
        <v>1</v>
      </c>
      <c r="AC5" s="7">
        <v>0.50034664500000003</v>
      </c>
      <c r="AD5" s="7">
        <v>0</v>
      </c>
      <c r="AE5" s="7">
        <v>3.6609199000000002E-2</v>
      </c>
      <c r="AF5" s="7">
        <v>0.61527584499999999</v>
      </c>
      <c r="AG5" s="7">
        <v>0.284805209</v>
      </c>
      <c r="AH5" s="68">
        <v>7</v>
      </c>
      <c r="AI5" s="7" t="s">
        <v>31</v>
      </c>
      <c r="AJ5" s="7" t="s">
        <v>32</v>
      </c>
      <c r="AK5" s="7">
        <v>8.1117629999999996E-2</v>
      </c>
      <c r="AL5" s="7" t="b">
        <v>0</v>
      </c>
      <c r="AM5" s="7">
        <v>0.23449943400000001</v>
      </c>
      <c r="AN5" s="7">
        <v>0</v>
      </c>
      <c r="AO5" s="7">
        <v>0</v>
      </c>
      <c r="AP5" s="7">
        <v>0</v>
      </c>
      <c r="AQ5" s="45">
        <v>0</v>
      </c>
      <c r="AR5" s="7">
        <v>7</v>
      </c>
      <c r="AS5" s="7" t="s">
        <v>32</v>
      </c>
      <c r="AT5" s="7" t="s">
        <v>33</v>
      </c>
      <c r="AU5" s="7">
        <v>7.6534498000000006E-2</v>
      </c>
      <c r="AV5" s="7" t="b">
        <v>0</v>
      </c>
      <c r="AW5" s="7">
        <v>0.44747077600000001</v>
      </c>
      <c r="AX5" s="7">
        <v>0</v>
      </c>
      <c r="AY5" s="7">
        <v>0</v>
      </c>
      <c r="AZ5" s="7">
        <v>0</v>
      </c>
      <c r="BA5" s="45">
        <v>0</v>
      </c>
      <c r="BB5" s="68">
        <v>7</v>
      </c>
      <c r="BC5" s="7" t="s">
        <v>33</v>
      </c>
      <c r="BD5" s="7" t="s">
        <v>34</v>
      </c>
      <c r="BE5" s="7">
        <v>0.33760839100000001</v>
      </c>
      <c r="BF5" s="7" t="b">
        <v>1</v>
      </c>
      <c r="BG5" s="7">
        <v>0.807861037</v>
      </c>
      <c r="BH5" s="7">
        <v>0</v>
      </c>
      <c r="BI5" s="7">
        <v>2.3391169999999999E-2</v>
      </c>
      <c r="BJ5" s="7">
        <v>0.56224420900000005</v>
      </c>
      <c r="BK5" s="45">
        <v>5.9022246E-2</v>
      </c>
      <c r="BL5" s="7">
        <v>7</v>
      </c>
      <c r="BM5" s="7" t="s">
        <v>34</v>
      </c>
      <c r="BN5" s="7" t="s">
        <v>35</v>
      </c>
      <c r="BO5" s="7">
        <v>8.6333623999999998E-2</v>
      </c>
      <c r="BP5" s="7" t="b">
        <v>1</v>
      </c>
      <c r="BQ5" s="7">
        <v>0.31266634500000001</v>
      </c>
      <c r="BR5" s="7">
        <v>0</v>
      </c>
      <c r="BS5" s="7">
        <v>2.1168762000000001E-2</v>
      </c>
      <c r="BT5" s="7">
        <v>0.544378429</v>
      </c>
      <c r="BU5" s="45">
        <v>0.50882506400000005</v>
      </c>
      <c r="BV5" s="7">
        <v>7</v>
      </c>
      <c r="BW5" s="7" t="s">
        <v>35</v>
      </c>
      <c r="BX5" s="7" t="s">
        <v>36</v>
      </c>
      <c r="BY5" s="7">
        <v>0.121837267</v>
      </c>
      <c r="BZ5" s="7" t="b">
        <v>1</v>
      </c>
      <c r="CA5" s="7">
        <v>0.45914079899999999</v>
      </c>
      <c r="CB5" s="7">
        <v>0</v>
      </c>
      <c r="CC5" s="7">
        <v>3.8380538999999998E-2</v>
      </c>
      <c r="CD5" s="7">
        <v>0.98699855000000003</v>
      </c>
      <c r="CE5" s="7">
        <v>0.23908953299999999</v>
      </c>
    </row>
    <row r="6" spans="1:83" x14ac:dyDescent="0.25">
      <c r="A6" s="9">
        <v>8</v>
      </c>
      <c r="B6" s="9">
        <v>128</v>
      </c>
      <c r="C6" s="9">
        <v>8</v>
      </c>
      <c r="D6" s="69" t="s">
        <v>28</v>
      </c>
      <c r="E6" s="9" t="s">
        <v>29</v>
      </c>
      <c r="F6" s="9">
        <v>0.116170037</v>
      </c>
      <c r="G6" s="9"/>
      <c r="H6" s="9" t="b">
        <v>0</v>
      </c>
      <c r="I6" s="9">
        <v>0.39621642499999998</v>
      </c>
      <c r="J6" s="9">
        <v>0</v>
      </c>
      <c r="K6" s="9">
        <v>0</v>
      </c>
      <c r="L6" s="9">
        <v>0</v>
      </c>
      <c r="M6" s="46">
        <v>0</v>
      </c>
      <c r="N6" s="69">
        <v>8</v>
      </c>
      <c r="O6" s="9" t="s">
        <v>29</v>
      </c>
      <c r="P6" s="9" t="s">
        <v>30</v>
      </c>
      <c r="Q6" s="9">
        <v>0.13057991099999999</v>
      </c>
      <c r="R6" s="9" t="b">
        <v>0</v>
      </c>
      <c r="S6" s="9">
        <v>0.36240555299999999</v>
      </c>
      <c r="T6" s="9">
        <v>0</v>
      </c>
      <c r="U6" s="9">
        <v>0</v>
      </c>
      <c r="V6" s="9">
        <v>0</v>
      </c>
      <c r="W6" s="46">
        <v>0</v>
      </c>
      <c r="X6" s="9">
        <v>8</v>
      </c>
      <c r="Y6" s="9" t="s">
        <v>30</v>
      </c>
      <c r="Z6" s="9" t="s">
        <v>31</v>
      </c>
      <c r="AA6" s="9">
        <v>5.8412398999999997E-2</v>
      </c>
      <c r="AB6" s="9" t="b">
        <v>0</v>
      </c>
      <c r="AC6" s="9">
        <v>0.19993951300000001</v>
      </c>
      <c r="AD6" s="9">
        <v>0</v>
      </c>
      <c r="AE6" s="9">
        <v>0</v>
      </c>
      <c r="AF6" s="9">
        <v>0</v>
      </c>
      <c r="AG6" s="9">
        <v>0</v>
      </c>
      <c r="AH6" s="69">
        <v>8</v>
      </c>
      <c r="AI6" s="9" t="s">
        <v>31</v>
      </c>
      <c r="AJ6" s="9" t="s">
        <v>32</v>
      </c>
      <c r="AK6" s="9">
        <v>4.2204029999999997E-2</v>
      </c>
      <c r="AL6" s="9" t="b">
        <v>1</v>
      </c>
      <c r="AM6" s="9">
        <v>0.26699537499999998</v>
      </c>
      <c r="AN6" s="9">
        <v>0</v>
      </c>
      <c r="AO6" s="9">
        <v>3.0232327999999999E-2</v>
      </c>
      <c r="AP6" s="9">
        <v>0.78609659600000004</v>
      </c>
      <c r="AQ6" s="46">
        <v>0.738550963</v>
      </c>
      <c r="AR6" s="9">
        <v>8</v>
      </c>
      <c r="AS6" s="9" t="s">
        <v>32</v>
      </c>
      <c r="AT6" s="9" t="s">
        <v>33</v>
      </c>
      <c r="AU6" s="9"/>
      <c r="AV6" s="9" t="b">
        <v>1</v>
      </c>
      <c r="AW6" s="9"/>
      <c r="AX6" s="9"/>
      <c r="AY6" s="9"/>
      <c r="AZ6" s="9"/>
      <c r="BA6" s="46"/>
      <c r="BB6" s="69">
        <v>8</v>
      </c>
      <c r="BC6" s="9" t="s">
        <v>33</v>
      </c>
      <c r="BD6" s="9" t="s">
        <v>34</v>
      </c>
      <c r="BE6" s="9"/>
      <c r="BF6" s="9" t="b">
        <v>1</v>
      </c>
      <c r="BG6" s="9"/>
      <c r="BH6" s="9"/>
      <c r="BI6" s="9"/>
      <c r="BJ6" s="9"/>
      <c r="BK6" s="46"/>
      <c r="BL6" s="9">
        <v>8</v>
      </c>
      <c r="BM6" s="9" t="s">
        <v>34</v>
      </c>
      <c r="BN6" s="9" t="s">
        <v>35</v>
      </c>
      <c r="BO6" s="9"/>
      <c r="BP6" s="9" t="b">
        <v>1</v>
      </c>
      <c r="BQ6" s="9"/>
      <c r="BR6" s="9"/>
      <c r="BS6" s="9"/>
      <c r="BT6" s="9"/>
      <c r="BU6" s="46"/>
      <c r="BV6" s="9">
        <v>8</v>
      </c>
      <c r="BW6" s="9" t="s">
        <v>35</v>
      </c>
      <c r="BX6" s="9" t="s">
        <v>36</v>
      </c>
      <c r="BY6" s="9">
        <v>0.106155551</v>
      </c>
      <c r="BZ6" s="9" t="b">
        <v>1</v>
      </c>
      <c r="CA6" s="9">
        <v>0.36524166800000002</v>
      </c>
      <c r="CB6" s="9">
        <v>0</v>
      </c>
      <c r="CC6" s="9">
        <v>1.9346164999999999E-2</v>
      </c>
      <c r="CD6" s="9">
        <v>0.98758124700000005</v>
      </c>
      <c r="CE6" s="9">
        <v>0.18980909600000001</v>
      </c>
    </row>
    <row r="7" spans="1:83" x14ac:dyDescent="0.25">
      <c r="A7" s="7">
        <v>167</v>
      </c>
      <c r="B7" s="7"/>
      <c r="C7" s="7"/>
      <c r="D7" s="68"/>
      <c r="E7" s="7"/>
      <c r="F7" s="7"/>
      <c r="G7" s="7"/>
      <c r="H7" s="7"/>
      <c r="I7" s="7"/>
      <c r="J7" s="7"/>
      <c r="K7" s="7"/>
      <c r="L7" s="7"/>
      <c r="M7" s="7"/>
      <c r="N7" s="7">
        <v>167</v>
      </c>
      <c r="O7" s="7"/>
      <c r="P7" s="7"/>
      <c r="Q7" s="7"/>
      <c r="R7" s="7"/>
      <c r="S7" s="7"/>
      <c r="T7" s="7"/>
      <c r="U7" s="7"/>
      <c r="V7" s="7"/>
      <c r="W7" s="7"/>
      <c r="X7" s="7">
        <v>167</v>
      </c>
      <c r="Y7" s="7"/>
      <c r="Z7" s="7"/>
      <c r="AA7" s="7"/>
      <c r="AB7" s="7"/>
      <c r="AC7" s="7"/>
      <c r="AD7" s="7"/>
      <c r="AE7" s="7"/>
      <c r="AF7" s="7"/>
      <c r="AG7" s="7"/>
      <c r="AH7" s="7">
        <v>167</v>
      </c>
      <c r="AI7" s="7"/>
      <c r="AJ7" s="7"/>
      <c r="AK7" s="7"/>
      <c r="AL7" s="7"/>
      <c r="AM7" s="7"/>
      <c r="AN7" s="7"/>
      <c r="AO7" s="7"/>
      <c r="AP7" s="7"/>
      <c r="AQ7" s="45"/>
      <c r="AR7" s="7">
        <v>167</v>
      </c>
      <c r="AS7" s="7"/>
      <c r="AT7" s="7"/>
      <c r="AU7" s="7"/>
      <c r="AV7" s="7"/>
      <c r="AW7" s="7"/>
      <c r="AX7" s="7"/>
      <c r="AY7" s="7"/>
      <c r="AZ7" s="7"/>
      <c r="BA7" s="45"/>
      <c r="BB7" s="68">
        <v>167</v>
      </c>
      <c r="BC7" s="7"/>
      <c r="BD7" s="7"/>
      <c r="BE7" s="7"/>
      <c r="BF7" s="7"/>
      <c r="BG7" s="7"/>
      <c r="BH7" s="7"/>
      <c r="BI7" s="7"/>
      <c r="BJ7" s="7"/>
      <c r="BK7" s="45"/>
      <c r="BL7" s="7">
        <v>167</v>
      </c>
      <c r="BM7" s="7" t="s">
        <v>34</v>
      </c>
      <c r="BN7" s="7" t="s">
        <v>35</v>
      </c>
      <c r="BO7" s="7">
        <v>0.100586663186787</v>
      </c>
      <c r="BP7" s="7"/>
      <c r="BQ7" s="7">
        <v>0.28593757572152501</v>
      </c>
      <c r="BR7" s="7">
        <v>0</v>
      </c>
      <c r="BS7" s="7"/>
      <c r="BT7" s="7"/>
      <c r="BU7" s="45"/>
      <c r="BV7" s="7">
        <v>167</v>
      </c>
      <c r="BW7" s="7" t="s">
        <v>35</v>
      </c>
      <c r="BX7" s="7" t="s">
        <v>36</v>
      </c>
      <c r="BY7" s="7">
        <v>2.9332944183995102</v>
      </c>
      <c r="CA7" s="7">
        <v>4.6533156946528003</v>
      </c>
      <c r="CB7" s="7">
        <v>1.21327314214622</v>
      </c>
      <c r="CD7" s="7"/>
      <c r="CE7" s="7"/>
    </row>
    <row r="8" spans="1:83" x14ac:dyDescent="0.25">
      <c r="A8" s="7">
        <v>168</v>
      </c>
      <c r="B8" s="7"/>
      <c r="C8" s="7"/>
      <c r="D8" s="68"/>
      <c r="E8" s="7"/>
      <c r="F8" s="7"/>
      <c r="G8" s="7"/>
      <c r="H8" s="7"/>
      <c r="I8" s="7"/>
      <c r="J8" s="7"/>
      <c r="K8" s="7"/>
      <c r="L8" s="7"/>
      <c r="M8" s="7"/>
      <c r="N8" s="7">
        <v>168</v>
      </c>
      <c r="O8" s="7"/>
      <c r="P8" s="7"/>
      <c r="Q8" s="7"/>
      <c r="R8" s="7"/>
      <c r="S8" s="7"/>
      <c r="T8" s="7"/>
      <c r="U8" s="7"/>
      <c r="V8" s="7"/>
      <c r="W8" s="7"/>
      <c r="X8" s="7">
        <v>168</v>
      </c>
      <c r="Y8" s="7"/>
      <c r="Z8" s="7"/>
      <c r="AA8" s="7"/>
      <c r="AB8" s="7"/>
      <c r="AC8" s="7"/>
      <c r="AD8" s="7"/>
      <c r="AE8" s="7"/>
      <c r="AF8" s="7"/>
      <c r="AG8" s="7"/>
      <c r="AH8" s="7">
        <v>168</v>
      </c>
      <c r="AI8" s="7"/>
      <c r="AJ8" s="7"/>
      <c r="AK8" s="7"/>
      <c r="AL8" s="7"/>
      <c r="AM8" s="7"/>
      <c r="AN8" s="7"/>
      <c r="AO8" s="7"/>
      <c r="AP8" s="7"/>
      <c r="AQ8" s="45"/>
      <c r="AR8" s="7">
        <v>168</v>
      </c>
      <c r="AS8" s="7"/>
      <c r="AT8" s="7"/>
      <c r="AU8" s="7"/>
      <c r="AV8" s="7"/>
      <c r="AW8" s="7"/>
      <c r="AX8" s="7"/>
      <c r="AY8" s="7"/>
      <c r="AZ8" s="7"/>
      <c r="BA8" s="45"/>
      <c r="BB8" s="68">
        <v>168</v>
      </c>
      <c r="BC8" s="7"/>
      <c r="BD8" s="7"/>
      <c r="BE8" s="7"/>
      <c r="BF8" s="7"/>
      <c r="BG8" s="7"/>
      <c r="BH8" s="7"/>
      <c r="BI8" s="7"/>
      <c r="BJ8" s="7"/>
      <c r="BK8" s="45"/>
      <c r="BL8" s="7">
        <v>168</v>
      </c>
      <c r="BM8" s="7" t="s">
        <v>34</v>
      </c>
      <c r="BN8" s="7" t="s">
        <v>35</v>
      </c>
      <c r="BO8" s="7">
        <v>0.123429225386132</v>
      </c>
      <c r="BP8" s="7"/>
      <c r="BQ8" s="7">
        <v>0.30397171765892</v>
      </c>
      <c r="BR8" s="7">
        <v>0</v>
      </c>
      <c r="BS8" s="7"/>
      <c r="BT8" s="7"/>
      <c r="BU8" s="45"/>
      <c r="BV8" s="7">
        <v>168</v>
      </c>
      <c r="BW8" s="7" t="s">
        <v>35</v>
      </c>
      <c r="BX8" s="7" t="s">
        <v>36</v>
      </c>
      <c r="BY8" s="7">
        <v>0.140479196886278</v>
      </c>
      <c r="CA8" s="7">
        <v>0.293461993870269</v>
      </c>
      <c r="CB8" s="7">
        <v>0</v>
      </c>
      <c r="CD8" s="7"/>
      <c r="CE8" s="7"/>
    </row>
    <row r="9" spans="1:83" x14ac:dyDescent="0.25">
      <c r="A9" s="7">
        <v>169</v>
      </c>
      <c r="B9" s="7"/>
      <c r="C9" s="7"/>
      <c r="D9" s="68"/>
      <c r="E9" s="7"/>
      <c r="F9" s="7"/>
      <c r="G9" s="7"/>
      <c r="H9" s="7"/>
      <c r="I9" s="7"/>
      <c r="J9" s="7"/>
      <c r="K9" s="7"/>
      <c r="L9" s="7"/>
      <c r="M9" s="7"/>
      <c r="N9" s="7">
        <v>169</v>
      </c>
      <c r="O9" s="7"/>
      <c r="P9" s="7"/>
      <c r="Q9" s="7"/>
      <c r="R9" s="7"/>
      <c r="S9" s="7"/>
      <c r="T9" s="7"/>
      <c r="U9" s="7"/>
      <c r="V9" s="7"/>
      <c r="W9" s="7"/>
      <c r="X9" s="7">
        <v>169</v>
      </c>
      <c r="Y9" s="7"/>
      <c r="Z9" s="7"/>
      <c r="AA9" s="7"/>
      <c r="AB9" s="7"/>
      <c r="AC9" s="7"/>
      <c r="AD9" s="7"/>
      <c r="AE9" s="7"/>
      <c r="AF9" s="7"/>
      <c r="AG9" s="7"/>
      <c r="AH9" s="7">
        <v>169</v>
      </c>
      <c r="AI9" s="7"/>
      <c r="AJ9" s="7"/>
      <c r="AK9" s="7"/>
      <c r="AL9" s="7"/>
      <c r="AM9" s="7"/>
      <c r="AN9" s="7"/>
      <c r="AO9" s="7"/>
      <c r="AP9" s="7"/>
      <c r="AQ9" s="45"/>
      <c r="AR9" s="7">
        <v>169</v>
      </c>
      <c r="AS9" s="7"/>
      <c r="AT9" s="7"/>
      <c r="AU9" s="7"/>
      <c r="AV9" s="7"/>
      <c r="AW9" s="7"/>
      <c r="AX9" s="7"/>
      <c r="AY9" s="7"/>
      <c r="AZ9" s="7"/>
      <c r="BA9" s="45"/>
      <c r="BB9" s="68">
        <v>169</v>
      </c>
      <c r="BC9" s="7"/>
      <c r="BD9" s="7"/>
      <c r="BE9" s="7"/>
      <c r="BF9" s="7"/>
      <c r="BG9" s="7"/>
      <c r="BH9" s="7"/>
      <c r="BI9" s="7"/>
      <c r="BJ9" s="7"/>
      <c r="BK9" s="45"/>
      <c r="BL9" s="7">
        <v>169</v>
      </c>
      <c r="BM9" s="7" t="s">
        <v>34</v>
      </c>
      <c r="BN9" s="7" t="s">
        <v>35</v>
      </c>
      <c r="BO9" s="7">
        <v>6.5714427060287794E-2</v>
      </c>
      <c r="BP9" s="7"/>
      <c r="BQ9" s="7">
        <v>0.48701325716551502</v>
      </c>
      <c r="BR9" s="7">
        <v>0</v>
      </c>
      <c r="BS9" s="7"/>
      <c r="BT9" s="7"/>
      <c r="BU9" s="45"/>
      <c r="BV9" s="7">
        <v>169</v>
      </c>
      <c r="BW9" s="7" t="s">
        <v>35</v>
      </c>
      <c r="BX9" s="7" t="s">
        <v>36</v>
      </c>
      <c r="BY9" s="7">
        <v>8.9145838887698295E-2</v>
      </c>
      <c r="CA9" s="7">
        <v>0.441737445113773</v>
      </c>
      <c r="CB9" s="7">
        <v>0</v>
      </c>
      <c r="CD9" s="7"/>
      <c r="CE9" s="7"/>
    </row>
    <row r="10" spans="1:83" s="38" customFormat="1" x14ac:dyDescent="0.25">
      <c r="A10" s="103" t="s">
        <v>41</v>
      </c>
      <c r="B10" s="103"/>
      <c r="C10" s="103"/>
      <c r="D10" s="104"/>
      <c r="E10" s="103" t="s">
        <v>43</v>
      </c>
      <c r="F10" s="103">
        <f>AVERAGE(F2:F9)</f>
        <v>0.15725519599999999</v>
      </c>
      <c r="G10" s="103"/>
      <c r="H10" s="103"/>
      <c r="I10" s="103">
        <f>AVERAGE(I2:I9)</f>
        <v>0.35790525900000003</v>
      </c>
      <c r="J10" s="103">
        <f>AVERAGE(J2:J9)</f>
        <v>2.1667481999999998E-2</v>
      </c>
      <c r="K10" s="103"/>
      <c r="L10" s="103"/>
      <c r="M10" s="103"/>
      <c r="N10" s="103"/>
      <c r="O10" s="103"/>
      <c r="P10" s="103"/>
      <c r="Q10" s="103">
        <f>AVERAGE(Q2:Q9)</f>
        <v>0.57730035324999995</v>
      </c>
      <c r="R10" s="103"/>
      <c r="S10" s="103">
        <f>AVERAGE(S2:S9)</f>
        <v>0.85334672299999992</v>
      </c>
      <c r="T10" s="103">
        <f>AVERAGE(T2:T9)</f>
        <v>0.38001449800000003</v>
      </c>
      <c r="U10" s="103"/>
      <c r="V10" s="103"/>
      <c r="W10" s="103"/>
      <c r="X10" s="103"/>
      <c r="Y10" s="103"/>
      <c r="Z10" s="103"/>
      <c r="AA10" s="103">
        <f>AVERAGE(AA2:AA9)</f>
        <v>0.54462509775000001</v>
      </c>
      <c r="AB10" s="103"/>
      <c r="AC10" s="103">
        <f>AVERAGE(AC2:AC9)</f>
        <v>0.83041285899999995</v>
      </c>
      <c r="AD10" s="103">
        <f>AVERAGE(AD2:AD9)</f>
        <v>0.35500905025000001</v>
      </c>
      <c r="AE10" s="103"/>
      <c r="AF10" s="103"/>
      <c r="AG10" s="103"/>
      <c r="AH10" s="104"/>
      <c r="AI10" s="103"/>
      <c r="AJ10" s="103"/>
      <c r="AK10" s="103">
        <f>AVERAGE(AK2:AK9)</f>
        <v>4.8166841000000002E-2</v>
      </c>
      <c r="AL10" s="103"/>
      <c r="AM10" s="103">
        <f>AVERAGE(AM2:AM9)</f>
        <v>0.29339371775</v>
      </c>
      <c r="AN10" s="103">
        <f>AVERAGE(AN2:AN9)</f>
        <v>0</v>
      </c>
      <c r="AO10" s="103"/>
      <c r="AP10" s="103"/>
      <c r="AQ10" s="106"/>
      <c r="AR10" s="103"/>
      <c r="AS10" s="103"/>
      <c r="AT10" s="103"/>
      <c r="AU10" s="103">
        <f>AVERAGE(AU2:AU9)</f>
        <v>0.91865180566666671</v>
      </c>
      <c r="AV10" s="103"/>
      <c r="AW10" s="103">
        <f>AVERAGE(AW2:AW9)</f>
        <v>1.259929759</v>
      </c>
      <c r="AX10" s="103">
        <f>AVERAGE(AX2:AX9)</f>
        <v>0.71792693399999996</v>
      </c>
      <c r="AY10" s="103"/>
      <c r="AZ10" s="103"/>
      <c r="BA10" s="106"/>
      <c r="BB10" s="104"/>
      <c r="BC10" s="103"/>
      <c r="BD10" s="103"/>
      <c r="BE10" s="103">
        <f>AVERAGE(BE2:BE9)</f>
        <v>0.91854056250000005</v>
      </c>
      <c r="BF10" s="103"/>
      <c r="BG10" s="103">
        <f>AVERAGE(BG2:BG9)</f>
        <v>1.3185326532500001</v>
      </c>
      <c r="BH10" s="103">
        <f>AVERAGE(BH2:BH9)</f>
        <v>0.58745223774999999</v>
      </c>
      <c r="BI10" s="103"/>
      <c r="BJ10" s="103"/>
      <c r="BK10" s="106"/>
      <c r="BL10" s="103"/>
      <c r="BM10" s="114"/>
      <c r="BN10" s="103"/>
      <c r="BO10" s="103">
        <f>AVERAGE(BO2:BO9)</f>
        <v>0.14074632123331526</v>
      </c>
      <c r="BP10" s="103"/>
      <c r="BQ10" s="103">
        <f>AVERAGE(BQ2:BQ9)</f>
        <v>0.44840946150656574</v>
      </c>
      <c r="BR10" s="103">
        <f>AVERAGE(BR2:BR9)</f>
        <v>0</v>
      </c>
      <c r="BS10" s="103"/>
      <c r="BT10" s="103"/>
      <c r="BU10" s="106"/>
      <c r="BV10" s="103"/>
      <c r="BW10" s="103"/>
      <c r="BX10" s="103"/>
      <c r="BY10" s="103">
        <f>AVERAGE(BY2:BY9)</f>
        <v>0.83288125452168582</v>
      </c>
      <c r="BZ10" s="103"/>
      <c r="CA10" s="103">
        <f>AVERAGE(CA2:CA9)</f>
        <v>1.5900012045796053</v>
      </c>
      <c r="CB10" s="103">
        <f>AVERAGE(CB2:CB9)</f>
        <v>0.1791206263932775</v>
      </c>
      <c r="CC10" s="103"/>
      <c r="CD10" s="103"/>
      <c r="CE10" s="103"/>
    </row>
    <row r="11" spans="1:83" x14ac:dyDescent="0.25">
      <c r="A11" s="12">
        <v>2</v>
      </c>
      <c r="B11" s="12">
        <v>90</v>
      </c>
      <c r="C11" s="12">
        <v>2</v>
      </c>
      <c r="D11" s="70" t="s">
        <v>28</v>
      </c>
      <c r="E11" s="12" t="s">
        <v>29</v>
      </c>
      <c r="F11" s="12">
        <v>0.11297546999999999</v>
      </c>
      <c r="G11" s="12"/>
      <c r="H11" s="12" t="b">
        <v>1</v>
      </c>
      <c r="I11" s="12">
        <v>0.40958816300000001</v>
      </c>
      <c r="J11" s="12">
        <v>0</v>
      </c>
      <c r="K11" s="12">
        <v>3.0149727000000001E-2</v>
      </c>
      <c r="L11" s="12">
        <v>0.93760934500000004</v>
      </c>
      <c r="M11" s="47">
        <v>0.25124580299999999</v>
      </c>
      <c r="N11" s="70">
        <v>2</v>
      </c>
      <c r="O11" s="12" t="s">
        <v>29</v>
      </c>
      <c r="P11" s="12" t="s">
        <v>30</v>
      </c>
      <c r="Q11" s="12">
        <v>0.23867148999999999</v>
      </c>
      <c r="R11" s="12" t="b">
        <v>0</v>
      </c>
      <c r="S11" s="12">
        <v>0.46346735300000003</v>
      </c>
      <c r="T11" s="12">
        <v>1.3875627999999999E-2</v>
      </c>
      <c r="U11" s="12">
        <v>0</v>
      </c>
      <c r="V11" s="12">
        <v>0</v>
      </c>
      <c r="W11" s="47">
        <v>0</v>
      </c>
      <c r="X11" s="12">
        <v>2</v>
      </c>
      <c r="Y11" s="12" t="s">
        <v>30</v>
      </c>
      <c r="Z11" s="12" t="s">
        <v>31</v>
      </c>
      <c r="AA11" s="12">
        <v>4.4501276999999999E-2</v>
      </c>
      <c r="AB11" s="12" t="b">
        <v>0</v>
      </c>
      <c r="AC11" s="12">
        <v>7.8701354000000001E-2</v>
      </c>
      <c r="AD11" s="12">
        <v>1.03012E-2</v>
      </c>
      <c r="AE11" s="12">
        <v>0</v>
      </c>
      <c r="AF11" s="12">
        <v>0</v>
      </c>
      <c r="AG11" s="12">
        <v>0</v>
      </c>
      <c r="AH11" s="70">
        <v>2</v>
      </c>
      <c r="AI11" s="12" t="s">
        <v>31</v>
      </c>
      <c r="AJ11" s="12" t="s">
        <v>32</v>
      </c>
      <c r="AK11" s="12">
        <v>8.3061040000000003E-2</v>
      </c>
      <c r="AL11" s="12" t="b">
        <v>0</v>
      </c>
      <c r="AM11" s="12">
        <v>0.15550039800000001</v>
      </c>
      <c r="AN11" s="12">
        <v>1.0621682E-2</v>
      </c>
      <c r="AO11" s="12">
        <v>0</v>
      </c>
      <c r="AP11" s="12">
        <v>0</v>
      </c>
      <c r="AQ11" s="47">
        <v>0</v>
      </c>
      <c r="AR11" s="12">
        <v>2</v>
      </c>
      <c r="AS11" s="12" t="s">
        <v>32</v>
      </c>
      <c r="AT11" s="12" t="s">
        <v>33</v>
      </c>
      <c r="AU11" s="12"/>
      <c r="AV11" s="12" t="b">
        <v>1</v>
      </c>
      <c r="AW11" s="12"/>
      <c r="AX11" s="12"/>
      <c r="AY11" s="12"/>
      <c r="AZ11" s="12"/>
      <c r="BA11" s="47"/>
      <c r="BB11" s="70">
        <v>2</v>
      </c>
      <c r="BC11" s="12" t="s">
        <v>33</v>
      </c>
      <c r="BD11" s="12" t="s">
        <v>34</v>
      </c>
      <c r="BE11" s="12"/>
      <c r="BF11" s="12" t="b">
        <v>1</v>
      </c>
      <c r="BG11" s="12"/>
      <c r="BH11" s="12"/>
      <c r="BI11" s="12"/>
      <c r="BJ11" s="12"/>
      <c r="BK11" s="47"/>
      <c r="BL11" s="12">
        <v>2</v>
      </c>
      <c r="BM11" s="11" t="s">
        <v>34</v>
      </c>
      <c r="BN11" s="12" t="s">
        <v>35</v>
      </c>
      <c r="BO11" s="12"/>
      <c r="BP11" s="12" t="b">
        <v>1</v>
      </c>
      <c r="BQ11" s="12"/>
      <c r="BR11" s="12"/>
      <c r="BS11" s="12"/>
      <c r="BT11" s="12"/>
      <c r="BU11" s="47"/>
      <c r="BV11" s="12">
        <v>2</v>
      </c>
      <c r="BW11" s="12" t="s">
        <v>35</v>
      </c>
      <c r="BX11" s="12" t="s">
        <v>36</v>
      </c>
      <c r="BY11" s="12">
        <v>0.101675162</v>
      </c>
      <c r="BZ11" s="12" t="b">
        <v>1</v>
      </c>
      <c r="CA11" s="12">
        <v>0.39228982699999998</v>
      </c>
      <c r="CB11" s="12">
        <v>0</v>
      </c>
      <c r="CC11" s="12">
        <v>3.6574202E-2</v>
      </c>
      <c r="CD11" s="12">
        <v>0.70335208900000001</v>
      </c>
      <c r="CE11" s="12">
        <v>0.44382354600000001</v>
      </c>
    </row>
    <row r="12" spans="1:83" x14ac:dyDescent="0.25">
      <c r="A12" s="11">
        <v>4</v>
      </c>
      <c r="B12" s="11">
        <v>90</v>
      </c>
      <c r="C12" s="11">
        <v>4</v>
      </c>
      <c r="D12" s="71" t="s">
        <v>28</v>
      </c>
      <c r="E12" s="11" t="s">
        <v>29</v>
      </c>
      <c r="F12" s="11">
        <v>5.9541597000000002E-2</v>
      </c>
      <c r="G12" s="11"/>
      <c r="H12" s="11" t="b">
        <v>0</v>
      </c>
      <c r="I12" s="11">
        <v>0.30391651600000003</v>
      </c>
      <c r="J12" s="11">
        <v>0</v>
      </c>
      <c r="K12" s="11">
        <v>0</v>
      </c>
      <c r="L12" s="11">
        <v>0</v>
      </c>
      <c r="M12" s="48">
        <v>0</v>
      </c>
      <c r="N12" s="71">
        <v>4</v>
      </c>
      <c r="O12" s="11" t="s">
        <v>29</v>
      </c>
      <c r="P12" s="11" t="s">
        <v>30</v>
      </c>
      <c r="Q12" s="11"/>
      <c r="R12" s="11" t="b">
        <v>1</v>
      </c>
      <c r="S12" s="11"/>
      <c r="T12" s="11"/>
      <c r="U12" s="11"/>
      <c r="V12" s="11"/>
      <c r="W12" s="48"/>
      <c r="X12" s="11">
        <v>4</v>
      </c>
      <c r="Y12" s="11" t="s">
        <v>30</v>
      </c>
      <c r="Z12" s="11" t="s">
        <v>31</v>
      </c>
      <c r="AA12" s="11"/>
      <c r="AB12" s="11" t="b">
        <v>1</v>
      </c>
      <c r="AC12" s="11"/>
      <c r="AD12" s="11"/>
      <c r="AE12" s="11"/>
      <c r="AF12" s="11"/>
      <c r="AG12" s="11"/>
      <c r="AH12" s="71">
        <v>4</v>
      </c>
      <c r="AI12" s="11" t="s">
        <v>31</v>
      </c>
      <c r="AJ12" s="11" t="s">
        <v>32</v>
      </c>
      <c r="AK12" s="11"/>
      <c r="AL12" s="11" t="b">
        <v>1</v>
      </c>
      <c r="AM12" s="11"/>
      <c r="AN12" s="11"/>
      <c r="AO12" s="11"/>
      <c r="AP12" s="11"/>
      <c r="AQ12" s="48"/>
      <c r="AR12" s="11">
        <v>4</v>
      </c>
      <c r="AS12" s="11" t="s">
        <v>32</v>
      </c>
      <c r="AT12" s="11" t="s">
        <v>33</v>
      </c>
      <c r="AU12" s="11"/>
      <c r="AV12" s="11" t="b">
        <v>1</v>
      </c>
      <c r="AW12" s="11"/>
      <c r="AX12" s="11"/>
      <c r="AY12" s="11"/>
      <c r="AZ12" s="11"/>
      <c r="BA12" s="48"/>
      <c r="BB12" s="71">
        <v>4</v>
      </c>
      <c r="BC12" s="11" t="s">
        <v>33</v>
      </c>
      <c r="BD12" s="11" t="s">
        <v>34</v>
      </c>
      <c r="BE12" s="11"/>
      <c r="BF12" s="11" t="b">
        <v>1</v>
      </c>
      <c r="BG12" s="11"/>
      <c r="BH12" s="11"/>
      <c r="BI12" s="11"/>
      <c r="BJ12" s="11"/>
      <c r="BK12" s="48"/>
      <c r="BL12" s="11">
        <v>4</v>
      </c>
      <c r="BM12" s="11" t="s">
        <v>34</v>
      </c>
      <c r="BN12" s="11" t="s">
        <v>35</v>
      </c>
      <c r="BO12" s="11">
        <v>5.5702529999999998E-3</v>
      </c>
      <c r="BP12" s="11" t="b">
        <v>0</v>
      </c>
      <c r="BQ12" s="11">
        <v>0.14190418599999999</v>
      </c>
      <c r="BR12" s="11">
        <v>0</v>
      </c>
      <c r="BS12" s="11">
        <v>0</v>
      </c>
      <c r="BT12" s="11">
        <v>0</v>
      </c>
      <c r="BU12" s="48">
        <v>0</v>
      </c>
      <c r="BV12" s="11">
        <v>4</v>
      </c>
      <c r="BW12" s="11" t="s">
        <v>35</v>
      </c>
      <c r="BX12" s="11" t="s">
        <v>36</v>
      </c>
      <c r="BY12" s="11"/>
      <c r="BZ12" s="11" t="b">
        <v>1</v>
      </c>
      <c r="CA12" s="11"/>
      <c r="CB12" s="11"/>
      <c r="CC12" s="11"/>
      <c r="CD12" s="11"/>
      <c r="CE12" s="11"/>
    </row>
    <row r="13" spans="1:83" x14ac:dyDescent="0.25">
      <c r="A13" s="11">
        <v>5</v>
      </c>
      <c r="B13" s="11">
        <v>90</v>
      </c>
      <c r="C13" s="11">
        <v>5</v>
      </c>
      <c r="D13" s="71" t="s">
        <v>28</v>
      </c>
      <c r="E13" s="11" t="s">
        <v>29</v>
      </c>
      <c r="F13" s="11"/>
      <c r="G13" s="11"/>
      <c r="H13" s="11" t="b">
        <v>1</v>
      </c>
      <c r="I13" s="11"/>
      <c r="J13" s="11"/>
      <c r="K13" s="11"/>
      <c r="L13" s="11"/>
      <c r="M13" s="48"/>
      <c r="N13" s="71">
        <v>5</v>
      </c>
      <c r="O13" s="11" t="s">
        <v>29</v>
      </c>
      <c r="P13" s="11" t="s">
        <v>30</v>
      </c>
      <c r="Q13" s="11"/>
      <c r="R13" s="11" t="b">
        <v>1</v>
      </c>
      <c r="S13" s="11"/>
      <c r="T13" s="11"/>
      <c r="U13" s="11"/>
      <c r="V13" s="11"/>
      <c r="W13" s="48"/>
      <c r="X13" s="11">
        <v>5</v>
      </c>
      <c r="Y13" s="11" t="s">
        <v>30</v>
      </c>
      <c r="Z13" s="11" t="s">
        <v>31</v>
      </c>
      <c r="AA13" s="11"/>
      <c r="AB13" s="11" t="b">
        <v>1</v>
      </c>
      <c r="AC13" s="11"/>
      <c r="AD13" s="11"/>
      <c r="AE13" s="11"/>
      <c r="AF13" s="11"/>
      <c r="AG13" s="11"/>
      <c r="AH13" s="71">
        <v>5</v>
      </c>
      <c r="AI13" s="11" t="s">
        <v>31</v>
      </c>
      <c r="AJ13" s="11" t="s">
        <v>32</v>
      </c>
      <c r="AK13" s="11"/>
      <c r="AL13" s="11" t="b">
        <v>1</v>
      </c>
      <c r="AM13" s="11"/>
      <c r="AN13" s="11"/>
      <c r="AO13" s="11"/>
      <c r="AP13" s="11"/>
      <c r="AQ13" s="48"/>
      <c r="AR13" s="11">
        <v>5</v>
      </c>
      <c r="AS13" s="11" t="s">
        <v>32</v>
      </c>
      <c r="AT13" s="11" t="s">
        <v>33</v>
      </c>
      <c r="AU13" s="11"/>
      <c r="AV13" s="11" t="b">
        <v>1</v>
      </c>
      <c r="AW13" s="11"/>
      <c r="AX13" s="11"/>
      <c r="AY13" s="11"/>
      <c r="AZ13" s="11"/>
      <c r="BA13" s="48"/>
      <c r="BB13" s="71">
        <v>5</v>
      </c>
      <c r="BC13" s="11" t="s">
        <v>33</v>
      </c>
      <c r="BD13" s="11" t="s">
        <v>34</v>
      </c>
      <c r="BE13" s="11"/>
      <c r="BF13" s="11" t="b">
        <v>1</v>
      </c>
      <c r="BG13" s="11"/>
      <c r="BH13" s="11"/>
      <c r="BI13" s="11"/>
      <c r="BJ13" s="11"/>
      <c r="BK13" s="48"/>
      <c r="BL13" s="11">
        <v>5</v>
      </c>
      <c r="BM13" s="11" t="s">
        <v>34</v>
      </c>
      <c r="BN13" s="11" t="s">
        <v>35</v>
      </c>
      <c r="BO13" s="11"/>
      <c r="BP13" s="11" t="b">
        <v>1</v>
      </c>
      <c r="BQ13" s="11"/>
      <c r="BR13" s="11"/>
      <c r="BS13" s="11"/>
      <c r="BT13" s="11"/>
      <c r="BU13" s="48"/>
      <c r="BV13" s="11">
        <v>5</v>
      </c>
      <c r="BW13" s="11" t="s">
        <v>35</v>
      </c>
      <c r="BX13" s="11" t="s">
        <v>36</v>
      </c>
      <c r="BY13" s="11"/>
      <c r="BZ13" s="11" t="b">
        <v>1</v>
      </c>
      <c r="CA13" s="11"/>
      <c r="CB13" s="11"/>
      <c r="CC13" s="11"/>
      <c r="CD13" s="11"/>
      <c r="CE13" s="11"/>
    </row>
    <row r="14" spans="1:83" x14ac:dyDescent="0.25">
      <c r="A14" s="11">
        <v>9</v>
      </c>
      <c r="B14" s="11">
        <v>90</v>
      </c>
      <c r="C14" s="11">
        <v>9</v>
      </c>
      <c r="D14" s="71" t="s">
        <v>28</v>
      </c>
      <c r="E14" s="11" t="s">
        <v>29</v>
      </c>
      <c r="F14" s="11"/>
      <c r="G14" s="11"/>
      <c r="H14" s="11" t="b">
        <v>1</v>
      </c>
      <c r="I14" s="11"/>
      <c r="J14" s="11"/>
      <c r="K14" s="11"/>
      <c r="L14" s="11"/>
      <c r="M14" s="48"/>
      <c r="N14" s="71">
        <v>9</v>
      </c>
      <c r="O14" s="11" t="s">
        <v>29</v>
      </c>
      <c r="P14" s="11" t="s">
        <v>30</v>
      </c>
      <c r="Q14" s="11"/>
      <c r="R14" s="11" t="b">
        <v>1</v>
      </c>
      <c r="S14" s="11"/>
      <c r="T14" s="11"/>
      <c r="U14" s="11"/>
      <c r="V14" s="11"/>
      <c r="W14" s="48"/>
      <c r="X14" s="11">
        <v>9</v>
      </c>
      <c r="Y14" s="11" t="s">
        <v>30</v>
      </c>
      <c r="Z14" s="11" t="s">
        <v>31</v>
      </c>
      <c r="AA14" s="11"/>
      <c r="AB14" s="11" t="b">
        <v>1</v>
      </c>
      <c r="AC14" s="11"/>
      <c r="AD14" s="11"/>
      <c r="AE14" s="11"/>
      <c r="AF14" s="11"/>
      <c r="AG14" s="11"/>
      <c r="AH14" s="71">
        <v>9</v>
      </c>
      <c r="AI14" s="11" t="s">
        <v>31</v>
      </c>
      <c r="AJ14" s="11" t="s">
        <v>32</v>
      </c>
      <c r="AK14" s="11"/>
      <c r="AL14" s="11" t="b">
        <v>1</v>
      </c>
      <c r="AM14" s="11"/>
      <c r="AN14" s="11"/>
      <c r="AO14" s="11"/>
      <c r="AP14" s="11"/>
      <c r="AQ14" s="48"/>
      <c r="AR14" s="11">
        <v>9</v>
      </c>
      <c r="AS14" s="11" t="s">
        <v>32</v>
      </c>
      <c r="AT14" s="11" t="s">
        <v>33</v>
      </c>
      <c r="AU14" s="11"/>
      <c r="AV14" s="11" t="b">
        <v>1</v>
      </c>
      <c r="AW14" s="11"/>
      <c r="AX14" s="11"/>
      <c r="AY14" s="11"/>
      <c r="AZ14" s="11"/>
      <c r="BA14" s="48"/>
      <c r="BB14" s="71">
        <v>9</v>
      </c>
      <c r="BC14" s="11" t="s">
        <v>33</v>
      </c>
      <c r="BD14" s="11" t="s">
        <v>34</v>
      </c>
      <c r="BE14" s="11">
        <v>1.9321676999999999E-2</v>
      </c>
      <c r="BF14" s="11" t="b">
        <v>0</v>
      </c>
      <c r="BG14" s="11">
        <v>8.1770896999999995E-2</v>
      </c>
      <c r="BH14" s="11">
        <v>0</v>
      </c>
      <c r="BI14" s="11">
        <v>0</v>
      </c>
      <c r="BJ14" s="11">
        <v>0</v>
      </c>
      <c r="BK14" s="48">
        <v>0</v>
      </c>
      <c r="BL14" s="11">
        <v>9</v>
      </c>
      <c r="BM14" s="11" t="s">
        <v>34</v>
      </c>
      <c r="BN14" s="11" t="s">
        <v>35</v>
      </c>
      <c r="BO14" s="11">
        <v>1.4022054000000001E-2</v>
      </c>
      <c r="BP14" s="11" t="b">
        <v>0</v>
      </c>
      <c r="BQ14" s="11">
        <v>6.7287708000000002E-2</v>
      </c>
      <c r="BR14" s="11">
        <v>0</v>
      </c>
      <c r="BS14" s="11">
        <v>0</v>
      </c>
      <c r="BT14" s="11">
        <v>0</v>
      </c>
      <c r="BU14" s="48">
        <v>0</v>
      </c>
      <c r="BV14" s="11">
        <v>9</v>
      </c>
      <c r="BW14" s="11" t="s">
        <v>35</v>
      </c>
      <c r="BX14" s="11" t="s">
        <v>36</v>
      </c>
      <c r="BY14" s="11">
        <v>2.7359317070000002</v>
      </c>
      <c r="BZ14" s="11" t="b">
        <v>0</v>
      </c>
      <c r="CA14" s="11">
        <v>4.8153758260000004</v>
      </c>
      <c r="CB14" s="11">
        <v>0.65648758799999996</v>
      </c>
      <c r="CC14" s="11">
        <v>0</v>
      </c>
      <c r="CD14" s="11">
        <v>0</v>
      </c>
      <c r="CE14" s="11">
        <v>0</v>
      </c>
    </row>
    <row r="15" spans="1:83" x14ac:dyDescent="0.25">
      <c r="A15" s="11">
        <v>11</v>
      </c>
      <c r="B15" s="11">
        <v>90</v>
      </c>
      <c r="C15" s="11">
        <v>11</v>
      </c>
      <c r="D15" s="71" t="s">
        <v>28</v>
      </c>
      <c r="E15" s="11" t="s">
        <v>29</v>
      </c>
      <c r="F15" s="11"/>
      <c r="G15" s="11"/>
      <c r="H15" s="11" t="b">
        <v>1</v>
      </c>
      <c r="I15" s="11"/>
      <c r="J15" s="11"/>
      <c r="K15" s="11"/>
      <c r="L15" s="11"/>
      <c r="M15" s="48"/>
      <c r="N15" s="71">
        <v>11</v>
      </c>
      <c r="O15" s="11" t="s">
        <v>29</v>
      </c>
      <c r="P15" s="11" t="s">
        <v>30</v>
      </c>
      <c r="Q15" s="11"/>
      <c r="R15" s="11" t="b">
        <v>1</v>
      </c>
      <c r="S15" s="11"/>
      <c r="T15" s="11"/>
      <c r="U15" s="11"/>
      <c r="V15" s="11"/>
      <c r="W15" s="48"/>
      <c r="X15" s="11">
        <v>11</v>
      </c>
      <c r="Y15" s="11" t="s">
        <v>30</v>
      </c>
      <c r="Z15" s="11" t="s">
        <v>31</v>
      </c>
      <c r="AA15" s="11"/>
      <c r="AB15" s="11" t="b">
        <v>1</v>
      </c>
      <c r="AC15" s="11"/>
      <c r="AD15" s="11"/>
      <c r="AE15" s="11"/>
      <c r="AF15" s="11"/>
      <c r="AG15" s="11"/>
      <c r="AH15" s="71">
        <v>11</v>
      </c>
      <c r="AI15" s="11" t="s">
        <v>31</v>
      </c>
      <c r="AJ15" s="11" t="s">
        <v>32</v>
      </c>
      <c r="AK15" s="11"/>
      <c r="AL15" s="11" t="b">
        <v>1</v>
      </c>
      <c r="AM15" s="11"/>
      <c r="AN15" s="11"/>
      <c r="AO15" s="11"/>
      <c r="AP15" s="11"/>
      <c r="AQ15" s="48"/>
      <c r="AR15" s="11">
        <v>11</v>
      </c>
      <c r="AS15" s="11" t="s">
        <v>32</v>
      </c>
      <c r="AT15" s="11" t="s">
        <v>33</v>
      </c>
      <c r="AU15" s="11"/>
      <c r="AV15" s="11" t="b">
        <v>1</v>
      </c>
      <c r="AW15" s="11"/>
      <c r="AX15" s="11"/>
      <c r="AY15" s="11"/>
      <c r="AZ15" s="11"/>
      <c r="BA15" s="48"/>
      <c r="BB15" s="71">
        <v>11</v>
      </c>
      <c r="BC15" s="11" t="s">
        <v>33</v>
      </c>
      <c r="BD15" s="11" t="s">
        <v>34</v>
      </c>
      <c r="BE15" s="11">
        <v>0.35671244699999999</v>
      </c>
      <c r="BF15" s="11" t="b">
        <v>0</v>
      </c>
      <c r="BG15" s="11">
        <v>1.042346116</v>
      </c>
      <c r="BH15" s="11">
        <v>0</v>
      </c>
      <c r="BI15" s="11">
        <v>0</v>
      </c>
      <c r="BJ15" s="11">
        <v>0</v>
      </c>
      <c r="BK15" s="48">
        <v>0</v>
      </c>
      <c r="BL15" s="11">
        <v>11</v>
      </c>
      <c r="BM15" s="11" t="s">
        <v>34</v>
      </c>
      <c r="BN15" s="11" t="s">
        <v>35</v>
      </c>
      <c r="BO15" s="11">
        <v>2.9646743E-2</v>
      </c>
      <c r="BP15" s="11" t="b">
        <v>0</v>
      </c>
      <c r="BQ15" s="11">
        <v>1.1710245159999999</v>
      </c>
      <c r="BR15" s="11">
        <v>0</v>
      </c>
      <c r="BS15" s="11">
        <v>0</v>
      </c>
      <c r="BT15" s="11">
        <v>0</v>
      </c>
      <c r="BU15" s="48">
        <v>0</v>
      </c>
      <c r="BV15" s="11">
        <v>11</v>
      </c>
      <c r="BW15" s="11" t="s">
        <v>35</v>
      </c>
      <c r="BX15" s="11" t="s">
        <v>36</v>
      </c>
      <c r="BY15" s="11">
        <v>6.8734054000000003E-2</v>
      </c>
      <c r="BZ15" s="11" t="b">
        <v>0</v>
      </c>
      <c r="CA15" s="11">
        <v>1.041413428</v>
      </c>
      <c r="CB15" s="11">
        <v>0</v>
      </c>
      <c r="CC15" s="11">
        <v>0</v>
      </c>
      <c r="CD15" s="11">
        <v>0</v>
      </c>
      <c r="CE15" s="11">
        <v>0</v>
      </c>
    </row>
    <row r="16" spans="1:83" x14ac:dyDescent="0.25">
      <c r="A16" s="11">
        <v>12</v>
      </c>
      <c r="B16" s="11">
        <v>90</v>
      </c>
      <c r="C16" s="11">
        <v>12</v>
      </c>
      <c r="D16" s="71" t="s">
        <v>28</v>
      </c>
      <c r="E16" s="11" t="s">
        <v>29</v>
      </c>
      <c r="F16" s="11"/>
      <c r="G16" s="11"/>
      <c r="H16" s="11" t="b">
        <v>1</v>
      </c>
      <c r="I16" s="11"/>
      <c r="J16" s="11"/>
      <c r="K16" s="11"/>
      <c r="L16" s="11"/>
      <c r="M16" s="48"/>
      <c r="N16" s="71">
        <v>12</v>
      </c>
      <c r="O16" s="11" t="s">
        <v>29</v>
      </c>
      <c r="P16" s="11" t="s">
        <v>30</v>
      </c>
      <c r="Q16" s="11"/>
      <c r="R16" s="11" t="b">
        <v>1</v>
      </c>
      <c r="S16" s="11"/>
      <c r="T16" s="11"/>
      <c r="U16" s="11"/>
      <c r="V16" s="11"/>
      <c r="W16" s="48"/>
      <c r="X16" s="11">
        <v>12</v>
      </c>
      <c r="Y16" s="11" t="s">
        <v>30</v>
      </c>
      <c r="Z16" s="11" t="s">
        <v>31</v>
      </c>
      <c r="AA16" s="11"/>
      <c r="AB16" s="11" t="b">
        <v>1</v>
      </c>
      <c r="AC16" s="11"/>
      <c r="AD16" s="11"/>
      <c r="AE16" s="11"/>
      <c r="AF16" s="11"/>
      <c r="AG16" s="11"/>
      <c r="AH16" s="71">
        <v>12</v>
      </c>
      <c r="AI16" s="11" t="s">
        <v>31</v>
      </c>
      <c r="AJ16" s="11" t="s">
        <v>32</v>
      </c>
      <c r="AK16" s="11"/>
      <c r="AL16" s="11" t="b">
        <v>1</v>
      </c>
      <c r="AM16" s="11"/>
      <c r="AN16" s="11"/>
      <c r="AO16" s="11"/>
      <c r="AP16" s="11"/>
      <c r="AQ16" s="48"/>
      <c r="AR16" s="11">
        <v>12</v>
      </c>
      <c r="AS16" s="11" t="s">
        <v>32</v>
      </c>
      <c r="AT16" s="11" t="s">
        <v>33</v>
      </c>
      <c r="AU16" s="11"/>
      <c r="AV16" s="11" t="b">
        <v>1</v>
      </c>
      <c r="AW16" s="11"/>
      <c r="AX16" s="11"/>
      <c r="AY16" s="11"/>
      <c r="AZ16" s="11"/>
      <c r="BA16" s="48"/>
      <c r="BB16" s="71">
        <v>12</v>
      </c>
      <c r="BC16" s="11" t="s">
        <v>33</v>
      </c>
      <c r="BD16" s="11" t="s">
        <v>34</v>
      </c>
      <c r="BE16" s="11">
        <v>1.465777079</v>
      </c>
      <c r="BF16" s="11" t="b">
        <v>0</v>
      </c>
      <c r="BG16" s="11">
        <v>1.5377963219999999</v>
      </c>
      <c r="BH16" s="11">
        <v>1.393757836</v>
      </c>
      <c r="BI16" s="11">
        <v>0</v>
      </c>
      <c r="BJ16" s="11">
        <v>0</v>
      </c>
      <c r="BK16" s="48">
        <v>0</v>
      </c>
      <c r="BL16" s="11">
        <v>12</v>
      </c>
      <c r="BM16" s="11" t="s">
        <v>34</v>
      </c>
      <c r="BN16" s="11" t="s">
        <v>35</v>
      </c>
      <c r="BO16" s="11">
        <v>3.8497149000000001E-2</v>
      </c>
      <c r="BP16" s="11" t="b">
        <v>0</v>
      </c>
      <c r="BQ16" s="11">
        <v>0.180188341</v>
      </c>
      <c r="BR16" s="11">
        <v>0</v>
      </c>
      <c r="BS16" s="11">
        <v>0</v>
      </c>
      <c r="BT16" s="11">
        <v>0</v>
      </c>
      <c r="BU16" s="48">
        <v>0</v>
      </c>
      <c r="BV16" s="11">
        <v>12</v>
      </c>
      <c r="BW16" s="11" t="s">
        <v>35</v>
      </c>
      <c r="BX16" s="11" t="s">
        <v>36</v>
      </c>
      <c r="BY16" s="11">
        <v>4.7571021999999998E-2</v>
      </c>
      <c r="BZ16" s="11" t="b">
        <v>1</v>
      </c>
      <c r="CA16" s="11">
        <v>0.22689570100000001</v>
      </c>
      <c r="CB16" s="11">
        <v>0</v>
      </c>
      <c r="CC16" s="11">
        <v>1.6525222999999999E-2</v>
      </c>
      <c r="CD16" s="11">
        <v>0.78847764799999998</v>
      </c>
      <c r="CE16" s="11">
        <v>0.55167174699999999</v>
      </c>
    </row>
    <row r="17" spans="1:83" x14ac:dyDescent="0.25">
      <c r="A17" s="11">
        <v>22</v>
      </c>
      <c r="B17" s="11">
        <v>90</v>
      </c>
      <c r="C17" s="11">
        <v>22</v>
      </c>
      <c r="D17" s="71" t="s">
        <v>28</v>
      </c>
      <c r="E17" s="11" t="s">
        <v>29</v>
      </c>
      <c r="F17" s="11">
        <v>2.9874518760000002</v>
      </c>
      <c r="G17" s="11"/>
      <c r="H17" s="11" t="b">
        <v>0</v>
      </c>
      <c r="I17" s="11">
        <v>3.4721921149999999</v>
      </c>
      <c r="J17" s="11">
        <v>2.502711637</v>
      </c>
      <c r="K17" s="11">
        <v>0</v>
      </c>
      <c r="L17" s="11">
        <v>0</v>
      </c>
      <c r="M17" s="48">
        <v>0</v>
      </c>
      <c r="N17" s="71">
        <v>22</v>
      </c>
      <c r="O17" s="11" t="s">
        <v>29</v>
      </c>
      <c r="P17" s="11" t="s">
        <v>30</v>
      </c>
      <c r="Q17" s="11"/>
      <c r="R17" s="11" t="b">
        <v>1</v>
      </c>
      <c r="S17" s="11"/>
      <c r="T17" s="11"/>
      <c r="U17" s="11"/>
      <c r="V17" s="11"/>
      <c r="W17" s="48"/>
      <c r="X17" s="11">
        <v>22</v>
      </c>
      <c r="Y17" s="11" t="s">
        <v>30</v>
      </c>
      <c r="Z17" s="11" t="s">
        <v>31</v>
      </c>
      <c r="AA17" s="11"/>
      <c r="AB17" s="11" t="b">
        <v>1</v>
      </c>
      <c r="AC17" s="11"/>
      <c r="AD17" s="11"/>
      <c r="AE17" s="11"/>
      <c r="AF17" s="11"/>
      <c r="AG17" s="11"/>
      <c r="AH17" s="71">
        <v>22</v>
      </c>
      <c r="AI17" s="11" t="s">
        <v>31</v>
      </c>
      <c r="AJ17" s="11" t="s">
        <v>32</v>
      </c>
      <c r="AK17" s="11"/>
      <c r="AL17" s="11" t="b">
        <v>1</v>
      </c>
      <c r="AM17" s="11"/>
      <c r="AN17" s="11"/>
      <c r="AO17" s="11"/>
      <c r="AP17" s="11"/>
      <c r="AQ17" s="48"/>
      <c r="AR17" s="11">
        <v>22</v>
      </c>
      <c r="AS17" s="11" t="s">
        <v>32</v>
      </c>
      <c r="AT17" s="11" t="s">
        <v>33</v>
      </c>
      <c r="AU17" s="11"/>
      <c r="AV17" s="11" t="b">
        <v>1</v>
      </c>
      <c r="AW17" s="11"/>
      <c r="AX17" s="11"/>
      <c r="AY17" s="11"/>
      <c r="AZ17" s="11"/>
      <c r="BA17" s="48"/>
      <c r="BB17" s="71">
        <v>22</v>
      </c>
      <c r="BC17" s="11" t="s">
        <v>33</v>
      </c>
      <c r="BD17" s="11" t="s">
        <v>34</v>
      </c>
      <c r="BE17" s="11"/>
      <c r="BF17" s="11" t="b">
        <v>1</v>
      </c>
      <c r="BG17" s="11"/>
      <c r="BH17" s="11"/>
      <c r="BI17" s="11"/>
      <c r="BJ17" s="11"/>
      <c r="BK17" s="48"/>
      <c r="BL17" s="11">
        <v>22</v>
      </c>
      <c r="BM17" s="11" t="s">
        <v>34</v>
      </c>
      <c r="BN17" s="11" t="s">
        <v>35</v>
      </c>
      <c r="BO17" s="11"/>
      <c r="BP17" s="11" t="b">
        <v>1</v>
      </c>
      <c r="BQ17" s="11"/>
      <c r="BR17" s="11"/>
      <c r="BS17" s="11"/>
      <c r="BT17" s="11"/>
      <c r="BU17" s="48"/>
      <c r="BV17" s="11">
        <v>22</v>
      </c>
      <c r="BW17" s="11" t="s">
        <v>35</v>
      </c>
      <c r="BX17" s="11" t="s">
        <v>36</v>
      </c>
      <c r="BY17" s="11"/>
      <c r="BZ17" s="11" t="b">
        <v>1</v>
      </c>
      <c r="CA17" s="11"/>
      <c r="CB17" s="11"/>
      <c r="CC17" s="11"/>
      <c r="CD17" s="11"/>
      <c r="CE17" s="11"/>
    </row>
    <row r="18" spans="1:83" x14ac:dyDescent="0.25">
      <c r="A18" s="11">
        <v>41</v>
      </c>
      <c r="B18" s="11">
        <v>90</v>
      </c>
      <c r="C18" s="11">
        <v>41</v>
      </c>
      <c r="D18" s="71" t="s">
        <v>28</v>
      </c>
      <c r="E18" s="11" t="s">
        <v>29</v>
      </c>
      <c r="F18" s="11">
        <v>3.5845475000000002E-2</v>
      </c>
      <c r="G18" s="11"/>
      <c r="H18" s="11" t="b">
        <v>1</v>
      </c>
      <c r="I18" s="11">
        <v>8.4886037999999997E-2</v>
      </c>
      <c r="J18" s="11">
        <v>0</v>
      </c>
      <c r="K18" s="11">
        <v>2.95202E-4</v>
      </c>
      <c r="L18" s="11">
        <v>0.239080299</v>
      </c>
      <c r="M18" s="48">
        <v>0.110088332</v>
      </c>
      <c r="N18" s="71">
        <v>41</v>
      </c>
      <c r="O18" s="11" t="s">
        <v>29</v>
      </c>
      <c r="P18" s="11" t="s">
        <v>30</v>
      </c>
      <c r="Q18" s="11">
        <v>0.12387535099999999</v>
      </c>
      <c r="R18" s="11" t="b">
        <v>0</v>
      </c>
      <c r="S18" s="11">
        <v>0.16379828900000001</v>
      </c>
      <c r="T18" s="11">
        <v>8.3952412000000004E-2</v>
      </c>
      <c r="U18" s="11">
        <v>0</v>
      </c>
      <c r="V18" s="11">
        <v>0</v>
      </c>
      <c r="W18" s="48">
        <v>0</v>
      </c>
      <c r="X18" s="11">
        <v>41</v>
      </c>
      <c r="Y18" s="11" t="s">
        <v>30</v>
      </c>
      <c r="Z18" s="11" t="s">
        <v>31</v>
      </c>
      <c r="AA18" s="11">
        <v>5.5950786000000002E-2</v>
      </c>
      <c r="AB18" s="11" t="b">
        <v>1</v>
      </c>
      <c r="AC18" s="11">
        <v>0.14175480100000001</v>
      </c>
      <c r="AD18" s="11">
        <v>0</v>
      </c>
      <c r="AE18" s="11">
        <v>9.7952499999999997E-4</v>
      </c>
      <c r="AF18" s="11">
        <v>0.77190243300000005</v>
      </c>
      <c r="AG18" s="11">
        <v>7.2219529000000005E-2</v>
      </c>
      <c r="AH18" s="71">
        <v>41</v>
      </c>
      <c r="AI18" s="11" t="s">
        <v>31</v>
      </c>
      <c r="AJ18" s="11" t="s">
        <v>32</v>
      </c>
      <c r="AK18" s="11">
        <v>6.5918049000000006E-2</v>
      </c>
      <c r="AL18" s="11" t="b">
        <v>1</v>
      </c>
      <c r="AM18" s="11">
        <v>0.19509016000000001</v>
      </c>
      <c r="AN18" s="11">
        <v>0</v>
      </c>
      <c r="AO18" s="11">
        <v>4.9738509999999996E-3</v>
      </c>
      <c r="AP18" s="11">
        <v>0.39306114399999997</v>
      </c>
      <c r="AQ18" s="48">
        <v>0.36671772400000002</v>
      </c>
      <c r="AR18" s="11">
        <v>41</v>
      </c>
      <c r="AS18" s="11" t="s">
        <v>32</v>
      </c>
      <c r="AT18" s="11" t="s">
        <v>33</v>
      </c>
      <c r="AU18" s="11">
        <v>4.2110125999999998E-2</v>
      </c>
      <c r="AV18" s="11" t="b">
        <v>1</v>
      </c>
      <c r="AW18" s="11">
        <v>0.12718396900000001</v>
      </c>
      <c r="AX18" s="11">
        <v>0</v>
      </c>
      <c r="AY18" s="11">
        <v>1.4654410000000001E-3</v>
      </c>
      <c r="AZ18" s="11">
        <v>0.99907336199999996</v>
      </c>
      <c r="BA18" s="48">
        <v>0.11580726700000001</v>
      </c>
      <c r="BB18" s="71">
        <v>41</v>
      </c>
      <c r="BC18" s="11" t="s">
        <v>33</v>
      </c>
      <c r="BD18" s="11" t="s">
        <v>34</v>
      </c>
      <c r="BE18" s="11"/>
      <c r="BF18" s="11" t="b">
        <v>1</v>
      </c>
      <c r="BG18" s="11"/>
      <c r="BH18" s="11"/>
      <c r="BI18" s="11"/>
      <c r="BJ18" s="11"/>
      <c r="BK18" s="48"/>
      <c r="BL18" s="11">
        <v>41</v>
      </c>
      <c r="BM18" s="11" t="s">
        <v>34</v>
      </c>
      <c r="BN18" s="11" t="s">
        <v>35</v>
      </c>
      <c r="BO18" s="11"/>
      <c r="BP18" s="11" t="b">
        <v>1</v>
      </c>
      <c r="BQ18" s="11"/>
      <c r="BR18" s="11"/>
      <c r="BS18" s="11"/>
      <c r="BT18" s="11"/>
      <c r="BU18" s="48"/>
      <c r="BV18" s="11">
        <v>41</v>
      </c>
      <c r="BW18" s="11" t="s">
        <v>35</v>
      </c>
      <c r="BX18" s="11" t="s">
        <v>36</v>
      </c>
      <c r="BY18" s="11"/>
      <c r="BZ18" s="11" t="b">
        <v>1</v>
      </c>
      <c r="CA18" s="11"/>
      <c r="CB18" s="11"/>
      <c r="CC18" s="11"/>
      <c r="CD18" s="11"/>
      <c r="CE18" s="11"/>
    </row>
    <row r="19" spans="1:83" x14ac:dyDescent="0.25">
      <c r="A19" s="11">
        <v>42</v>
      </c>
      <c r="B19" s="11">
        <v>90</v>
      </c>
      <c r="C19" s="11">
        <v>42</v>
      </c>
      <c r="D19" s="71" t="s">
        <v>28</v>
      </c>
      <c r="E19" s="11" t="s">
        <v>29</v>
      </c>
      <c r="F19" s="11"/>
      <c r="G19" s="11"/>
      <c r="H19" s="11" t="b">
        <v>1</v>
      </c>
      <c r="I19" s="11"/>
      <c r="J19" s="11"/>
      <c r="K19" s="11"/>
      <c r="L19" s="11"/>
      <c r="M19" s="48"/>
      <c r="N19" s="71">
        <v>42</v>
      </c>
      <c r="O19" s="11" t="s">
        <v>29</v>
      </c>
      <c r="P19" s="11" t="s">
        <v>30</v>
      </c>
      <c r="Q19" s="11"/>
      <c r="R19" s="11" t="b">
        <v>1</v>
      </c>
      <c r="S19" s="11"/>
      <c r="T19" s="11"/>
      <c r="U19" s="11"/>
      <c r="V19" s="11"/>
      <c r="W19" s="48"/>
      <c r="X19" s="11">
        <v>42</v>
      </c>
      <c r="Y19" s="11" t="s">
        <v>30</v>
      </c>
      <c r="Z19" s="11" t="s">
        <v>31</v>
      </c>
      <c r="AA19" s="11"/>
      <c r="AB19" s="11" t="b">
        <v>1</v>
      </c>
      <c r="AC19" s="11"/>
      <c r="AD19" s="11"/>
      <c r="AE19" s="11"/>
      <c r="AF19" s="11"/>
      <c r="AG19" s="11"/>
      <c r="AH19" s="71">
        <v>42</v>
      </c>
      <c r="AI19" s="11" t="s">
        <v>31</v>
      </c>
      <c r="AJ19" s="11" t="s">
        <v>32</v>
      </c>
      <c r="AK19" s="11"/>
      <c r="AL19" s="11" t="b">
        <v>1</v>
      </c>
      <c r="AM19" s="11"/>
      <c r="AN19" s="11"/>
      <c r="AO19" s="11"/>
      <c r="AP19" s="11"/>
      <c r="AQ19" s="48"/>
      <c r="AR19" s="11">
        <v>42</v>
      </c>
      <c r="AS19" s="11" t="s">
        <v>32</v>
      </c>
      <c r="AT19" s="11" t="s">
        <v>33</v>
      </c>
      <c r="AU19" s="11"/>
      <c r="AV19" s="11" t="b">
        <v>1</v>
      </c>
      <c r="AW19" s="11"/>
      <c r="AX19" s="11"/>
      <c r="AY19" s="11"/>
      <c r="AZ19" s="11"/>
      <c r="BA19" s="48"/>
      <c r="BB19" s="71">
        <v>42</v>
      </c>
      <c r="BC19" s="11" t="s">
        <v>33</v>
      </c>
      <c r="BD19" s="11" t="s">
        <v>34</v>
      </c>
      <c r="BE19" s="11"/>
      <c r="BF19" s="11" t="b">
        <v>1</v>
      </c>
      <c r="BG19" s="11"/>
      <c r="BH19" s="11"/>
      <c r="BI19" s="11"/>
      <c r="BJ19" s="11"/>
      <c r="BK19" s="48"/>
      <c r="BL19" s="11">
        <v>42</v>
      </c>
      <c r="BM19" s="11" t="s">
        <v>34</v>
      </c>
      <c r="BN19" s="11" t="s">
        <v>35</v>
      </c>
      <c r="BO19" s="11"/>
      <c r="BP19" s="11" t="b">
        <v>1</v>
      </c>
      <c r="BQ19" s="11"/>
      <c r="BR19" s="11"/>
      <c r="BS19" s="11"/>
      <c r="BT19" s="11"/>
      <c r="BU19" s="48"/>
      <c r="BV19" s="11">
        <v>42</v>
      </c>
      <c r="BW19" s="11" t="s">
        <v>35</v>
      </c>
      <c r="BX19" s="11" t="s">
        <v>36</v>
      </c>
      <c r="BY19" s="11">
        <v>4.8168882000000003E-2</v>
      </c>
      <c r="BZ19" s="11" t="b">
        <v>0</v>
      </c>
      <c r="CA19" s="11">
        <v>0.12911135800000001</v>
      </c>
      <c r="CB19" s="11">
        <v>0</v>
      </c>
      <c r="CC19" s="11">
        <v>0</v>
      </c>
      <c r="CD19" s="11">
        <v>0</v>
      </c>
      <c r="CE19" s="11">
        <v>0</v>
      </c>
    </row>
    <row r="20" spans="1:83" x14ac:dyDescent="0.25">
      <c r="A20" s="11">
        <v>43</v>
      </c>
      <c r="B20" s="11">
        <v>90</v>
      </c>
      <c r="C20" s="11">
        <v>43</v>
      </c>
      <c r="D20" s="71" t="s">
        <v>28</v>
      </c>
      <c r="E20" s="11" t="s">
        <v>29</v>
      </c>
      <c r="F20" s="11">
        <v>0.188970677</v>
      </c>
      <c r="G20" s="11"/>
      <c r="H20" s="11" t="b">
        <v>0</v>
      </c>
      <c r="I20" s="11">
        <v>0.28674717999999999</v>
      </c>
      <c r="J20" s="11">
        <v>9.1194173000000003E-2</v>
      </c>
      <c r="K20" s="11">
        <v>0</v>
      </c>
      <c r="L20" s="11">
        <v>0</v>
      </c>
      <c r="M20" s="48">
        <v>0</v>
      </c>
      <c r="N20" s="71">
        <v>43</v>
      </c>
      <c r="O20" s="11" t="s">
        <v>29</v>
      </c>
      <c r="P20" s="11" t="s">
        <v>30</v>
      </c>
      <c r="Q20" s="11"/>
      <c r="R20" s="11" t="b">
        <v>1</v>
      </c>
      <c r="S20" s="11"/>
      <c r="T20" s="11"/>
      <c r="U20" s="11"/>
      <c r="V20" s="11"/>
      <c r="W20" s="48"/>
      <c r="X20" s="11">
        <v>43</v>
      </c>
      <c r="Y20" s="11" t="s">
        <v>30</v>
      </c>
      <c r="Z20" s="11" t="s">
        <v>31</v>
      </c>
      <c r="AA20" s="11"/>
      <c r="AB20" s="11" t="b">
        <v>1</v>
      </c>
      <c r="AC20" s="11"/>
      <c r="AD20" s="11"/>
      <c r="AE20" s="11"/>
      <c r="AF20" s="11"/>
      <c r="AG20" s="11"/>
      <c r="AH20" s="71">
        <v>43</v>
      </c>
      <c r="AI20" s="11" t="s">
        <v>31</v>
      </c>
      <c r="AJ20" s="11" t="s">
        <v>32</v>
      </c>
      <c r="AK20" s="11">
        <v>7.6432389000000003E-2</v>
      </c>
      <c r="AL20" s="11" t="b">
        <v>1</v>
      </c>
      <c r="AM20" s="11">
        <v>0.28896877700000001</v>
      </c>
      <c r="AN20" s="11">
        <v>0</v>
      </c>
      <c r="AO20" s="11">
        <v>1.9589973E-2</v>
      </c>
      <c r="AP20" s="11">
        <v>0.55622585400000002</v>
      </c>
      <c r="AQ20" s="48">
        <v>0.54816983100000005</v>
      </c>
      <c r="AR20" s="11">
        <v>43</v>
      </c>
      <c r="AS20" s="11" t="s">
        <v>32</v>
      </c>
      <c r="AT20" s="11" t="s">
        <v>33</v>
      </c>
      <c r="AU20" s="11"/>
      <c r="AV20" s="11" t="b">
        <v>1</v>
      </c>
      <c r="AW20" s="11"/>
      <c r="AX20" s="11"/>
      <c r="AY20" s="11"/>
      <c r="AZ20" s="11"/>
      <c r="BA20" s="48"/>
      <c r="BB20" s="71">
        <v>43</v>
      </c>
      <c r="BC20" s="11" t="s">
        <v>33</v>
      </c>
      <c r="BD20" s="11" t="s">
        <v>34</v>
      </c>
      <c r="BE20" s="11"/>
      <c r="BF20" s="11" t="b">
        <v>1</v>
      </c>
      <c r="BG20" s="11"/>
      <c r="BH20" s="11"/>
      <c r="BI20" s="11"/>
      <c r="BJ20" s="11"/>
      <c r="BK20" s="48"/>
      <c r="BL20" s="11">
        <v>43</v>
      </c>
      <c r="BM20" s="11" t="s">
        <v>34</v>
      </c>
      <c r="BN20" s="11" t="s">
        <v>35</v>
      </c>
      <c r="BO20" s="11"/>
      <c r="BP20" s="11" t="b">
        <v>1</v>
      </c>
      <c r="BQ20" s="11"/>
      <c r="BR20" s="11"/>
      <c r="BS20" s="11"/>
      <c r="BT20" s="11"/>
      <c r="BU20" s="48"/>
      <c r="BV20" s="11">
        <v>43</v>
      </c>
      <c r="BW20" s="11" t="s">
        <v>35</v>
      </c>
      <c r="BX20" s="11" t="s">
        <v>36</v>
      </c>
      <c r="BY20" s="11"/>
      <c r="BZ20" s="11" t="b">
        <v>1</v>
      </c>
      <c r="CA20" s="11"/>
      <c r="CB20" s="11"/>
      <c r="CC20" s="11"/>
      <c r="CD20" s="11"/>
      <c r="CE20" s="11"/>
    </row>
    <row r="21" spans="1:83" x14ac:dyDescent="0.25">
      <c r="A21" s="11">
        <v>44</v>
      </c>
      <c r="B21" s="11">
        <v>90</v>
      </c>
      <c r="C21" s="11">
        <v>44</v>
      </c>
      <c r="D21" s="71" t="s">
        <v>28</v>
      </c>
      <c r="E21" s="11" t="s">
        <v>29</v>
      </c>
      <c r="F21" s="11">
        <v>0.18800185899999999</v>
      </c>
      <c r="G21" s="11"/>
      <c r="H21" s="11" t="b">
        <v>1</v>
      </c>
      <c r="I21" s="11">
        <v>0.481764629</v>
      </c>
      <c r="J21" s="11">
        <v>0</v>
      </c>
      <c r="K21" s="11">
        <v>1.1807534E-2</v>
      </c>
      <c r="L21" s="11">
        <v>0.81392899500000004</v>
      </c>
      <c r="M21" s="48">
        <v>7.3709851000000007E-2</v>
      </c>
      <c r="N21" s="71">
        <v>44</v>
      </c>
      <c r="O21" s="11" t="s">
        <v>29</v>
      </c>
      <c r="P21" s="11" t="s">
        <v>30</v>
      </c>
      <c r="Q21" s="11">
        <v>0.13099992699999999</v>
      </c>
      <c r="R21" s="11" t="b">
        <v>0</v>
      </c>
      <c r="S21" s="11">
        <v>0.44961140300000002</v>
      </c>
      <c r="T21" s="11">
        <v>0</v>
      </c>
      <c r="U21" s="11">
        <v>0</v>
      </c>
      <c r="V21" s="11">
        <v>0</v>
      </c>
      <c r="W21" s="48">
        <v>0</v>
      </c>
      <c r="X21" s="11">
        <v>44</v>
      </c>
      <c r="Y21" s="11" t="s">
        <v>30</v>
      </c>
      <c r="Z21" s="11" t="s">
        <v>31</v>
      </c>
      <c r="AA21" s="11">
        <v>2.4132605000000001E-2</v>
      </c>
      <c r="AB21" s="11" t="b">
        <v>0</v>
      </c>
      <c r="AC21" s="11">
        <v>0.183205326</v>
      </c>
      <c r="AD21" s="11">
        <v>0</v>
      </c>
      <c r="AE21" s="11">
        <v>0</v>
      </c>
      <c r="AF21" s="11">
        <v>0</v>
      </c>
      <c r="AG21" s="11">
        <v>0</v>
      </c>
      <c r="AH21" s="71">
        <v>44</v>
      </c>
      <c r="AI21" s="11" t="s">
        <v>31</v>
      </c>
      <c r="AJ21" s="11" t="s">
        <v>32</v>
      </c>
      <c r="AK21" s="11">
        <v>3.8354721000000001E-2</v>
      </c>
      <c r="AL21" s="11" t="b">
        <v>0</v>
      </c>
      <c r="AM21" s="11">
        <v>0.10824921</v>
      </c>
      <c r="AN21" s="11">
        <v>0</v>
      </c>
      <c r="AO21" s="11">
        <v>0</v>
      </c>
      <c r="AP21" s="11">
        <v>0</v>
      </c>
      <c r="AQ21" s="48">
        <v>0</v>
      </c>
      <c r="AR21" s="11">
        <v>44</v>
      </c>
      <c r="AS21" s="11" t="s">
        <v>32</v>
      </c>
      <c r="AT21" s="11" t="s">
        <v>33</v>
      </c>
      <c r="AU21" s="11">
        <v>3.0107885000000001E-2</v>
      </c>
      <c r="AV21" s="11" t="b">
        <v>0</v>
      </c>
      <c r="AW21" s="11">
        <v>0.18176104700000001</v>
      </c>
      <c r="AX21" s="11">
        <v>0</v>
      </c>
      <c r="AY21" s="11">
        <v>0</v>
      </c>
      <c r="AZ21" s="11">
        <v>0</v>
      </c>
      <c r="BA21" s="48">
        <v>0</v>
      </c>
      <c r="BB21" s="71">
        <v>44</v>
      </c>
      <c r="BC21" s="11" t="s">
        <v>33</v>
      </c>
      <c r="BD21" s="11" t="s">
        <v>34</v>
      </c>
      <c r="BE21" s="11">
        <v>1.888923911</v>
      </c>
      <c r="BF21" s="11" t="b">
        <v>0</v>
      </c>
      <c r="BG21" s="11">
        <v>2.0519352980000001</v>
      </c>
      <c r="BH21" s="11">
        <v>1.7259125239999999</v>
      </c>
      <c r="BI21" s="11">
        <v>0</v>
      </c>
      <c r="BJ21" s="11">
        <v>0</v>
      </c>
      <c r="BK21" s="48">
        <v>0</v>
      </c>
      <c r="BL21" s="11">
        <v>44</v>
      </c>
      <c r="BM21" s="11" t="s">
        <v>34</v>
      </c>
      <c r="BN21" s="11" t="s">
        <v>35</v>
      </c>
      <c r="BO21" s="11">
        <v>3.4121001999999998E-2</v>
      </c>
      <c r="BP21" s="11" t="b">
        <v>0</v>
      </c>
      <c r="BQ21" s="11">
        <v>6.7270358000000002E-2</v>
      </c>
      <c r="BR21" s="11">
        <v>9.7164599999999995E-4</v>
      </c>
      <c r="BS21" s="11">
        <v>0</v>
      </c>
      <c r="BT21" s="11">
        <v>0</v>
      </c>
      <c r="BU21" s="48">
        <v>0</v>
      </c>
      <c r="BV21" s="11">
        <v>44</v>
      </c>
      <c r="BW21" s="11" t="s">
        <v>35</v>
      </c>
      <c r="BX21" s="11" t="s">
        <v>36</v>
      </c>
      <c r="BY21" s="11">
        <v>3.0599668E-2</v>
      </c>
      <c r="BZ21" s="11" t="b">
        <v>0</v>
      </c>
      <c r="CA21" s="11">
        <v>5.9750475999999997E-2</v>
      </c>
      <c r="CB21" s="11">
        <v>1.4488599999999999E-3</v>
      </c>
      <c r="CC21" s="11">
        <v>0</v>
      </c>
      <c r="CD21" s="11">
        <v>0</v>
      </c>
      <c r="CE21" s="11">
        <v>0</v>
      </c>
    </row>
    <row r="22" spans="1:83" x14ac:dyDescent="0.25">
      <c r="A22" s="11">
        <v>113</v>
      </c>
      <c r="B22" s="11">
        <v>90</v>
      </c>
      <c r="C22" s="11">
        <v>113</v>
      </c>
      <c r="D22" s="71" t="s">
        <v>28</v>
      </c>
      <c r="E22" s="11" t="s">
        <v>29</v>
      </c>
      <c r="F22" s="11"/>
      <c r="G22" s="11"/>
      <c r="H22" s="11" t="b">
        <v>1</v>
      </c>
      <c r="I22" s="11"/>
      <c r="J22" s="11"/>
      <c r="K22" s="11"/>
      <c r="L22" s="11"/>
      <c r="M22" s="48"/>
      <c r="N22" s="71">
        <v>113</v>
      </c>
      <c r="O22" s="11" t="s">
        <v>29</v>
      </c>
      <c r="P22" s="11" t="s">
        <v>30</v>
      </c>
      <c r="Q22" s="11"/>
      <c r="R22" s="11" t="b">
        <v>1</v>
      </c>
      <c r="S22" s="11"/>
      <c r="T22" s="11"/>
      <c r="U22" s="11"/>
      <c r="V22" s="11"/>
      <c r="W22" s="48"/>
      <c r="X22" s="11">
        <v>113</v>
      </c>
      <c r="Y22" s="11" t="s">
        <v>30</v>
      </c>
      <c r="Z22" s="11" t="s">
        <v>31</v>
      </c>
      <c r="AA22" s="11"/>
      <c r="AB22" s="11" t="b">
        <v>1</v>
      </c>
      <c r="AC22" s="11"/>
      <c r="AD22" s="11"/>
      <c r="AE22" s="11"/>
      <c r="AF22" s="11"/>
      <c r="AG22" s="11"/>
      <c r="AH22" s="71">
        <v>113</v>
      </c>
      <c r="AI22" s="11" t="s">
        <v>31</v>
      </c>
      <c r="AJ22" s="11" t="s">
        <v>32</v>
      </c>
      <c r="AK22" s="11"/>
      <c r="AL22" s="11" t="b">
        <v>1</v>
      </c>
      <c r="AM22" s="11"/>
      <c r="AN22" s="11"/>
      <c r="AO22" s="11"/>
      <c r="AP22" s="11"/>
      <c r="AQ22" s="48"/>
      <c r="AR22" s="11">
        <v>113</v>
      </c>
      <c r="AS22" s="11" t="s">
        <v>32</v>
      </c>
      <c r="AT22" s="11" t="s">
        <v>33</v>
      </c>
      <c r="AU22" s="11"/>
      <c r="AV22" s="11" t="b">
        <v>1</v>
      </c>
      <c r="AW22" s="11"/>
      <c r="AX22" s="11"/>
      <c r="AY22" s="11"/>
      <c r="AZ22" s="11"/>
      <c r="BA22" s="48"/>
      <c r="BB22" s="71">
        <v>113</v>
      </c>
      <c r="BC22" s="11" t="s">
        <v>33</v>
      </c>
      <c r="BD22" s="11" t="s">
        <v>34</v>
      </c>
      <c r="BE22" s="11"/>
      <c r="BF22" s="11" t="b">
        <v>1</v>
      </c>
      <c r="BG22" s="11"/>
      <c r="BH22" s="11"/>
      <c r="BI22" s="11"/>
      <c r="BJ22" s="11"/>
      <c r="BK22" s="48"/>
      <c r="BL22" s="11">
        <v>113</v>
      </c>
      <c r="BM22" s="11" t="s">
        <v>34</v>
      </c>
      <c r="BN22" s="11" t="s">
        <v>35</v>
      </c>
      <c r="BO22" s="11"/>
      <c r="BP22" s="11" t="b">
        <v>1</v>
      </c>
      <c r="BQ22" s="11"/>
      <c r="BR22" s="11"/>
      <c r="BS22" s="11"/>
      <c r="BT22" s="11"/>
      <c r="BU22" s="48"/>
      <c r="BV22" s="11">
        <v>113</v>
      </c>
      <c r="BW22" s="11" t="s">
        <v>35</v>
      </c>
      <c r="BX22" s="11" t="s">
        <v>36</v>
      </c>
      <c r="BY22" s="11"/>
      <c r="BZ22" s="11" t="b">
        <v>1</v>
      </c>
      <c r="CA22" s="11"/>
      <c r="CB22" s="11"/>
      <c r="CC22" s="11"/>
      <c r="CD22" s="11"/>
      <c r="CE22" s="11"/>
    </row>
    <row r="23" spans="1:83" x14ac:dyDescent="0.25">
      <c r="A23" s="13">
        <v>114</v>
      </c>
      <c r="B23" s="13">
        <v>90</v>
      </c>
      <c r="C23" s="13">
        <v>114</v>
      </c>
      <c r="D23" s="72" t="s">
        <v>28</v>
      </c>
      <c r="E23" s="13" t="s">
        <v>29</v>
      </c>
      <c r="F23" s="13">
        <v>9.3970508999999994E-2</v>
      </c>
      <c r="G23" s="13"/>
      <c r="H23" s="13" t="b">
        <v>1</v>
      </c>
      <c r="I23" s="13">
        <v>0.18822006299999999</v>
      </c>
      <c r="J23" s="13">
        <v>0</v>
      </c>
      <c r="K23" s="14">
        <v>1.35E-6</v>
      </c>
      <c r="L23" s="13">
        <v>1.99302E-4</v>
      </c>
      <c r="M23" s="49">
        <v>1.87524E-4</v>
      </c>
      <c r="N23" s="72">
        <v>114</v>
      </c>
      <c r="O23" s="13" t="s">
        <v>29</v>
      </c>
      <c r="P23" s="13" t="s">
        <v>30</v>
      </c>
      <c r="Q23" s="13">
        <v>0.25442938999999998</v>
      </c>
      <c r="R23" s="13" t="b">
        <v>0</v>
      </c>
      <c r="S23" s="13">
        <v>0.43670847899999998</v>
      </c>
      <c r="T23" s="13">
        <v>7.2150301E-2</v>
      </c>
      <c r="U23" s="13">
        <v>0</v>
      </c>
      <c r="V23" s="13">
        <v>0</v>
      </c>
      <c r="W23" s="49">
        <v>0</v>
      </c>
      <c r="X23" s="13">
        <v>114</v>
      </c>
      <c r="Y23" s="13" t="s">
        <v>30</v>
      </c>
      <c r="Z23" s="13" t="s">
        <v>31</v>
      </c>
      <c r="AA23" s="13">
        <v>0.18462187799999999</v>
      </c>
      <c r="AB23" s="13" t="b">
        <v>1</v>
      </c>
      <c r="AC23" s="13">
        <v>0.49459526199999998</v>
      </c>
      <c r="AD23" s="13">
        <v>0</v>
      </c>
      <c r="AE23" s="13">
        <v>2.1521097999999999E-2</v>
      </c>
      <c r="AF23" s="13">
        <v>0.37106941700000001</v>
      </c>
      <c r="AG23" s="13">
        <v>0.226000647</v>
      </c>
      <c r="AH23" s="72">
        <v>114</v>
      </c>
      <c r="AI23" s="13" t="s">
        <v>31</v>
      </c>
      <c r="AJ23" s="13" t="s">
        <v>32</v>
      </c>
      <c r="AK23" s="13">
        <v>9.4038952999999995E-2</v>
      </c>
      <c r="AL23" s="13" t="b">
        <v>0</v>
      </c>
      <c r="AM23" s="13">
        <v>0.27509726899999998</v>
      </c>
      <c r="AN23" s="13">
        <v>0</v>
      </c>
      <c r="AO23" s="13">
        <v>0</v>
      </c>
      <c r="AP23" s="13">
        <v>0</v>
      </c>
      <c r="AQ23" s="49">
        <v>0</v>
      </c>
      <c r="AR23" s="13">
        <v>114</v>
      </c>
      <c r="AS23" s="13" t="s">
        <v>32</v>
      </c>
      <c r="AT23" s="13" t="s">
        <v>33</v>
      </c>
      <c r="AU23" s="13">
        <v>0.55279790100000004</v>
      </c>
      <c r="AV23" s="13" t="b">
        <v>0</v>
      </c>
      <c r="AW23" s="13">
        <v>0.64570209300000003</v>
      </c>
      <c r="AX23" s="13">
        <v>0.45989370899999998</v>
      </c>
      <c r="AY23" s="13">
        <v>0</v>
      </c>
      <c r="AZ23" s="13">
        <v>0</v>
      </c>
      <c r="BA23" s="49">
        <v>0</v>
      </c>
      <c r="BB23" s="72">
        <v>114</v>
      </c>
      <c r="BC23" s="13" t="s">
        <v>33</v>
      </c>
      <c r="BD23" s="13" t="s">
        <v>34</v>
      </c>
      <c r="BE23" s="13"/>
      <c r="BF23" s="13" t="b">
        <v>1</v>
      </c>
      <c r="BG23" s="13"/>
      <c r="BH23" s="13"/>
      <c r="BI23" s="13"/>
      <c r="BJ23" s="13"/>
      <c r="BK23" s="49"/>
      <c r="BL23" s="13">
        <v>114</v>
      </c>
      <c r="BM23" s="13" t="s">
        <v>34</v>
      </c>
      <c r="BN23" s="13" t="s">
        <v>35</v>
      </c>
      <c r="BO23" s="13"/>
      <c r="BP23" s="13" t="b">
        <v>1</v>
      </c>
      <c r="BQ23" s="13"/>
      <c r="BR23" s="13"/>
      <c r="BS23" s="13"/>
      <c r="BT23" s="13"/>
      <c r="BU23" s="49"/>
      <c r="BV23" s="13">
        <v>114</v>
      </c>
      <c r="BW23" s="13" t="s">
        <v>35</v>
      </c>
      <c r="BX23" s="13" t="s">
        <v>36</v>
      </c>
      <c r="BY23" s="13"/>
      <c r="BZ23" s="13" t="b">
        <v>1</v>
      </c>
      <c r="CA23" s="13"/>
      <c r="CB23" s="13"/>
      <c r="CC23" s="13"/>
      <c r="CD23" s="13"/>
      <c r="CE23" s="13"/>
    </row>
    <row r="24" spans="1:83" x14ac:dyDescent="0.25">
      <c r="A24" s="11">
        <v>150</v>
      </c>
      <c r="B24" s="11"/>
      <c r="C24" s="11"/>
      <c r="D24" s="71"/>
      <c r="E24" s="11"/>
      <c r="F24" s="11"/>
      <c r="G24" s="11"/>
      <c r="H24" s="11"/>
      <c r="I24" s="11"/>
      <c r="J24" s="11"/>
      <c r="K24" s="11"/>
      <c r="L24" s="11"/>
      <c r="M24" s="48"/>
      <c r="N24" s="71"/>
      <c r="O24" s="11"/>
      <c r="P24" s="11"/>
      <c r="Q24" s="11"/>
      <c r="R24" s="11"/>
      <c r="S24" s="11"/>
      <c r="T24" s="11"/>
      <c r="U24" s="11"/>
      <c r="V24" s="11"/>
      <c r="W24" s="48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71"/>
      <c r="AI24" s="11"/>
      <c r="AJ24" s="11"/>
      <c r="AK24" s="11"/>
      <c r="AL24" s="11"/>
      <c r="AM24" s="11"/>
      <c r="AN24" s="11"/>
      <c r="AO24" s="11"/>
      <c r="AP24" s="11"/>
      <c r="AQ24" s="48"/>
      <c r="AR24" s="11"/>
      <c r="AS24" s="11"/>
      <c r="AT24" s="11"/>
      <c r="AU24" s="11"/>
      <c r="AV24" s="11"/>
      <c r="AW24" s="11"/>
      <c r="AX24" s="11"/>
      <c r="AY24" s="11"/>
      <c r="AZ24" s="11"/>
      <c r="BA24" s="48"/>
      <c r="BB24" s="71"/>
      <c r="BC24" s="11"/>
      <c r="BD24" s="11"/>
      <c r="BE24" s="11"/>
      <c r="BF24" s="11"/>
      <c r="BG24" s="11"/>
      <c r="BH24" s="11"/>
      <c r="BI24" s="11"/>
      <c r="BJ24" s="11"/>
      <c r="BK24" s="48"/>
      <c r="BL24" s="11"/>
      <c r="BM24" s="11" t="s">
        <v>34</v>
      </c>
      <c r="BN24" s="11" t="s">
        <v>35</v>
      </c>
      <c r="BO24" s="11">
        <v>1.6305336268867598E-2</v>
      </c>
      <c r="BP24" s="11"/>
      <c r="BQ24" s="11">
        <v>6.5640505047271494E-2</v>
      </c>
      <c r="BR24" s="11">
        <v>0</v>
      </c>
      <c r="BS24" s="11"/>
      <c r="BT24" s="11"/>
      <c r="BU24" s="48"/>
      <c r="BV24" s="11">
        <v>150</v>
      </c>
      <c r="BW24" s="11" t="s">
        <v>35</v>
      </c>
      <c r="BX24" s="11" t="s">
        <v>36</v>
      </c>
      <c r="BY24" s="11">
        <v>4.1946931522332302E-2</v>
      </c>
      <c r="BZ24" s="11"/>
      <c r="CA24" s="11">
        <v>0.114992242023</v>
      </c>
      <c r="CB24" s="11">
        <v>0</v>
      </c>
      <c r="CC24" s="11"/>
      <c r="CD24" s="11"/>
      <c r="CE24" s="11"/>
    </row>
    <row r="25" spans="1:83" x14ac:dyDescent="0.25">
      <c r="A25" s="11">
        <v>151</v>
      </c>
      <c r="B25" s="11"/>
      <c r="C25" s="11"/>
      <c r="D25" s="71"/>
      <c r="E25" s="11"/>
      <c r="F25" s="11"/>
      <c r="G25" s="11"/>
      <c r="H25" s="11"/>
      <c r="I25" s="11"/>
      <c r="J25" s="11"/>
      <c r="K25" s="11"/>
      <c r="L25" s="11"/>
      <c r="M25" s="48"/>
      <c r="N25" s="71"/>
      <c r="O25" s="11"/>
      <c r="P25" s="11"/>
      <c r="Q25" s="11"/>
      <c r="R25" s="11"/>
      <c r="S25" s="11"/>
      <c r="T25" s="11"/>
      <c r="U25" s="11"/>
      <c r="V25" s="11"/>
      <c r="W25" s="48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71"/>
      <c r="AI25" s="11"/>
      <c r="AJ25" s="11"/>
      <c r="AK25" s="11"/>
      <c r="AL25" s="11"/>
      <c r="AM25" s="11"/>
      <c r="AN25" s="11"/>
      <c r="AO25" s="11"/>
      <c r="AP25" s="11"/>
      <c r="AQ25" s="48"/>
      <c r="AR25" s="11"/>
      <c r="AS25" s="11"/>
      <c r="AT25" s="11"/>
      <c r="AU25" s="11"/>
      <c r="AV25" s="11"/>
      <c r="AW25" s="11"/>
      <c r="AX25" s="11"/>
      <c r="AY25" s="11"/>
      <c r="AZ25" s="11"/>
      <c r="BA25" s="48"/>
      <c r="BB25" s="71"/>
      <c r="BC25" s="11"/>
      <c r="BD25" s="11"/>
      <c r="BE25" s="11"/>
      <c r="BF25" s="11"/>
      <c r="BG25" s="11"/>
      <c r="BH25" s="11"/>
      <c r="BI25" s="11"/>
      <c r="BJ25" s="11"/>
      <c r="BK25" s="48"/>
      <c r="BL25" s="11"/>
      <c r="BM25" s="11" t="s">
        <v>34</v>
      </c>
      <c r="BN25" s="11" t="s">
        <v>35</v>
      </c>
      <c r="BO25" s="11">
        <v>1.7247674222065499E-2</v>
      </c>
      <c r="BP25" s="11"/>
      <c r="BQ25" s="11">
        <v>0.147983379774975</v>
      </c>
      <c r="BR25" s="11">
        <v>0</v>
      </c>
      <c r="BS25" s="11"/>
      <c r="BT25" s="11"/>
      <c r="BU25" s="48"/>
      <c r="BV25" s="11">
        <v>151</v>
      </c>
      <c r="BW25" s="11" t="s">
        <v>35</v>
      </c>
      <c r="BX25" s="11" t="s">
        <v>36</v>
      </c>
      <c r="BY25" s="11">
        <v>3.03598066457366</v>
      </c>
      <c r="BZ25" s="11"/>
      <c r="CA25" s="11">
        <v>4.0095573825889002</v>
      </c>
      <c r="CB25" s="11">
        <v>2.0624039465584301</v>
      </c>
      <c r="CC25" s="11"/>
      <c r="CD25" s="11"/>
      <c r="CE25" s="11"/>
    </row>
    <row r="26" spans="1:83" x14ac:dyDescent="0.25">
      <c r="A26" s="11">
        <v>152</v>
      </c>
      <c r="B26" s="11"/>
      <c r="C26" s="11"/>
      <c r="D26" s="71"/>
      <c r="E26" s="11"/>
      <c r="F26" s="11"/>
      <c r="G26" s="11"/>
      <c r="H26" s="11"/>
      <c r="I26" s="11"/>
      <c r="J26" s="11"/>
      <c r="K26" s="11"/>
      <c r="L26" s="11"/>
      <c r="M26" s="48"/>
      <c r="N26" s="71"/>
      <c r="O26" s="11"/>
      <c r="P26" s="11"/>
      <c r="Q26" s="11"/>
      <c r="R26" s="11"/>
      <c r="S26" s="11"/>
      <c r="T26" s="11"/>
      <c r="U26" s="11"/>
      <c r="V26" s="11"/>
      <c r="W26" s="48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71"/>
      <c r="AI26" s="11"/>
      <c r="AJ26" s="11"/>
      <c r="AK26" s="11"/>
      <c r="AL26" s="11"/>
      <c r="AM26" s="11"/>
      <c r="AN26" s="11"/>
      <c r="AO26" s="11"/>
      <c r="AP26" s="11"/>
      <c r="AQ26" s="48"/>
      <c r="AR26" s="11"/>
      <c r="AS26" s="11"/>
      <c r="AT26" s="11"/>
      <c r="AU26" s="11"/>
      <c r="AV26" s="11"/>
      <c r="AW26" s="11"/>
      <c r="AX26" s="11"/>
      <c r="AY26" s="11"/>
      <c r="AZ26" s="11"/>
      <c r="BA26" s="48"/>
      <c r="BB26" s="71"/>
      <c r="BC26" s="11"/>
      <c r="BD26" s="11"/>
      <c r="BE26" s="11"/>
      <c r="BF26" s="11"/>
      <c r="BG26" s="11"/>
      <c r="BH26" s="11"/>
      <c r="BI26" s="11"/>
      <c r="BJ26" s="11"/>
      <c r="BK26" s="48"/>
      <c r="BL26" s="11"/>
      <c r="BM26" s="11" t="s">
        <v>34</v>
      </c>
      <c r="BN26" s="11" t="s">
        <v>35</v>
      </c>
      <c r="BO26" s="11">
        <v>8.7564884774940205E-2</v>
      </c>
      <c r="BP26" s="11"/>
      <c r="BQ26" s="11">
        <v>0.14500527602136501</v>
      </c>
      <c r="BR26" s="11">
        <v>3.0124493528514599E-2</v>
      </c>
      <c r="BS26" s="11"/>
      <c r="BT26" s="11"/>
      <c r="BU26" s="48"/>
      <c r="BV26" s="11">
        <v>152</v>
      </c>
      <c r="BW26" s="11" t="s">
        <v>35</v>
      </c>
      <c r="BX26" s="11" t="s">
        <v>36</v>
      </c>
      <c r="BY26" s="11">
        <v>6.7224167317664202E-2</v>
      </c>
      <c r="BZ26" s="11"/>
      <c r="CA26" s="11">
        <v>0.13504977561901299</v>
      </c>
      <c r="CB26" s="11">
        <v>0</v>
      </c>
      <c r="CC26" s="11"/>
      <c r="CD26" s="11"/>
      <c r="CE26" s="11"/>
    </row>
    <row r="27" spans="1:83" x14ac:dyDescent="0.25">
      <c r="A27" s="11">
        <v>153</v>
      </c>
      <c r="B27" s="11"/>
      <c r="C27" s="11"/>
      <c r="D27" s="71"/>
      <c r="E27" s="11"/>
      <c r="F27" s="11"/>
      <c r="G27" s="11"/>
      <c r="H27" s="11"/>
      <c r="I27" s="11"/>
      <c r="J27" s="11"/>
      <c r="K27" s="11"/>
      <c r="L27" s="11"/>
      <c r="M27" s="48"/>
      <c r="N27" s="71"/>
      <c r="O27" s="11"/>
      <c r="P27" s="11"/>
      <c r="Q27" s="11"/>
      <c r="R27" s="11"/>
      <c r="S27" s="11"/>
      <c r="T27" s="11"/>
      <c r="U27" s="11"/>
      <c r="V27" s="11"/>
      <c r="W27" s="48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71"/>
      <c r="AI27" s="11"/>
      <c r="AJ27" s="11"/>
      <c r="AK27" s="11"/>
      <c r="AL27" s="11"/>
      <c r="AM27" s="11"/>
      <c r="AN27" s="11"/>
      <c r="AO27" s="11"/>
      <c r="AP27" s="11"/>
      <c r="AQ27" s="48"/>
      <c r="AR27" s="11"/>
      <c r="AS27" s="11"/>
      <c r="AT27" s="11"/>
      <c r="AU27" s="11"/>
      <c r="AV27" s="11"/>
      <c r="AW27" s="11"/>
      <c r="AX27" s="11"/>
      <c r="AY27" s="11"/>
      <c r="AZ27" s="11"/>
      <c r="BA27" s="48"/>
      <c r="BB27" s="71"/>
      <c r="BC27" s="11"/>
      <c r="BD27" s="11"/>
      <c r="BE27" s="11"/>
      <c r="BF27" s="11"/>
      <c r="BG27" s="11"/>
      <c r="BH27" s="11"/>
      <c r="BI27" s="11"/>
      <c r="BJ27" s="11"/>
      <c r="BK27" s="48"/>
      <c r="BL27" s="11"/>
      <c r="BM27" s="11" t="s">
        <v>34</v>
      </c>
      <c r="BN27" s="11" t="s">
        <v>35</v>
      </c>
      <c r="BO27" s="11">
        <v>9.5952304070636499E-2</v>
      </c>
      <c r="BP27" s="11"/>
      <c r="BQ27" s="11">
        <v>0.27915793458438898</v>
      </c>
      <c r="BR27" s="11">
        <v>0</v>
      </c>
      <c r="BS27" s="11"/>
      <c r="BT27" s="11"/>
      <c r="BU27" s="48"/>
      <c r="BV27" s="11">
        <v>153</v>
      </c>
      <c r="BW27" s="11" t="s">
        <v>35</v>
      </c>
      <c r="BX27" s="11" t="s">
        <v>36</v>
      </c>
      <c r="BY27" s="11">
        <v>2.7740456058924399</v>
      </c>
      <c r="BZ27" s="11"/>
      <c r="CA27" s="11">
        <v>4.8590254112401503</v>
      </c>
      <c r="CB27" s="11">
        <v>0.68906580054473099</v>
      </c>
      <c r="CC27" s="11"/>
      <c r="CD27" s="11"/>
      <c r="CE27" s="11"/>
    </row>
    <row r="28" spans="1:83" x14ac:dyDescent="0.25">
      <c r="A28" s="11">
        <v>154</v>
      </c>
      <c r="B28" s="11"/>
      <c r="C28" s="11"/>
      <c r="D28" s="71"/>
      <c r="E28" s="11"/>
      <c r="F28" s="11"/>
      <c r="G28" s="11"/>
      <c r="H28" s="11"/>
      <c r="I28" s="11"/>
      <c r="J28" s="11"/>
      <c r="K28" s="11"/>
      <c r="L28" s="11"/>
      <c r="M28" s="48"/>
      <c r="N28" s="71"/>
      <c r="O28" s="11"/>
      <c r="P28" s="11"/>
      <c r="Q28" s="11"/>
      <c r="R28" s="11"/>
      <c r="S28" s="11"/>
      <c r="T28" s="11"/>
      <c r="U28" s="11"/>
      <c r="V28" s="11"/>
      <c r="W28" s="48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71"/>
      <c r="AI28" s="11"/>
      <c r="AJ28" s="11"/>
      <c r="AK28" s="11"/>
      <c r="AL28" s="11"/>
      <c r="AM28" s="11"/>
      <c r="AN28" s="11"/>
      <c r="AO28" s="11"/>
      <c r="AP28" s="11"/>
      <c r="AQ28" s="48"/>
      <c r="AR28" s="11"/>
      <c r="AS28" s="11"/>
      <c r="AT28" s="11"/>
      <c r="AU28" s="11"/>
      <c r="AV28" s="11"/>
      <c r="AW28" s="11"/>
      <c r="AX28" s="11"/>
      <c r="AY28" s="11"/>
      <c r="AZ28" s="11"/>
      <c r="BA28" s="48"/>
      <c r="BB28" s="71"/>
      <c r="BC28" s="11"/>
      <c r="BD28" s="11"/>
      <c r="BE28" s="11"/>
      <c r="BF28" s="11"/>
      <c r="BG28" s="11"/>
      <c r="BH28" s="11"/>
      <c r="BI28" s="11"/>
      <c r="BJ28" s="11"/>
      <c r="BK28" s="48"/>
      <c r="BL28" s="11"/>
      <c r="BM28" s="11" t="s">
        <v>34</v>
      </c>
      <c r="BN28" s="11" t="s">
        <v>35</v>
      </c>
      <c r="BO28" s="11">
        <v>6.3521871131797997E-2</v>
      </c>
      <c r="BP28" s="11"/>
      <c r="BQ28" s="11">
        <v>0.25355857394021802</v>
      </c>
      <c r="BR28" s="11">
        <v>0</v>
      </c>
      <c r="BS28" s="11"/>
      <c r="BT28" s="11"/>
      <c r="BU28" s="48"/>
      <c r="BV28" s="11">
        <v>154</v>
      </c>
      <c r="BW28" s="11" t="s">
        <v>35</v>
      </c>
      <c r="BX28" s="11" t="s">
        <v>36</v>
      </c>
      <c r="BY28" s="11">
        <v>0.12725038617113299</v>
      </c>
      <c r="BZ28" s="11"/>
      <c r="CA28" s="11">
        <v>0.27710616915414399</v>
      </c>
      <c r="CB28" s="11">
        <v>0</v>
      </c>
      <c r="CC28" s="11"/>
      <c r="CD28" s="11"/>
      <c r="CE28" s="11"/>
    </row>
    <row r="29" spans="1:83" x14ac:dyDescent="0.25">
      <c r="A29" s="11">
        <v>155</v>
      </c>
      <c r="B29" s="11"/>
      <c r="C29" s="11"/>
      <c r="D29" s="71"/>
      <c r="E29" s="11"/>
      <c r="F29" s="11"/>
      <c r="G29" s="11"/>
      <c r="H29" s="11"/>
      <c r="I29" s="11"/>
      <c r="J29" s="11"/>
      <c r="K29" s="11"/>
      <c r="L29" s="11"/>
      <c r="M29" s="48"/>
      <c r="N29" s="71"/>
      <c r="O29" s="11"/>
      <c r="P29" s="11"/>
      <c r="Q29" s="11"/>
      <c r="R29" s="11"/>
      <c r="S29" s="11"/>
      <c r="T29" s="11"/>
      <c r="U29" s="11"/>
      <c r="V29" s="11"/>
      <c r="W29" s="48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71"/>
      <c r="AI29" s="11"/>
      <c r="AJ29" s="11"/>
      <c r="AK29" s="11"/>
      <c r="AL29" s="11"/>
      <c r="AM29" s="11"/>
      <c r="AN29" s="11"/>
      <c r="AO29" s="11"/>
      <c r="AP29" s="11"/>
      <c r="AQ29" s="48"/>
      <c r="AR29" s="11"/>
      <c r="AS29" s="11"/>
      <c r="AT29" s="11"/>
      <c r="AU29" s="11"/>
      <c r="AV29" s="11"/>
      <c r="AW29" s="11"/>
      <c r="AX29" s="11"/>
      <c r="AY29" s="11"/>
      <c r="AZ29" s="11"/>
      <c r="BA29" s="48"/>
      <c r="BB29" s="71"/>
      <c r="BC29" s="11"/>
      <c r="BD29" s="11"/>
      <c r="BE29" s="11"/>
      <c r="BF29" s="11"/>
      <c r="BG29" s="11"/>
      <c r="BH29" s="11"/>
      <c r="BI29" s="11"/>
      <c r="BJ29" s="11"/>
      <c r="BK29" s="48"/>
      <c r="BL29" s="11"/>
      <c r="BM29" s="11" t="s">
        <v>34</v>
      </c>
      <c r="BN29" s="11" t="s">
        <v>35</v>
      </c>
      <c r="BO29" s="11">
        <v>0.162511801620709</v>
      </c>
      <c r="BP29" s="11"/>
      <c r="BQ29" s="11">
        <v>0.399792071111015</v>
      </c>
      <c r="BR29" s="11">
        <v>0</v>
      </c>
      <c r="BS29" s="11"/>
      <c r="BT29" s="11"/>
      <c r="BU29" s="48"/>
      <c r="BV29" s="11">
        <v>155</v>
      </c>
      <c r="BW29" s="11" t="s">
        <v>35</v>
      </c>
      <c r="BX29" s="11" t="s">
        <v>36</v>
      </c>
      <c r="BY29" s="11">
        <v>0.21663307476214799</v>
      </c>
      <c r="BZ29" s="11"/>
      <c r="CA29" s="11">
        <v>0.57203554270989898</v>
      </c>
      <c r="CB29" s="11">
        <v>0</v>
      </c>
      <c r="CC29" s="11"/>
      <c r="CD29" s="11"/>
      <c r="CE29" s="11"/>
    </row>
    <row r="30" spans="1:83" x14ac:dyDescent="0.25">
      <c r="A30" s="11">
        <v>156</v>
      </c>
      <c r="B30" s="11"/>
      <c r="C30" s="11"/>
      <c r="D30" s="71"/>
      <c r="E30" s="11"/>
      <c r="F30" s="11"/>
      <c r="G30" s="11"/>
      <c r="H30" s="11"/>
      <c r="I30" s="11"/>
      <c r="J30" s="11"/>
      <c r="K30" s="11"/>
      <c r="L30" s="11"/>
      <c r="M30" s="48"/>
      <c r="N30" s="71"/>
      <c r="O30" s="11"/>
      <c r="P30" s="11"/>
      <c r="Q30" s="11"/>
      <c r="R30" s="11"/>
      <c r="S30" s="11"/>
      <c r="T30" s="11"/>
      <c r="U30" s="11"/>
      <c r="V30" s="11"/>
      <c r="W30" s="48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71"/>
      <c r="AI30" s="11"/>
      <c r="AJ30" s="11"/>
      <c r="AK30" s="11"/>
      <c r="AL30" s="11"/>
      <c r="AM30" s="11"/>
      <c r="AN30" s="11"/>
      <c r="AO30" s="11"/>
      <c r="AP30" s="11"/>
      <c r="AQ30" s="48"/>
      <c r="AR30" s="11"/>
      <c r="AS30" s="11"/>
      <c r="AT30" s="11"/>
      <c r="AU30" s="11"/>
      <c r="AV30" s="11"/>
      <c r="AW30" s="11"/>
      <c r="AX30" s="11"/>
      <c r="AY30" s="11"/>
      <c r="AZ30" s="11"/>
      <c r="BA30" s="48"/>
      <c r="BB30" s="71"/>
      <c r="BC30" s="11"/>
      <c r="BD30" s="11"/>
      <c r="BE30" s="11"/>
      <c r="BF30" s="11"/>
      <c r="BG30" s="11"/>
      <c r="BH30" s="11"/>
      <c r="BI30" s="11"/>
      <c r="BJ30" s="11"/>
      <c r="BK30" s="48"/>
      <c r="BL30" s="11"/>
      <c r="BM30" s="11" t="s">
        <v>34</v>
      </c>
      <c r="BN30" s="11" t="s">
        <v>35</v>
      </c>
      <c r="BO30" s="11">
        <v>0.10858693384262</v>
      </c>
      <c r="BP30" s="11"/>
      <c r="BQ30" s="11">
        <v>0.63964327923770703</v>
      </c>
      <c r="BR30" s="11">
        <v>0</v>
      </c>
      <c r="BS30" s="11"/>
      <c r="BT30" s="11"/>
      <c r="BU30" s="48"/>
      <c r="BV30" s="11">
        <v>156</v>
      </c>
      <c r="BW30" s="11" t="s">
        <v>35</v>
      </c>
      <c r="BX30" s="11" t="s">
        <v>36</v>
      </c>
      <c r="BY30" s="11">
        <v>4.5289576349963001E-2</v>
      </c>
      <c r="BZ30" s="11"/>
      <c r="CA30" s="11">
        <v>0.55190156157866799</v>
      </c>
      <c r="CB30" s="11">
        <v>0</v>
      </c>
      <c r="CC30" s="11"/>
      <c r="CD30" s="11"/>
      <c r="CE30" s="11"/>
    </row>
    <row r="31" spans="1:83" x14ac:dyDescent="0.25">
      <c r="A31" s="11">
        <v>157</v>
      </c>
      <c r="B31" s="11"/>
      <c r="C31" s="11"/>
      <c r="D31" s="71"/>
      <c r="E31" s="11"/>
      <c r="F31" s="11"/>
      <c r="G31" s="11"/>
      <c r="H31" s="11"/>
      <c r="I31" s="11"/>
      <c r="J31" s="11"/>
      <c r="K31" s="11"/>
      <c r="L31" s="11"/>
      <c r="M31" s="48"/>
      <c r="N31" s="71"/>
      <c r="O31" s="11"/>
      <c r="P31" s="11"/>
      <c r="Q31" s="11"/>
      <c r="R31" s="11"/>
      <c r="S31" s="11"/>
      <c r="T31" s="11"/>
      <c r="U31" s="11"/>
      <c r="V31" s="11"/>
      <c r="W31" s="48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71"/>
      <c r="AI31" s="11"/>
      <c r="AJ31" s="11"/>
      <c r="AK31" s="11"/>
      <c r="AL31" s="11"/>
      <c r="AM31" s="11"/>
      <c r="AN31" s="11"/>
      <c r="AO31" s="11"/>
      <c r="AP31" s="11"/>
      <c r="AQ31" s="48"/>
      <c r="AR31" s="11"/>
      <c r="AS31" s="11"/>
      <c r="AT31" s="11"/>
      <c r="AU31" s="11"/>
      <c r="AV31" s="11"/>
      <c r="AW31" s="11"/>
      <c r="AX31" s="11"/>
      <c r="AY31" s="11"/>
      <c r="AZ31" s="11"/>
      <c r="BA31" s="48"/>
      <c r="BB31" s="71"/>
      <c r="BC31" s="11"/>
      <c r="BD31" s="11"/>
      <c r="BE31" s="11"/>
      <c r="BF31" s="11"/>
      <c r="BG31" s="11"/>
      <c r="BH31" s="11"/>
      <c r="BI31" s="11"/>
      <c r="BJ31" s="11"/>
      <c r="BK31" s="48"/>
      <c r="BL31" s="11"/>
      <c r="BM31" s="11" t="s">
        <v>34</v>
      </c>
      <c r="BN31" s="11" t="s">
        <v>35</v>
      </c>
      <c r="BO31" s="11">
        <v>3.25405870576519E-2</v>
      </c>
      <c r="BP31" s="11"/>
      <c r="BQ31" s="11">
        <v>7.0798635943459795E-2</v>
      </c>
      <c r="BR31" s="11">
        <v>0</v>
      </c>
      <c r="BS31" s="11"/>
      <c r="BT31" s="11"/>
      <c r="BU31" s="48"/>
      <c r="BV31" s="11">
        <v>157</v>
      </c>
      <c r="BW31" s="11" t="s">
        <v>35</v>
      </c>
      <c r="BX31" s="11" t="s">
        <v>36</v>
      </c>
      <c r="BY31" s="11">
        <v>3.8814962192792103E-2</v>
      </c>
      <c r="BZ31" s="11"/>
      <c r="CA31" s="11">
        <v>8.6544650088813693E-2</v>
      </c>
      <c r="CB31" s="11">
        <v>0</v>
      </c>
      <c r="CC31" s="11"/>
      <c r="CD31" s="11"/>
      <c r="CE31" s="11"/>
    </row>
    <row r="32" spans="1:83" s="38" customFormat="1" x14ac:dyDescent="0.25">
      <c r="A32" s="101" t="s">
        <v>41</v>
      </c>
      <c r="B32" s="101"/>
      <c r="C32" s="101"/>
      <c r="D32" s="102"/>
      <c r="E32" s="101"/>
      <c r="F32" s="95">
        <f>AVERAGE(F11:F31)</f>
        <v>0.52382249471428566</v>
      </c>
      <c r="G32" s="95"/>
      <c r="H32" s="95"/>
      <c r="I32" s="95">
        <f>AVERAGE(I11:I31)</f>
        <v>0.74675924342857136</v>
      </c>
      <c r="J32" s="95">
        <f>AVERAGE(J11:J31)</f>
        <v>0.37055797285714281</v>
      </c>
      <c r="K32" s="95"/>
      <c r="L32" s="95"/>
      <c r="M32" s="95"/>
      <c r="N32" s="95"/>
      <c r="O32" s="95"/>
      <c r="P32" s="95"/>
      <c r="Q32" s="95">
        <f>AVERAGE(Q11:Q31)</f>
        <v>0.18699403949999999</v>
      </c>
      <c r="R32" s="95"/>
      <c r="S32" s="95">
        <f>AVERAGE(S11:S31)</f>
        <v>0.378396381</v>
      </c>
      <c r="T32" s="95">
        <f>AVERAGE(T11:T31)</f>
        <v>4.2494585250000001E-2</v>
      </c>
      <c r="U32" s="95"/>
      <c r="V32" s="95"/>
      <c r="W32" s="95"/>
      <c r="X32" s="95"/>
      <c r="Y32" s="95"/>
      <c r="Z32" s="95"/>
      <c r="AA32" s="95">
        <f>AVERAGE(AA11:AA31)</f>
        <v>7.7301636499999993E-2</v>
      </c>
      <c r="AB32" s="95"/>
      <c r="AC32" s="95">
        <f>AVERAGE(AC11:AC31)</f>
        <v>0.22456418574999998</v>
      </c>
      <c r="AD32" s="95">
        <f>AVERAGE(AD11:AD31)</f>
        <v>2.5753E-3</v>
      </c>
      <c r="AE32" s="95"/>
      <c r="AF32" s="95"/>
      <c r="AG32" s="95"/>
      <c r="AH32" s="96"/>
      <c r="AI32" s="95"/>
      <c r="AJ32" s="95"/>
      <c r="AK32" s="95">
        <f>AVERAGE(AK11:AK31)</f>
        <v>7.1561030399999989E-2</v>
      </c>
      <c r="AL32" s="95"/>
      <c r="AM32" s="95">
        <f>AVERAGE(AM11:AM31)</f>
        <v>0.20458116279999999</v>
      </c>
      <c r="AN32" s="95">
        <f>AVERAGE(AN11:AN31)</f>
        <v>2.1243364000000002E-3</v>
      </c>
      <c r="AO32" s="95"/>
      <c r="AP32" s="95"/>
      <c r="AQ32" s="107"/>
      <c r="AR32" s="95"/>
      <c r="AS32" s="95"/>
      <c r="AT32" s="95"/>
      <c r="AU32" s="95">
        <f>AVERAGE(AU11:AU31)</f>
        <v>0.20833863733333335</v>
      </c>
      <c r="AV32" s="95"/>
      <c r="AW32" s="95">
        <f>AVERAGE(AW11:AW31)</f>
        <v>0.31821570300000002</v>
      </c>
      <c r="AX32" s="95">
        <f>AVERAGE(AX11:AX31)</f>
        <v>0.15329790299999999</v>
      </c>
      <c r="AY32" s="95"/>
      <c r="AZ32" s="95"/>
      <c r="BA32" s="107"/>
      <c r="BB32" s="96"/>
      <c r="BC32" s="95"/>
      <c r="BD32" s="95"/>
      <c r="BE32" s="95">
        <f>AVERAGE(BE11:BE31)</f>
        <v>0.93268377849999995</v>
      </c>
      <c r="BF32" s="95"/>
      <c r="BG32" s="95">
        <f>AVERAGE(BG11:BG31)</f>
        <v>1.1784621582499999</v>
      </c>
      <c r="BH32" s="95">
        <f>AVERAGE(BH11:BH31)</f>
        <v>0.77991758999999994</v>
      </c>
      <c r="BI32" s="95"/>
      <c r="BJ32" s="95"/>
      <c r="BK32" s="107"/>
      <c r="BL32" s="95"/>
      <c r="BM32" s="115"/>
      <c r="BN32" s="95"/>
      <c r="BO32" s="95">
        <f>AVERAGE(BO11:BO31)</f>
        <v>5.4314507229945283E-2</v>
      </c>
      <c r="BP32" s="95"/>
      <c r="BQ32" s="95">
        <f>AVERAGE(BQ11:BQ31)</f>
        <v>0.27917344343541539</v>
      </c>
      <c r="BR32" s="95">
        <f>AVERAGE(BR11:BR31)</f>
        <v>2.3920107329626615E-3</v>
      </c>
      <c r="BS32" s="95"/>
      <c r="BT32" s="95"/>
      <c r="BU32" s="107"/>
      <c r="BV32" s="95"/>
      <c r="BW32" s="95"/>
      <c r="BX32" s="95"/>
      <c r="BY32" s="95">
        <f>AVERAGE(BY11:BY31)</f>
        <v>0.66999041884158095</v>
      </c>
      <c r="BZ32" s="95"/>
      <c r="CA32" s="95">
        <f>AVERAGE(CA11:CA31)</f>
        <v>1.2336463822144705</v>
      </c>
      <c r="CB32" s="95">
        <f>AVERAGE(CB11:CB31)</f>
        <v>0.24352901393594006</v>
      </c>
      <c r="CC32" s="95"/>
      <c r="CD32" s="95"/>
      <c r="CE32" s="95"/>
    </row>
    <row r="33" spans="1:83" x14ac:dyDescent="0.25">
      <c r="A33" s="17">
        <v>10</v>
      </c>
      <c r="B33" s="17">
        <v>64</v>
      </c>
      <c r="C33" s="17">
        <v>10</v>
      </c>
      <c r="D33" s="73" t="s">
        <v>28</v>
      </c>
      <c r="E33" s="17" t="s">
        <v>29</v>
      </c>
      <c r="F33" s="17"/>
      <c r="G33" s="17"/>
      <c r="H33" s="17" t="b">
        <v>1</v>
      </c>
      <c r="I33" s="17"/>
      <c r="J33" s="17"/>
      <c r="K33" s="17"/>
      <c r="L33" s="17"/>
      <c r="M33" s="50"/>
      <c r="N33" s="73">
        <v>10</v>
      </c>
      <c r="O33" s="17" t="s">
        <v>29</v>
      </c>
      <c r="P33" s="17" t="s">
        <v>30</v>
      </c>
      <c r="Q33" s="17"/>
      <c r="R33" s="17" t="b">
        <v>1</v>
      </c>
      <c r="S33" s="17"/>
      <c r="T33" s="17"/>
      <c r="U33" s="17"/>
      <c r="V33" s="17"/>
      <c r="W33" s="50"/>
      <c r="X33" s="17">
        <v>10</v>
      </c>
      <c r="Y33" s="17" t="s">
        <v>30</v>
      </c>
      <c r="Z33" s="17" t="s">
        <v>31</v>
      </c>
      <c r="AA33" s="17"/>
      <c r="AB33" s="17" t="b">
        <v>1</v>
      </c>
      <c r="AC33" s="17"/>
      <c r="AD33" s="17"/>
      <c r="AE33" s="17"/>
      <c r="AF33" s="17"/>
      <c r="AG33" s="17"/>
      <c r="AH33" s="73">
        <v>10</v>
      </c>
      <c r="AI33" s="17" t="s">
        <v>31</v>
      </c>
      <c r="AJ33" s="17" t="s">
        <v>32</v>
      </c>
      <c r="AK33" s="17"/>
      <c r="AL33" s="17" t="b">
        <v>1</v>
      </c>
      <c r="AM33" s="17"/>
      <c r="AN33" s="17"/>
      <c r="AO33" s="17"/>
      <c r="AP33" s="17"/>
      <c r="AQ33" s="50"/>
      <c r="AR33" s="17">
        <v>10</v>
      </c>
      <c r="AS33" s="17" t="s">
        <v>32</v>
      </c>
      <c r="AT33" s="17" t="s">
        <v>33</v>
      </c>
      <c r="AU33" s="17"/>
      <c r="AV33" s="17" t="b">
        <v>1</v>
      </c>
      <c r="AW33" s="17"/>
      <c r="AX33" s="17"/>
      <c r="AY33" s="17"/>
      <c r="AZ33" s="17"/>
      <c r="BA33" s="50"/>
      <c r="BB33" s="73">
        <v>10</v>
      </c>
      <c r="BC33" s="17" t="s">
        <v>33</v>
      </c>
      <c r="BD33" s="17" t="s">
        <v>34</v>
      </c>
      <c r="BE33" s="17"/>
      <c r="BF33" s="17" t="b">
        <v>1</v>
      </c>
      <c r="BG33" s="17"/>
      <c r="BH33" s="17"/>
      <c r="BI33" s="17"/>
      <c r="BJ33" s="17"/>
      <c r="BK33" s="50"/>
      <c r="BL33" s="17">
        <v>10</v>
      </c>
      <c r="BM33" s="15" t="s">
        <v>34</v>
      </c>
      <c r="BN33" s="17" t="s">
        <v>35</v>
      </c>
      <c r="BO33" s="17">
        <v>4.2815157999999999E-2</v>
      </c>
      <c r="BP33" s="17" t="b">
        <v>0</v>
      </c>
      <c r="BQ33" s="17">
        <v>4.4971862000000001E-2</v>
      </c>
      <c r="BR33" s="17">
        <v>4.0658453999999997E-2</v>
      </c>
      <c r="BS33" s="17">
        <v>0</v>
      </c>
      <c r="BT33" s="17">
        <v>0</v>
      </c>
      <c r="BU33" s="50">
        <v>0</v>
      </c>
      <c r="BV33" s="17">
        <v>10</v>
      </c>
      <c r="BW33" s="17" t="s">
        <v>35</v>
      </c>
      <c r="BX33" s="17" t="s">
        <v>36</v>
      </c>
      <c r="BY33" s="17">
        <v>1.9916970999999999E-2</v>
      </c>
      <c r="BZ33" s="17" t="b">
        <v>0</v>
      </c>
      <c r="CA33" s="17">
        <v>2.6450206E-2</v>
      </c>
      <c r="CB33" s="17">
        <v>1.3383736E-2</v>
      </c>
      <c r="CC33" s="17">
        <v>0</v>
      </c>
      <c r="CD33" s="17">
        <v>0</v>
      </c>
      <c r="CE33" s="17">
        <v>0</v>
      </c>
    </row>
    <row r="34" spans="1:83" x14ac:dyDescent="0.25">
      <c r="A34" s="15">
        <v>13</v>
      </c>
      <c r="B34" s="15">
        <v>64</v>
      </c>
      <c r="C34" s="15">
        <v>13</v>
      </c>
      <c r="D34" s="74" t="s">
        <v>28</v>
      </c>
      <c r="E34" s="15" t="s">
        <v>29</v>
      </c>
      <c r="F34" s="15">
        <v>0.24319690599999999</v>
      </c>
      <c r="G34" s="15"/>
      <c r="H34" s="15" t="b">
        <v>1</v>
      </c>
      <c r="I34" s="15">
        <v>0.52359581200000005</v>
      </c>
      <c r="J34" s="15">
        <v>0</v>
      </c>
      <c r="K34" s="15">
        <v>3.5037929999999998E-3</v>
      </c>
      <c r="L34" s="15">
        <v>6.3565559999999993E-2</v>
      </c>
      <c r="M34" s="51">
        <v>5.0959042000000003E-2</v>
      </c>
      <c r="N34" s="74">
        <v>13</v>
      </c>
      <c r="O34" s="15" t="s">
        <v>29</v>
      </c>
      <c r="P34" s="15" t="s">
        <v>30</v>
      </c>
      <c r="Q34" s="15">
        <v>6.7243546000000001E-2</v>
      </c>
      <c r="R34" s="15" t="b">
        <v>0</v>
      </c>
      <c r="S34" s="15">
        <v>0.24389603800000001</v>
      </c>
      <c r="T34" s="15">
        <v>0</v>
      </c>
      <c r="U34" s="15">
        <v>0</v>
      </c>
      <c r="V34" s="15">
        <v>0</v>
      </c>
      <c r="W34" s="51">
        <v>0</v>
      </c>
      <c r="X34" s="15">
        <v>13</v>
      </c>
      <c r="Y34" s="15" t="s">
        <v>30</v>
      </c>
      <c r="Z34" s="15" t="s">
        <v>31</v>
      </c>
      <c r="AA34" s="15">
        <v>7.1798740000000002E-3</v>
      </c>
      <c r="AB34" s="15" t="b">
        <v>0</v>
      </c>
      <c r="AC34" s="15">
        <v>0.15865064600000001</v>
      </c>
      <c r="AD34" s="15">
        <v>0</v>
      </c>
      <c r="AE34" s="15">
        <v>0</v>
      </c>
      <c r="AF34" s="15">
        <v>0</v>
      </c>
      <c r="AG34" s="15">
        <v>0</v>
      </c>
      <c r="AH34" s="74">
        <v>13</v>
      </c>
      <c r="AI34" s="15" t="s">
        <v>31</v>
      </c>
      <c r="AJ34" s="15" t="s">
        <v>32</v>
      </c>
      <c r="AK34" s="15">
        <v>6.8846679999999993E-2</v>
      </c>
      <c r="AL34" s="15" t="b">
        <v>1</v>
      </c>
      <c r="AM34" s="15">
        <v>0.27606673700000001</v>
      </c>
      <c r="AN34" s="15">
        <v>0</v>
      </c>
      <c r="AO34" s="15">
        <v>1.9682396000000001E-2</v>
      </c>
      <c r="AP34" s="15">
        <v>0.627234921</v>
      </c>
      <c r="AQ34" s="51">
        <v>0.54438726199999998</v>
      </c>
      <c r="AR34" s="15">
        <v>13</v>
      </c>
      <c r="AS34" s="15" t="s">
        <v>32</v>
      </c>
      <c r="AT34" s="15" t="s">
        <v>33</v>
      </c>
      <c r="AU34" s="15">
        <v>4.0248084000000003E-2</v>
      </c>
      <c r="AV34" s="15" t="b">
        <v>0</v>
      </c>
      <c r="AW34" s="15">
        <v>0.41249718600000002</v>
      </c>
      <c r="AX34" s="15">
        <v>0</v>
      </c>
      <c r="AY34" s="15">
        <v>0</v>
      </c>
      <c r="AZ34" s="15">
        <v>0</v>
      </c>
      <c r="BA34" s="51">
        <v>0</v>
      </c>
      <c r="BB34" s="74">
        <v>13</v>
      </c>
      <c r="BC34" s="15" t="s">
        <v>33</v>
      </c>
      <c r="BD34" s="15" t="s">
        <v>34</v>
      </c>
      <c r="BE34" s="15">
        <v>0.92560784399999996</v>
      </c>
      <c r="BF34" s="15" t="b">
        <v>0</v>
      </c>
      <c r="BG34" s="15">
        <v>1.3149511169999999</v>
      </c>
      <c r="BH34" s="15">
        <v>0.53626457000000005</v>
      </c>
      <c r="BI34" s="15">
        <v>0</v>
      </c>
      <c r="BJ34" s="15">
        <v>0</v>
      </c>
      <c r="BK34" s="51">
        <v>0</v>
      </c>
      <c r="BL34" s="15">
        <v>13</v>
      </c>
      <c r="BM34" s="15" t="s">
        <v>34</v>
      </c>
      <c r="BN34" s="15" t="s">
        <v>35</v>
      </c>
      <c r="BO34" s="15">
        <v>7.3811141999999996E-2</v>
      </c>
      <c r="BP34" s="15" t="b">
        <v>1</v>
      </c>
      <c r="BQ34" s="15">
        <v>0.36483272300000003</v>
      </c>
      <c r="BR34" s="15">
        <v>0</v>
      </c>
      <c r="BS34" s="15">
        <v>4.0854502000000001E-2</v>
      </c>
      <c r="BT34" s="15">
        <v>0.94939799499999999</v>
      </c>
      <c r="BU34" s="51">
        <v>0.42960113900000002</v>
      </c>
      <c r="BV34" s="15">
        <v>13</v>
      </c>
      <c r="BW34" s="15" t="s">
        <v>35</v>
      </c>
      <c r="BX34" s="15" t="s">
        <v>36</v>
      </c>
      <c r="BY34" s="15">
        <v>8.3340819999999996E-2</v>
      </c>
      <c r="BZ34" s="15" t="b">
        <v>1</v>
      </c>
      <c r="CA34" s="15">
        <v>0.39823658099999998</v>
      </c>
      <c r="CB34" s="15">
        <v>0</v>
      </c>
      <c r="CC34" s="15">
        <v>5.0639648000000002E-2</v>
      </c>
      <c r="CD34" s="15">
        <v>0.81180876499999999</v>
      </c>
      <c r="CE34" s="15">
        <v>0.532495791</v>
      </c>
    </row>
    <row r="35" spans="1:83" x14ac:dyDescent="0.25">
      <c r="A35" s="15">
        <v>14</v>
      </c>
      <c r="B35" s="15">
        <v>64</v>
      </c>
      <c r="C35" s="15">
        <v>14</v>
      </c>
      <c r="D35" s="74" t="s">
        <v>28</v>
      </c>
      <c r="E35" s="15" t="s">
        <v>29</v>
      </c>
      <c r="F35" s="15"/>
      <c r="G35" s="15"/>
      <c r="H35" s="15" t="b">
        <v>1</v>
      </c>
      <c r="I35" s="15"/>
      <c r="J35" s="15"/>
      <c r="K35" s="15"/>
      <c r="L35" s="15"/>
      <c r="M35" s="51"/>
      <c r="N35" s="74">
        <v>14</v>
      </c>
      <c r="O35" s="15" t="s">
        <v>29</v>
      </c>
      <c r="P35" s="15" t="s">
        <v>30</v>
      </c>
      <c r="Q35" s="15"/>
      <c r="R35" s="15" t="b">
        <v>1</v>
      </c>
      <c r="S35" s="15"/>
      <c r="T35" s="15"/>
      <c r="U35" s="15"/>
      <c r="V35" s="15"/>
      <c r="W35" s="51"/>
      <c r="X35" s="15">
        <v>14</v>
      </c>
      <c r="Y35" s="15" t="s">
        <v>30</v>
      </c>
      <c r="Z35" s="15" t="s">
        <v>31</v>
      </c>
      <c r="AA35" s="15"/>
      <c r="AB35" s="15" t="b">
        <v>1</v>
      </c>
      <c r="AC35" s="15"/>
      <c r="AD35" s="15"/>
      <c r="AE35" s="15"/>
      <c r="AF35" s="15"/>
      <c r="AG35" s="15"/>
      <c r="AH35" s="74">
        <v>14</v>
      </c>
      <c r="AI35" s="15" t="s">
        <v>31</v>
      </c>
      <c r="AJ35" s="15" t="s">
        <v>32</v>
      </c>
      <c r="AK35" s="15"/>
      <c r="AL35" s="15" t="b">
        <v>1</v>
      </c>
      <c r="AM35" s="15"/>
      <c r="AN35" s="15"/>
      <c r="AO35" s="15"/>
      <c r="AP35" s="15"/>
      <c r="AQ35" s="51"/>
      <c r="AR35" s="15">
        <v>14</v>
      </c>
      <c r="AS35" s="15" t="s">
        <v>32</v>
      </c>
      <c r="AT35" s="15" t="s">
        <v>33</v>
      </c>
      <c r="AU35" s="15"/>
      <c r="AV35" s="15" t="b">
        <v>1</v>
      </c>
      <c r="AW35" s="15"/>
      <c r="AX35" s="15"/>
      <c r="AY35" s="15"/>
      <c r="AZ35" s="15"/>
      <c r="BA35" s="51"/>
      <c r="BB35" s="74">
        <v>14</v>
      </c>
      <c r="BC35" s="15" t="s">
        <v>33</v>
      </c>
      <c r="BD35" s="15" t="s">
        <v>34</v>
      </c>
      <c r="BE35" s="15"/>
      <c r="BF35" s="15" t="b">
        <v>1</v>
      </c>
      <c r="BG35" s="15"/>
      <c r="BH35" s="15"/>
      <c r="BI35" s="15"/>
      <c r="BJ35" s="15"/>
      <c r="BK35" s="51"/>
      <c r="BL35" s="15">
        <v>14</v>
      </c>
      <c r="BM35" s="15" t="s">
        <v>34</v>
      </c>
      <c r="BN35" s="15" t="s">
        <v>35</v>
      </c>
      <c r="BO35" s="15"/>
      <c r="BP35" s="15" t="b">
        <v>1</v>
      </c>
      <c r="BQ35" s="15"/>
      <c r="BR35" s="15"/>
      <c r="BS35" s="15"/>
      <c r="BT35" s="15"/>
      <c r="BU35" s="51"/>
      <c r="BV35" s="15">
        <v>14</v>
      </c>
      <c r="BW35" s="15" t="s">
        <v>35</v>
      </c>
      <c r="BX35" s="15" t="s">
        <v>36</v>
      </c>
      <c r="BY35" s="15"/>
      <c r="BZ35" s="15" t="b">
        <v>1</v>
      </c>
      <c r="CA35" s="15"/>
      <c r="CB35" s="15"/>
      <c r="CC35" s="15"/>
      <c r="CD35" s="15"/>
      <c r="CE35" s="15"/>
    </row>
    <row r="36" spans="1:83" x14ac:dyDescent="0.25">
      <c r="A36" s="15">
        <v>15</v>
      </c>
      <c r="B36" s="15">
        <v>64</v>
      </c>
      <c r="C36" s="15">
        <v>15</v>
      </c>
      <c r="D36" s="74" t="s">
        <v>28</v>
      </c>
      <c r="E36" s="15" t="s">
        <v>29</v>
      </c>
      <c r="F36" s="15">
        <v>0.39228924900000001</v>
      </c>
      <c r="G36" s="15"/>
      <c r="H36" s="15" t="b">
        <v>0</v>
      </c>
      <c r="I36" s="15">
        <v>0.58702759699999996</v>
      </c>
      <c r="J36" s="15">
        <v>0.1975509</v>
      </c>
      <c r="K36" s="15">
        <v>0</v>
      </c>
      <c r="L36" s="15">
        <v>0</v>
      </c>
      <c r="M36" s="51">
        <v>0</v>
      </c>
      <c r="N36" s="74">
        <v>15</v>
      </c>
      <c r="O36" s="15" t="s">
        <v>29</v>
      </c>
      <c r="P36" s="15" t="s">
        <v>30</v>
      </c>
      <c r="Q36" s="15">
        <v>0.25910138700000002</v>
      </c>
      <c r="R36" s="15" t="b">
        <v>0</v>
      </c>
      <c r="S36" s="15">
        <v>0.42411475100000001</v>
      </c>
      <c r="T36" s="15">
        <v>9.4088023000000007E-2</v>
      </c>
      <c r="U36" s="15">
        <v>0</v>
      </c>
      <c r="V36" s="15">
        <v>0</v>
      </c>
      <c r="W36" s="51">
        <v>0</v>
      </c>
      <c r="X36" s="15">
        <v>15</v>
      </c>
      <c r="Y36" s="15" t="s">
        <v>30</v>
      </c>
      <c r="Z36" s="15" t="s">
        <v>31</v>
      </c>
      <c r="AA36" s="15">
        <v>0.135459566</v>
      </c>
      <c r="AB36" s="15" t="b">
        <v>0</v>
      </c>
      <c r="AC36" s="15">
        <v>0.25320037200000001</v>
      </c>
      <c r="AD36" s="15">
        <v>1.771876E-2</v>
      </c>
      <c r="AE36" s="15">
        <v>0</v>
      </c>
      <c r="AF36" s="15">
        <v>0</v>
      </c>
      <c r="AG36" s="15">
        <v>0</v>
      </c>
      <c r="AH36" s="74">
        <v>15</v>
      </c>
      <c r="AI36" s="15" t="s">
        <v>31</v>
      </c>
      <c r="AJ36" s="15" t="s">
        <v>32</v>
      </c>
      <c r="AK36" s="15">
        <v>0.18819760899999999</v>
      </c>
      <c r="AL36" s="15" t="b">
        <v>1</v>
      </c>
      <c r="AM36" s="15">
        <v>0.40681180099999997</v>
      </c>
      <c r="AN36" s="15">
        <v>0</v>
      </c>
      <c r="AO36" s="15">
        <v>2.2309280000000001E-3</v>
      </c>
      <c r="AP36" s="15">
        <v>9.3983902999999994E-2</v>
      </c>
      <c r="AQ36" s="51">
        <v>4.0947813999999999E-2</v>
      </c>
      <c r="AR36" s="15">
        <v>15</v>
      </c>
      <c r="AS36" s="15" t="s">
        <v>32</v>
      </c>
      <c r="AT36" s="15" t="s">
        <v>33</v>
      </c>
      <c r="AU36" s="15"/>
      <c r="AV36" s="15" t="b">
        <v>1</v>
      </c>
      <c r="AW36" s="15"/>
      <c r="AX36" s="15"/>
      <c r="AY36" s="15"/>
      <c r="AZ36" s="15"/>
      <c r="BA36" s="51"/>
      <c r="BB36" s="74">
        <v>15</v>
      </c>
      <c r="BC36" s="15" t="s">
        <v>33</v>
      </c>
      <c r="BD36" s="15" t="s">
        <v>34</v>
      </c>
      <c r="BE36" s="15"/>
      <c r="BF36" s="15" t="b">
        <v>1</v>
      </c>
      <c r="BG36" s="15"/>
      <c r="BH36" s="15"/>
      <c r="BI36" s="15"/>
      <c r="BJ36" s="15"/>
      <c r="BK36" s="51"/>
      <c r="BL36" s="15">
        <v>15</v>
      </c>
      <c r="BM36" s="15" t="s">
        <v>34</v>
      </c>
      <c r="BN36" s="15" t="s">
        <v>35</v>
      </c>
      <c r="BO36" s="15">
        <v>0.101725071</v>
      </c>
      <c r="BP36" s="15" t="b">
        <v>0</v>
      </c>
      <c r="BQ36" s="15">
        <v>0.36596635599999999</v>
      </c>
      <c r="BR36" s="15">
        <v>0</v>
      </c>
      <c r="BS36" s="15">
        <v>0</v>
      </c>
      <c r="BT36" s="15">
        <v>0</v>
      </c>
      <c r="BU36" s="51">
        <v>0</v>
      </c>
      <c r="BV36" s="15">
        <v>15</v>
      </c>
      <c r="BW36" s="15" t="s">
        <v>35</v>
      </c>
      <c r="BX36" s="15" t="s">
        <v>36</v>
      </c>
      <c r="BY36" s="15">
        <v>0.14297247299999999</v>
      </c>
      <c r="BZ36" s="15" t="b">
        <v>1</v>
      </c>
      <c r="CA36" s="15">
        <v>0.31987594000000003</v>
      </c>
      <c r="CB36" s="15">
        <v>0</v>
      </c>
      <c r="CC36" s="15">
        <v>1.7664239999999999E-3</v>
      </c>
      <c r="CD36" s="15">
        <v>0.44385763299999997</v>
      </c>
      <c r="CE36" s="15">
        <v>2.8157204000000002E-2</v>
      </c>
    </row>
    <row r="37" spans="1:83" x14ac:dyDescent="0.25">
      <c r="A37" s="15">
        <v>16</v>
      </c>
      <c r="B37" s="15">
        <v>64</v>
      </c>
      <c r="C37" s="15">
        <v>16</v>
      </c>
      <c r="D37" s="74" t="s">
        <v>28</v>
      </c>
      <c r="E37" s="15" t="s">
        <v>29</v>
      </c>
      <c r="F37" s="15">
        <v>0.20773011899999999</v>
      </c>
      <c r="G37" s="15"/>
      <c r="H37" s="15" t="b">
        <v>1</v>
      </c>
      <c r="I37" s="15">
        <v>0.58888447399999999</v>
      </c>
      <c r="J37" s="15">
        <v>0</v>
      </c>
      <c r="K37" s="15">
        <v>3.6537668000000002E-2</v>
      </c>
      <c r="L37" s="15">
        <v>0.56497717700000005</v>
      </c>
      <c r="M37" s="51">
        <v>0.20587926100000001</v>
      </c>
      <c r="N37" s="74">
        <v>16</v>
      </c>
      <c r="O37" s="15" t="s">
        <v>29</v>
      </c>
      <c r="P37" s="15" t="s">
        <v>30</v>
      </c>
      <c r="Q37" s="15">
        <v>0.13411287</v>
      </c>
      <c r="R37" s="15" t="b">
        <v>1</v>
      </c>
      <c r="S37" s="15">
        <v>0.49746985599999999</v>
      </c>
      <c r="T37" s="15">
        <v>0</v>
      </c>
      <c r="U37" s="15">
        <v>4.6709817000000001E-2</v>
      </c>
      <c r="V37" s="15">
        <v>0.94131217199999995</v>
      </c>
      <c r="W37" s="51">
        <v>0.26319639900000003</v>
      </c>
      <c r="X37" s="15">
        <v>16</v>
      </c>
      <c r="Y37" s="15" t="s">
        <v>30</v>
      </c>
      <c r="Z37" s="15" t="s">
        <v>31</v>
      </c>
      <c r="AA37" s="15">
        <v>5.2949483999999998E-2</v>
      </c>
      <c r="AB37" s="15" t="b">
        <v>1</v>
      </c>
      <c r="AC37" s="15">
        <v>0.28656475999999997</v>
      </c>
      <c r="AD37" s="15">
        <v>0</v>
      </c>
      <c r="AE37" s="15">
        <v>3.0129553999999999E-2</v>
      </c>
      <c r="AF37" s="15">
        <v>0.823203138</v>
      </c>
      <c r="AG37" s="15">
        <v>0.60718105300000003</v>
      </c>
      <c r="AH37" s="74">
        <v>16</v>
      </c>
      <c r="AI37" s="15" t="s">
        <v>31</v>
      </c>
      <c r="AJ37" s="15" t="s">
        <v>32</v>
      </c>
      <c r="AK37" s="15">
        <v>0.14875187200000001</v>
      </c>
      <c r="AL37" s="15" t="b">
        <v>1</v>
      </c>
      <c r="AM37" s="15">
        <v>0.345972944</v>
      </c>
      <c r="AN37" s="15">
        <v>0</v>
      </c>
      <c r="AO37" s="15">
        <v>4.2724379999999999E-3</v>
      </c>
      <c r="AP37" s="15">
        <v>0.170597255</v>
      </c>
      <c r="AQ37" s="51">
        <v>0.11673204500000001</v>
      </c>
      <c r="AR37" s="15">
        <v>16</v>
      </c>
      <c r="AS37" s="15" t="s">
        <v>32</v>
      </c>
      <c r="AT37" s="15" t="s">
        <v>33</v>
      </c>
      <c r="AU37" s="15">
        <v>1.5363997810000001</v>
      </c>
      <c r="AV37" s="15" t="b">
        <v>0</v>
      </c>
      <c r="AW37" s="15">
        <v>1.7861005480000001</v>
      </c>
      <c r="AX37" s="15">
        <v>1.286699013</v>
      </c>
      <c r="AY37" s="15">
        <v>0</v>
      </c>
      <c r="AZ37" s="15">
        <v>0</v>
      </c>
      <c r="BA37" s="51">
        <v>0</v>
      </c>
      <c r="BB37" s="74">
        <v>16</v>
      </c>
      <c r="BC37" s="15" t="s">
        <v>33</v>
      </c>
      <c r="BD37" s="15" t="s">
        <v>34</v>
      </c>
      <c r="BE37" s="15">
        <v>6.5025862549999998</v>
      </c>
      <c r="BF37" s="15" t="b">
        <v>0</v>
      </c>
      <c r="BG37" s="15">
        <v>7.3494590740000003</v>
      </c>
      <c r="BH37" s="15">
        <v>5.655713435</v>
      </c>
      <c r="BI37" s="15">
        <v>0</v>
      </c>
      <c r="BJ37" s="15">
        <v>0</v>
      </c>
      <c r="BK37" s="51">
        <v>0</v>
      </c>
      <c r="BL37" s="15">
        <v>16</v>
      </c>
      <c r="BM37" s="15" t="s">
        <v>34</v>
      </c>
      <c r="BN37" s="15" t="s">
        <v>35</v>
      </c>
      <c r="BO37" s="15">
        <v>0.380892546</v>
      </c>
      <c r="BP37" s="15" t="b">
        <v>1</v>
      </c>
      <c r="BQ37" s="15">
        <v>1.5336770049999999</v>
      </c>
      <c r="BR37" s="15">
        <v>0</v>
      </c>
      <c r="BS37" s="15">
        <v>0.57151796899999996</v>
      </c>
      <c r="BT37" s="15">
        <v>0.83656084500000005</v>
      </c>
      <c r="BU37" s="51">
        <v>0.38605900199999998</v>
      </c>
      <c r="BV37" s="15">
        <v>16</v>
      </c>
      <c r="BW37" s="15" t="s">
        <v>35</v>
      </c>
      <c r="BX37" s="15" t="s">
        <v>36</v>
      </c>
      <c r="BY37" s="15"/>
      <c r="BZ37" s="15" t="b">
        <v>1</v>
      </c>
      <c r="CA37" s="15"/>
      <c r="CB37" s="15"/>
      <c r="CC37" s="15"/>
      <c r="CD37" s="15"/>
      <c r="CE37" s="15"/>
    </row>
    <row r="38" spans="1:83" x14ac:dyDescent="0.25">
      <c r="A38" s="15">
        <v>17</v>
      </c>
      <c r="B38" s="15">
        <v>64</v>
      </c>
      <c r="C38" s="15">
        <v>17</v>
      </c>
      <c r="D38" s="74" t="s">
        <v>28</v>
      </c>
      <c r="E38" s="15" t="s">
        <v>29</v>
      </c>
      <c r="F38" s="15">
        <v>0.100502014</v>
      </c>
      <c r="G38" s="15"/>
      <c r="H38" s="15" t="b">
        <v>0</v>
      </c>
      <c r="I38" s="15">
        <v>0.108786641</v>
      </c>
      <c r="J38" s="15">
        <v>9.2217385999999998E-2</v>
      </c>
      <c r="K38" s="15">
        <v>0</v>
      </c>
      <c r="L38" s="15">
        <v>0</v>
      </c>
      <c r="M38" s="51">
        <v>0</v>
      </c>
      <c r="N38" s="74">
        <v>17</v>
      </c>
      <c r="O38" s="15" t="s">
        <v>29</v>
      </c>
      <c r="P38" s="15" t="s">
        <v>30</v>
      </c>
      <c r="Q38" s="15">
        <v>5.9423913000000002E-2</v>
      </c>
      <c r="R38" s="15" t="b">
        <v>0</v>
      </c>
      <c r="S38" s="15">
        <v>7.1176144999999996E-2</v>
      </c>
      <c r="T38" s="15">
        <v>4.7671682E-2</v>
      </c>
      <c r="U38" s="15">
        <v>0</v>
      </c>
      <c r="V38" s="15">
        <v>0</v>
      </c>
      <c r="W38" s="51">
        <v>0</v>
      </c>
      <c r="X38" s="15">
        <v>17</v>
      </c>
      <c r="Y38" s="15" t="s">
        <v>30</v>
      </c>
      <c r="Z38" s="15" t="s">
        <v>31</v>
      </c>
      <c r="AA38" s="15">
        <v>1.8893094999999999E-2</v>
      </c>
      <c r="AB38" s="15" t="b">
        <v>0</v>
      </c>
      <c r="AC38" s="15">
        <v>5.6127379999999998E-2</v>
      </c>
      <c r="AD38" s="15">
        <v>0</v>
      </c>
      <c r="AE38" s="15">
        <v>0</v>
      </c>
      <c r="AF38" s="15">
        <v>0</v>
      </c>
      <c r="AG38" s="15">
        <v>0</v>
      </c>
      <c r="AH38" s="74">
        <v>17</v>
      </c>
      <c r="AI38" s="15" t="s">
        <v>31</v>
      </c>
      <c r="AJ38" s="15" t="s">
        <v>32</v>
      </c>
      <c r="AK38" s="15">
        <v>3.1530300999999997E-2</v>
      </c>
      <c r="AL38" s="15" t="b">
        <v>0</v>
      </c>
      <c r="AM38" s="15">
        <v>0.14893932200000001</v>
      </c>
      <c r="AN38" s="15">
        <v>0</v>
      </c>
      <c r="AO38" s="15">
        <v>0</v>
      </c>
      <c r="AP38" s="15">
        <v>0</v>
      </c>
      <c r="AQ38" s="51">
        <v>0</v>
      </c>
      <c r="AR38" s="15">
        <v>17</v>
      </c>
      <c r="AS38" s="15" t="s">
        <v>32</v>
      </c>
      <c r="AT38" s="15" t="s">
        <v>33</v>
      </c>
      <c r="AU38" s="15">
        <v>2.3386882000000001E-2</v>
      </c>
      <c r="AV38" s="15" t="b">
        <v>0</v>
      </c>
      <c r="AW38" s="15">
        <v>0.14059096099999999</v>
      </c>
      <c r="AX38" s="15">
        <v>0</v>
      </c>
      <c r="AY38" s="15">
        <v>0</v>
      </c>
      <c r="AZ38" s="15">
        <v>0</v>
      </c>
      <c r="BA38" s="51">
        <v>0</v>
      </c>
      <c r="BB38" s="74">
        <v>17</v>
      </c>
      <c r="BC38" s="15" t="s">
        <v>33</v>
      </c>
      <c r="BD38" s="15" t="s">
        <v>34</v>
      </c>
      <c r="BE38" s="15">
        <v>3.6386685000000002E-2</v>
      </c>
      <c r="BF38" s="15" t="b">
        <v>1</v>
      </c>
      <c r="BG38" s="15">
        <v>0.12954544400000001</v>
      </c>
      <c r="BH38" s="15">
        <v>0</v>
      </c>
      <c r="BI38" s="15">
        <v>2.5913749999999999E-3</v>
      </c>
      <c r="BJ38" s="15">
        <v>0.99651477600000005</v>
      </c>
      <c r="BK38" s="51">
        <v>0.198960936</v>
      </c>
      <c r="BL38" s="15">
        <v>17</v>
      </c>
      <c r="BM38" s="15" t="s">
        <v>34</v>
      </c>
      <c r="BN38" s="15" t="s">
        <v>35</v>
      </c>
      <c r="BO38" s="15">
        <v>2.8473149999999999E-2</v>
      </c>
      <c r="BP38" s="15" t="b">
        <v>1</v>
      </c>
      <c r="BQ38" s="15">
        <v>0.15043197</v>
      </c>
      <c r="BR38" s="15">
        <v>0</v>
      </c>
      <c r="BS38" s="15">
        <v>8.1750250000000007E-3</v>
      </c>
      <c r="BT38" s="15">
        <v>0.78512244200000003</v>
      </c>
      <c r="BU38" s="51">
        <v>0.62766319199999998</v>
      </c>
      <c r="BV38" s="15">
        <v>17</v>
      </c>
      <c r="BW38" s="15" t="s">
        <v>35</v>
      </c>
      <c r="BX38" s="15" t="s">
        <v>36</v>
      </c>
      <c r="BY38" s="15">
        <v>2.5796439040000001</v>
      </c>
      <c r="BZ38" s="15" t="b">
        <v>0</v>
      </c>
      <c r="CA38" s="15">
        <v>5.4565978319999999</v>
      </c>
      <c r="CB38" s="15">
        <v>0</v>
      </c>
      <c r="CC38" s="15">
        <v>0</v>
      </c>
      <c r="CD38" s="15">
        <v>0</v>
      </c>
      <c r="CE38" s="15">
        <v>0</v>
      </c>
    </row>
    <row r="39" spans="1:83" x14ac:dyDescent="0.25">
      <c r="A39" s="15">
        <v>18</v>
      </c>
      <c r="B39" s="15">
        <v>64</v>
      </c>
      <c r="C39" s="15">
        <v>18</v>
      </c>
      <c r="D39" s="74" t="s">
        <v>28</v>
      </c>
      <c r="E39" s="15" t="s">
        <v>29</v>
      </c>
      <c r="F39" s="15"/>
      <c r="G39" s="15"/>
      <c r="H39" s="15" t="b">
        <v>1</v>
      </c>
      <c r="I39" s="15"/>
      <c r="J39" s="15"/>
      <c r="K39" s="15"/>
      <c r="L39" s="15"/>
      <c r="M39" s="51"/>
      <c r="N39" s="74">
        <v>18</v>
      </c>
      <c r="O39" s="15" t="s">
        <v>29</v>
      </c>
      <c r="P39" s="15" t="s">
        <v>30</v>
      </c>
      <c r="Q39" s="15"/>
      <c r="R39" s="15" t="b">
        <v>1</v>
      </c>
      <c r="S39" s="15"/>
      <c r="T39" s="15"/>
      <c r="U39" s="15"/>
      <c r="V39" s="15"/>
      <c r="W39" s="51"/>
      <c r="X39" s="15">
        <v>18</v>
      </c>
      <c r="Y39" s="15" t="s">
        <v>30</v>
      </c>
      <c r="Z39" s="15" t="s">
        <v>31</v>
      </c>
      <c r="AA39" s="15"/>
      <c r="AB39" s="15" t="b">
        <v>1</v>
      </c>
      <c r="AC39" s="15"/>
      <c r="AD39" s="15"/>
      <c r="AE39" s="15"/>
      <c r="AF39" s="15"/>
      <c r="AG39" s="15"/>
      <c r="AH39" s="74">
        <v>18</v>
      </c>
      <c r="AI39" s="15" t="s">
        <v>31</v>
      </c>
      <c r="AJ39" s="15" t="s">
        <v>32</v>
      </c>
      <c r="AK39" s="15"/>
      <c r="AL39" s="15" t="b">
        <v>1</v>
      </c>
      <c r="AM39" s="15"/>
      <c r="AN39" s="15"/>
      <c r="AO39" s="15"/>
      <c r="AP39" s="15"/>
      <c r="AQ39" s="51"/>
      <c r="AR39" s="15">
        <v>18</v>
      </c>
      <c r="AS39" s="15" t="s">
        <v>32</v>
      </c>
      <c r="AT39" s="15" t="s">
        <v>33</v>
      </c>
      <c r="AU39" s="15"/>
      <c r="AV39" s="15" t="b">
        <v>1</v>
      </c>
      <c r="AW39" s="15"/>
      <c r="AX39" s="15"/>
      <c r="AY39" s="15"/>
      <c r="AZ39" s="15"/>
      <c r="BA39" s="51"/>
      <c r="BB39" s="74">
        <v>18</v>
      </c>
      <c r="BC39" s="15" t="s">
        <v>33</v>
      </c>
      <c r="BD39" s="15" t="s">
        <v>34</v>
      </c>
      <c r="BE39" s="15"/>
      <c r="BF39" s="15" t="b">
        <v>1</v>
      </c>
      <c r="BG39" s="15"/>
      <c r="BH39" s="15"/>
      <c r="BI39" s="15"/>
      <c r="BJ39" s="15"/>
      <c r="BK39" s="51"/>
      <c r="BL39" s="15">
        <v>18</v>
      </c>
      <c r="BM39" s="15" t="s">
        <v>34</v>
      </c>
      <c r="BN39" s="15" t="s">
        <v>35</v>
      </c>
      <c r="BO39" s="15">
        <v>7.8275345999999996E-2</v>
      </c>
      <c r="BP39" s="15" t="b">
        <v>0</v>
      </c>
      <c r="BQ39" s="15">
        <v>0.119024092</v>
      </c>
      <c r="BR39" s="15">
        <v>3.75266E-2</v>
      </c>
      <c r="BS39" s="15">
        <v>0</v>
      </c>
      <c r="BT39" s="15">
        <v>0</v>
      </c>
      <c r="BU39" s="51">
        <v>0</v>
      </c>
      <c r="BV39" s="15">
        <v>18</v>
      </c>
      <c r="BW39" s="15" t="s">
        <v>35</v>
      </c>
      <c r="BX39" s="15" t="s">
        <v>36</v>
      </c>
      <c r="BY39" s="15">
        <v>6.2091371999999999E-2</v>
      </c>
      <c r="BZ39" s="15" t="b">
        <v>1</v>
      </c>
      <c r="CA39" s="15">
        <v>0.159352148</v>
      </c>
      <c r="CB39" s="15">
        <v>0</v>
      </c>
      <c r="CC39" s="15">
        <v>1.6556889999999999E-3</v>
      </c>
      <c r="CD39" s="15">
        <v>0.49253968199999998</v>
      </c>
      <c r="CE39" s="15">
        <v>0.126485131</v>
      </c>
    </row>
    <row r="40" spans="1:83" x14ac:dyDescent="0.25">
      <c r="A40" s="15">
        <v>19</v>
      </c>
      <c r="B40" s="15">
        <v>64</v>
      </c>
      <c r="C40" s="15">
        <v>19</v>
      </c>
      <c r="D40" s="74" t="s">
        <v>28</v>
      </c>
      <c r="E40" s="15" t="s">
        <v>29</v>
      </c>
      <c r="F40" s="15">
        <v>1.283792104</v>
      </c>
      <c r="G40" s="15"/>
      <c r="H40" s="15" t="b">
        <v>0</v>
      </c>
      <c r="I40" s="15">
        <v>1.8418748570000001</v>
      </c>
      <c r="J40" s="15">
        <v>0.725709351</v>
      </c>
      <c r="K40" s="15">
        <v>0</v>
      </c>
      <c r="L40" s="15">
        <v>0</v>
      </c>
      <c r="M40" s="51">
        <v>0</v>
      </c>
      <c r="N40" s="74">
        <v>19</v>
      </c>
      <c r="O40" s="15" t="s">
        <v>29</v>
      </c>
      <c r="P40" s="15" t="s">
        <v>30</v>
      </c>
      <c r="Q40" s="15">
        <v>4.2585100000000001E-2</v>
      </c>
      <c r="R40" s="15" t="b">
        <v>0</v>
      </c>
      <c r="S40" s="15">
        <v>0.228792997</v>
      </c>
      <c r="T40" s="15">
        <v>0</v>
      </c>
      <c r="U40" s="15">
        <v>0</v>
      </c>
      <c r="V40" s="15">
        <v>0</v>
      </c>
      <c r="W40" s="51">
        <v>0</v>
      </c>
      <c r="X40" s="15">
        <v>19</v>
      </c>
      <c r="Y40" s="15" t="s">
        <v>30</v>
      </c>
      <c r="Z40" s="15" t="s">
        <v>31</v>
      </c>
      <c r="AA40" s="15">
        <v>1.2300909E-2</v>
      </c>
      <c r="AB40" s="15" t="b">
        <v>0</v>
      </c>
      <c r="AC40" s="15">
        <v>0.136902317</v>
      </c>
      <c r="AD40" s="15">
        <v>0</v>
      </c>
      <c r="AE40" s="15">
        <v>0</v>
      </c>
      <c r="AF40" s="15">
        <v>0</v>
      </c>
      <c r="AG40" s="15">
        <v>0</v>
      </c>
      <c r="AH40" s="74">
        <v>19</v>
      </c>
      <c r="AI40" s="15" t="s">
        <v>31</v>
      </c>
      <c r="AJ40" s="15" t="s">
        <v>32</v>
      </c>
      <c r="AK40" s="15">
        <v>6.8012490999999994E-2</v>
      </c>
      <c r="AL40" s="15" t="b">
        <v>1</v>
      </c>
      <c r="AM40" s="15">
        <v>0.14832082799999999</v>
      </c>
      <c r="AN40" s="15">
        <v>0</v>
      </c>
      <c r="AO40" s="15">
        <v>1.3528499999999999E-4</v>
      </c>
      <c r="AP40" s="15">
        <v>0.95907372999999996</v>
      </c>
      <c r="AQ40" s="51">
        <v>7.9479240000000003E-3</v>
      </c>
      <c r="AR40" s="15">
        <v>19</v>
      </c>
      <c r="AS40" s="15" t="s">
        <v>32</v>
      </c>
      <c r="AT40" s="15" t="s">
        <v>33</v>
      </c>
      <c r="AU40" s="15">
        <v>0.47935061000000001</v>
      </c>
      <c r="AV40" s="15" t="b">
        <v>0</v>
      </c>
      <c r="AW40" s="15">
        <v>0.56750124099999999</v>
      </c>
      <c r="AX40" s="15">
        <v>0.391199978</v>
      </c>
      <c r="AY40" s="15">
        <v>0</v>
      </c>
      <c r="AZ40" s="15">
        <v>0</v>
      </c>
      <c r="BA40" s="51">
        <v>0</v>
      </c>
      <c r="BB40" s="74">
        <v>19</v>
      </c>
      <c r="BC40" s="15" t="s">
        <v>33</v>
      </c>
      <c r="BD40" s="15" t="s">
        <v>34</v>
      </c>
      <c r="BE40" s="15">
        <v>1.24566284</v>
      </c>
      <c r="BF40" s="15" t="b">
        <v>0</v>
      </c>
      <c r="BG40" s="15">
        <v>1.8715655499999999</v>
      </c>
      <c r="BH40" s="15">
        <v>0.61976013100000005</v>
      </c>
      <c r="BI40" s="15">
        <v>0</v>
      </c>
      <c r="BJ40" s="15">
        <v>0</v>
      </c>
      <c r="BK40" s="51">
        <v>0</v>
      </c>
      <c r="BL40" s="15">
        <v>19</v>
      </c>
      <c r="BM40" s="15" t="s">
        <v>34</v>
      </c>
      <c r="BN40" s="15" t="s">
        <v>35</v>
      </c>
      <c r="BO40" s="15">
        <v>0.98142077000000005</v>
      </c>
      <c r="BP40" s="15" t="b">
        <v>1</v>
      </c>
      <c r="BQ40" s="15">
        <v>2.0803500179999999</v>
      </c>
      <c r="BR40" s="15">
        <v>0</v>
      </c>
      <c r="BS40" s="15">
        <v>3.9165200999999997E-2</v>
      </c>
      <c r="BT40" s="15">
        <v>4.2056194999999998E-2</v>
      </c>
      <c r="BU40" s="51">
        <v>4.0549389999999998E-2</v>
      </c>
      <c r="BV40" s="15">
        <v>19</v>
      </c>
      <c r="BW40" s="15" t="s">
        <v>35</v>
      </c>
      <c r="BX40" s="15" t="s">
        <v>36</v>
      </c>
      <c r="BY40" s="15">
        <v>6.0339755000000002E-2</v>
      </c>
      <c r="BZ40" s="15" t="b">
        <v>1</v>
      </c>
      <c r="CA40" s="15">
        <v>1.211812959</v>
      </c>
      <c r="CB40" s="15">
        <v>0</v>
      </c>
      <c r="CC40" s="15">
        <v>0.95519962400000002</v>
      </c>
      <c r="CD40" s="15">
        <v>0.988958589</v>
      </c>
      <c r="CE40" s="15">
        <v>0.85310067999999994</v>
      </c>
    </row>
    <row r="41" spans="1:83" x14ac:dyDescent="0.25">
      <c r="A41" s="15">
        <v>21</v>
      </c>
      <c r="B41" s="15">
        <v>64</v>
      </c>
      <c r="C41" s="15">
        <v>21</v>
      </c>
      <c r="D41" s="74" t="s">
        <v>28</v>
      </c>
      <c r="E41" s="15" t="s">
        <v>29</v>
      </c>
      <c r="F41" s="15"/>
      <c r="G41" s="15"/>
      <c r="H41" s="15" t="b">
        <v>1</v>
      </c>
      <c r="I41" s="15"/>
      <c r="J41" s="15"/>
      <c r="K41" s="15"/>
      <c r="L41" s="15"/>
      <c r="M41" s="51"/>
      <c r="N41" s="74">
        <v>21</v>
      </c>
      <c r="O41" s="15" t="s">
        <v>29</v>
      </c>
      <c r="P41" s="15" t="s">
        <v>30</v>
      </c>
      <c r="Q41" s="15"/>
      <c r="R41" s="15" t="b">
        <v>1</v>
      </c>
      <c r="S41" s="15"/>
      <c r="T41" s="15"/>
      <c r="U41" s="15"/>
      <c r="V41" s="15"/>
      <c r="W41" s="51"/>
      <c r="X41" s="15">
        <v>21</v>
      </c>
      <c r="Y41" s="15" t="s">
        <v>30</v>
      </c>
      <c r="Z41" s="15" t="s">
        <v>31</v>
      </c>
      <c r="AA41" s="15"/>
      <c r="AB41" s="15" t="b">
        <v>1</v>
      </c>
      <c r="AC41" s="15"/>
      <c r="AD41" s="15"/>
      <c r="AE41" s="15"/>
      <c r="AF41" s="15"/>
      <c r="AG41" s="15"/>
      <c r="AH41" s="74">
        <v>21</v>
      </c>
      <c r="AI41" s="15" t="s">
        <v>31</v>
      </c>
      <c r="AJ41" s="15" t="s">
        <v>32</v>
      </c>
      <c r="AK41" s="15"/>
      <c r="AL41" s="15" t="b">
        <v>1</v>
      </c>
      <c r="AM41" s="15"/>
      <c r="AN41" s="15"/>
      <c r="AO41" s="15"/>
      <c r="AP41" s="15"/>
      <c r="AQ41" s="51"/>
      <c r="AR41" s="15">
        <v>21</v>
      </c>
      <c r="AS41" s="15" t="s">
        <v>32</v>
      </c>
      <c r="AT41" s="15" t="s">
        <v>33</v>
      </c>
      <c r="AU41" s="15"/>
      <c r="AV41" s="15" t="b">
        <v>1</v>
      </c>
      <c r="AW41" s="15"/>
      <c r="AX41" s="15"/>
      <c r="AY41" s="15"/>
      <c r="AZ41" s="15"/>
      <c r="BA41" s="51"/>
      <c r="BB41" s="74">
        <v>21</v>
      </c>
      <c r="BC41" s="15" t="s">
        <v>33</v>
      </c>
      <c r="BD41" s="15" t="s">
        <v>34</v>
      </c>
      <c r="BE41" s="15"/>
      <c r="BF41" s="15" t="b">
        <v>1</v>
      </c>
      <c r="BG41" s="15"/>
      <c r="BH41" s="15"/>
      <c r="BI41" s="15"/>
      <c r="BJ41" s="15"/>
      <c r="BK41" s="51"/>
      <c r="BL41" s="15">
        <v>21</v>
      </c>
      <c r="BM41" s="15" t="s">
        <v>34</v>
      </c>
      <c r="BN41" s="15" t="s">
        <v>35</v>
      </c>
      <c r="BO41" s="15"/>
      <c r="BP41" s="15" t="b">
        <v>1</v>
      </c>
      <c r="BQ41" s="15"/>
      <c r="BR41" s="15"/>
      <c r="BS41" s="15"/>
      <c r="BT41" s="15"/>
      <c r="BU41" s="51"/>
      <c r="BV41" s="15">
        <v>21</v>
      </c>
      <c r="BW41" s="15" t="s">
        <v>35</v>
      </c>
      <c r="BX41" s="15" t="s">
        <v>36</v>
      </c>
      <c r="BY41" s="15"/>
      <c r="BZ41" s="15" t="b">
        <v>1</v>
      </c>
      <c r="CA41" s="15"/>
      <c r="CB41" s="15"/>
      <c r="CC41" s="15"/>
      <c r="CD41" s="15"/>
      <c r="CE41" s="15"/>
    </row>
    <row r="42" spans="1:83" x14ac:dyDescent="0.25">
      <c r="A42" s="15">
        <v>23</v>
      </c>
      <c r="B42" s="15">
        <v>64</v>
      </c>
      <c r="C42" s="15">
        <v>23</v>
      </c>
      <c r="D42" s="74" t="s">
        <v>28</v>
      </c>
      <c r="E42" s="15" t="s">
        <v>29</v>
      </c>
      <c r="F42" s="15"/>
      <c r="G42" s="15"/>
      <c r="H42" s="15" t="b">
        <v>1</v>
      </c>
      <c r="I42" s="15"/>
      <c r="J42" s="15"/>
      <c r="K42" s="15"/>
      <c r="L42" s="15"/>
      <c r="M42" s="51"/>
      <c r="N42" s="74">
        <v>23</v>
      </c>
      <c r="O42" s="15" t="s">
        <v>29</v>
      </c>
      <c r="P42" s="15" t="s">
        <v>30</v>
      </c>
      <c r="Q42" s="15"/>
      <c r="R42" s="15" t="b">
        <v>1</v>
      </c>
      <c r="S42" s="15"/>
      <c r="T42" s="15"/>
      <c r="U42" s="15"/>
      <c r="V42" s="15"/>
      <c r="W42" s="51"/>
      <c r="X42" s="15">
        <v>23</v>
      </c>
      <c r="Y42" s="15" t="s">
        <v>30</v>
      </c>
      <c r="Z42" s="15" t="s">
        <v>31</v>
      </c>
      <c r="AA42" s="15"/>
      <c r="AB42" s="15" t="b">
        <v>1</v>
      </c>
      <c r="AC42" s="15"/>
      <c r="AD42" s="15"/>
      <c r="AE42" s="15"/>
      <c r="AF42" s="15"/>
      <c r="AG42" s="15"/>
      <c r="AH42" s="74">
        <v>23</v>
      </c>
      <c r="AI42" s="15" t="s">
        <v>31</v>
      </c>
      <c r="AJ42" s="15" t="s">
        <v>32</v>
      </c>
      <c r="AK42" s="15"/>
      <c r="AL42" s="15" t="b">
        <v>1</v>
      </c>
      <c r="AM42" s="15"/>
      <c r="AN42" s="15"/>
      <c r="AO42" s="15"/>
      <c r="AP42" s="15"/>
      <c r="AQ42" s="51"/>
      <c r="AR42" s="15">
        <v>23</v>
      </c>
      <c r="AS42" s="15" t="s">
        <v>32</v>
      </c>
      <c r="AT42" s="15" t="s">
        <v>33</v>
      </c>
      <c r="AU42" s="15"/>
      <c r="AV42" s="15" t="b">
        <v>1</v>
      </c>
      <c r="AW42" s="15"/>
      <c r="AX42" s="15"/>
      <c r="AY42" s="15"/>
      <c r="AZ42" s="15"/>
      <c r="BA42" s="51"/>
      <c r="BB42" s="74">
        <v>23</v>
      </c>
      <c r="BC42" s="15" t="s">
        <v>33</v>
      </c>
      <c r="BD42" s="15" t="s">
        <v>34</v>
      </c>
      <c r="BE42" s="15"/>
      <c r="BF42" s="15" t="b">
        <v>1</v>
      </c>
      <c r="BG42" s="15"/>
      <c r="BH42" s="15"/>
      <c r="BI42" s="15"/>
      <c r="BJ42" s="15"/>
      <c r="BK42" s="51"/>
      <c r="BL42" s="15">
        <v>23</v>
      </c>
      <c r="BM42" s="15" t="s">
        <v>34</v>
      </c>
      <c r="BN42" s="15" t="s">
        <v>35</v>
      </c>
      <c r="BO42" s="15">
        <v>0.116541563</v>
      </c>
      <c r="BP42" s="15" t="b">
        <v>1</v>
      </c>
      <c r="BQ42" s="15">
        <v>0.48645217600000001</v>
      </c>
      <c r="BR42" s="15">
        <v>0</v>
      </c>
      <c r="BS42" s="15">
        <v>6.2524062000000005E-2</v>
      </c>
      <c r="BT42" s="15">
        <v>0.79335214700000001</v>
      </c>
      <c r="BU42" s="51">
        <v>0.444809234</v>
      </c>
      <c r="BV42" s="15">
        <v>23</v>
      </c>
      <c r="BW42" s="15" t="s">
        <v>35</v>
      </c>
      <c r="BX42" s="15" t="s">
        <v>36</v>
      </c>
      <c r="BY42" s="15">
        <v>1.0205089000000001E-2</v>
      </c>
      <c r="BZ42" s="15" t="b">
        <v>0</v>
      </c>
      <c r="CA42" s="15">
        <v>0.3303952</v>
      </c>
      <c r="CB42" s="15">
        <v>0</v>
      </c>
      <c r="CC42" s="15">
        <v>0</v>
      </c>
      <c r="CD42" s="15">
        <v>0</v>
      </c>
      <c r="CE42" s="15">
        <v>0</v>
      </c>
    </row>
    <row r="43" spans="1:83" x14ac:dyDescent="0.25">
      <c r="A43" s="15">
        <v>24</v>
      </c>
      <c r="B43" s="15">
        <v>64</v>
      </c>
      <c r="C43" s="15">
        <v>24</v>
      </c>
      <c r="D43" s="74" t="s">
        <v>28</v>
      </c>
      <c r="E43" s="15" t="s">
        <v>29</v>
      </c>
      <c r="F43" s="15"/>
      <c r="G43" s="15"/>
      <c r="H43" s="15" t="b">
        <v>1</v>
      </c>
      <c r="I43" s="15"/>
      <c r="J43" s="15"/>
      <c r="K43" s="15"/>
      <c r="L43" s="15"/>
      <c r="M43" s="51"/>
      <c r="N43" s="74">
        <v>24</v>
      </c>
      <c r="O43" s="15" t="s">
        <v>29</v>
      </c>
      <c r="P43" s="15" t="s">
        <v>30</v>
      </c>
      <c r="Q43" s="15"/>
      <c r="R43" s="15" t="b">
        <v>1</v>
      </c>
      <c r="S43" s="15"/>
      <c r="T43" s="15"/>
      <c r="U43" s="15"/>
      <c r="V43" s="15"/>
      <c r="W43" s="51"/>
      <c r="X43" s="15">
        <v>24</v>
      </c>
      <c r="Y43" s="15" t="s">
        <v>30</v>
      </c>
      <c r="Z43" s="15" t="s">
        <v>31</v>
      </c>
      <c r="AA43" s="15"/>
      <c r="AB43" s="15" t="b">
        <v>1</v>
      </c>
      <c r="AC43" s="15"/>
      <c r="AD43" s="15"/>
      <c r="AE43" s="15"/>
      <c r="AF43" s="15"/>
      <c r="AG43" s="15"/>
      <c r="AH43" s="74">
        <v>24</v>
      </c>
      <c r="AI43" s="15" t="s">
        <v>31</v>
      </c>
      <c r="AJ43" s="15" t="s">
        <v>32</v>
      </c>
      <c r="AK43" s="15"/>
      <c r="AL43" s="15" t="b">
        <v>1</v>
      </c>
      <c r="AM43" s="15"/>
      <c r="AN43" s="15"/>
      <c r="AO43" s="15"/>
      <c r="AP43" s="15"/>
      <c r="AQ43" s="51"/>
      <c r="AR43" s="15">
        <v>24</v>
      </c>
      <c r="AS43" s="15" t="s">
        <v>32</v>
      </c>
      <c r="AT43" s="15" t="s">
        <v>33</v>
      </c>
      <c r="AU43" s="15"/>
      <c r="AV43" s="15" t="b">
        <v>1</v>
      </c>
      <c r="AW43" s="15"/>
      <c r="AX43" s="15"/>
      <c r="AY43" s="15"/>
      <c r="AZ43" s="15"/>
      <c r="BA43" s="51"/>
      <c r="BB43" s="74">
        <v>24</v>
      </c>
      <c r="BC43" s="15" t="s">
        <v>33</v>
      </c>
      <c r="BD43" s="15" t="s">
        <v>34</v>
      </c>
      <c r="BE43" s="15">
        <v>1.6094493459999999</v>
      </c>
      <c r="BF43" s="15" t="b">
        <v>0</v>
      </c>
      <c r="BG43" s="15">
        <v>1.9288914589999999</v>
      </c>
      <c r="BH43" s="15">
        <v>1.2900072339999999</v>
      </c>
      <c r="BI43" s="15">
        <v>0</v>
      </c>
      <c r="BJ43" s="15">
        <v>0</v>
      </c>
      <c r="BK43" s="51">
        <v>0</v>
      </c>
      <c r="BL43" s="15">
        <v>24</v>
      </c>
      <c r="BM43" s="15" t="s">
        <v>34</v>
      </c>
      <c r="BN43" s="15" t="s">
        <v>35</v>
      </c>
      <c r="BO43" s="15">
        <v>0.10067383000000001</v>
      </c>
      <c r="BP43" s="15" t="b">
        <v>0</v>
      </c>
      <c r="BQ43" s="15">
        <v>0.56840865600000001</v>
      </c>
      <c r="BR43" s="15">
        <v>0</v>
      </c>
      <c r="BS43" s="15">
        <v>0</v>
      </c>
      <c r="BT43" s="15">
        <v>0</v>
      </c>
      <c r="BU43" s="51">
        <v>0</v>
      </c>
      <c r="BV43" s="15">
        <v>24</v>
      </c>
      <c r="BW43" s="15" t="s">
        <v>35</v>
      </c>
      <c r="BX43" s="15" t="s">
        <v>36</v>
      </c>
      <c r="BY43" s="15">
        <v>7.1671543000000004E-2</v>
      </c>
      <c r="BZ43" s="15" t="b">
        <v>0</v>
      </c>
      <c r="CA43" s="15">
        <v>0.53431066599999999</v>
      </c>
      <c r="CB43" s="15">
        <v>0</v>
      </c>
      <c r="CC43" s="15">
        <v>0</v>
      </c>
      <c r="CD43" s="15">
        <v>0</v>
      </c>
      <c r="CE43" s="15">
        <v>0</v>
      </c>
    </row>
    <row r="44" spans="1:83" x14ac:dyDescent="0.25">
      <c r="A44" s="15">
        <v>25</v>
      </c>
      <c r="B44" s="15">
        <v>64</v>
      </c>
      <c r="C44" s="15">
        <v>25</v>
      </c>
      <c r="D44" s="74" t="s">
        <v>28</v>
      </c>
      <c r="E44" s="15" t="s">
        <v>29</v>
      </c>
      <c r="F44" s="15">
        <v>0.23972760400000001</v>
      </c>
      <c r="G44" s="15"/>
      <c r="H44" s="15" t="b">
        <v>0</v>
      </c>
      <c r="I44" s="15">
        <v>0.73490580000000005</v>
      </c>
      <c r="J44" s="15">
        <v>0</v>
      </c>
      <c r="K44" s="15">
        <v>0</v>
      </c>
      <c r="L44" s="15">
        <v>0</v>
      </c>
      <c r="M44" s="51">
        <v>0</v>
      </c>
      <c r="N44" s="74">
        <v>25</v>
      </c>
      <c r="O44" s="15" t="s">
        <v>29</v>
      </c>
      <c r="P44" s="15" t="s">
        <v>30</v>
      </c>
      <c r="Q44" s="15">
        <v>2.2398702309999998</v>
      </c>
      <c r="R44" s="15" t="b">
        <v>0</v>
      </c>
      <c r="S44" s="15">
        <v>2.3674921260000001</v>
      </c>
      <c r="T44" s="15">
        <v>2.1122483359999999</v>
      </c>
      <c r="U44" s="15">
        <v>0</v>
      </c>
      <c r="V44" s="15">
        <v>0</v>
      </c>
      <c r="W44" s="51">
        <v>0</v>
      </c>
      <c r="X44" s="15">
        <v>25</v>
      </c>
      <c r="Y44" s="15" t="s">
        <v>30</v>
      </c>
      <c r="Z44" s="15" t="s">
        <v>31</v>
      </c>
      <c r="AA44" s="15">
        <v>0.88410764100000006</v>
      </c>
      <c r="AB44" s="15" t="b">
        <v>0</v>
      </c>
      <c r="AC44" s="15">
        <v>1.2295616869999999</v>
      </c>
      <c r="AD44" s="15">
        <v>0.53865359499999999</v>
      </c>
      <c r="AE44" s="15">
        <v>0</v>
      </c>
      <c r="AF44" s="15">
        <v>0</v>
      </c>
      <c r="AG44" s="15">
        <v>0</v>
      </c>
      <c r="AH44" s="74">
        <v>25</v>
      </c>
      <c r="AI44" s="15" t="s">
        <v>31</v>
      </c>
      <c r="AJ44" s="15" t="s">
        <v>32</v>
      </c>
      <c r="AK44" s="15">
        <v>0.38831118799999997</v>
      </c>
      <c r="AL44" s="15" t="b">
        <v>0</v>
      </c>
      <c r="AM44" s="15">
        <v>0.74475607399999999</v>
      </c>
      <c r="AN44" s="15">
        <v>3.1866301999999999E-2</v>
      </c>
      <c r="AO44" s="15">
        <v>0</v>
      </c>
      <c r="AP44" s="15">
        <v>0</v>
      </c>
      <c r="AQ44" s="51">
        <v>0</v>
      </c>
      <c r="AR44" s="15">
        <v>25</v>
      </c>
      <c r="AS44" s="15" t="s">
        <v>32</v>
      </c>
      <c r="AT44" s="15" t="s">
        <v>33</v>
      </c>
      <c r="AU44" s="15">
        <v>1.5189461280000001</v>
      </c>
      <c r="AV44" s="15" t="b">
        <v>0</v>
      </c>
      <c r="AW44" s="15">
        <v>1.609315678</v>
      </c>
      <c r="AX44" s="15">
        <v>1.428576579</v>
      </c>
      <c r="AY44" s="15">
        <v>0</v>
      </c>
      <c r="AZ44" s="15">
        <v>0</v>
      </c>
      <c r="BA44" s="51">
        <v>0</v>
      </c>
      <c r="BB44" s="74">
        <v>25</v>
      </c>
      <c r="BC44" s="15" t="s">
        <v>33</v>
      </c>
      <c r="BD44" s="15" t="s">
        <v>34</v>
      </c>
      <c r="BE44" s="15">
        <v>1.7397500029999999</v>
      </c>
      <c r="BF44" s="15" t="b">
        <v>0</v>
      </c>
      <c r="BG44" s="15">
        <v>1.837737073</v>
      </c>
      <c r="BH44" s="15">
        <v>1.6417629330000001</v>
      </c>
      <c r="BI44" s="15">
        <v>0</v>
      </c>
      <c r="BJ44" s="15">
        <v>0</v>
      </c>
      <c r="BK44" s="51">
        <v>0</v>
      </c>
      <c r="BL44" s="15">
        <v>25</v>
      </c>
      <c r="BM44" s="15" t="s">
        <v>34</v>
      </c>
      <c r="BN44" s="15" t="s">
        <v>35</v>
      </c>
      <c r="BO44" s="15">
        <v>4.6643197999999997E-2</v>
      </c>
      <c r="BP44" s="15" t="b">
        <v>1</v>
      </c>
      <c r="BQ44" s="15">
        <v>0.14501612799999999</v>
      </c>
      <c r="BR44" s="15">
        <v>0</v>
      </c>
      <c r="BS44" s="15">
        <v>3.1404039999999999E-3</v>
      </c>
      <c r="BT44" s="15">
        <v>0.52688872499999995</v>
      </c>
      <c r="BU44" s="51">
        <v>0.33267692599999998</v>
      </c>
      <c r="BV44" s="15">
        <v>25</v>
      </c>
      <c r="BW44" s="15" t="s">
        <v>35</v>
      </c>
      <c r="BX44" s="15" t="s">
        <v>36</v>
      </c>
      <c r="BY44" s="15"/>
      <c r="BZ44" s="15" t="b">
        <v>1</v>
      </c>
      <c r="CA44" s="15"/>
      <c r="CB44" s="15"/>
      <c r="CC44" s="15"/>
      <c r="CD44" s="15"/>
      <c r="CE44" s="15"/>
    </row>
    <row r="45" spans="1:83" x14ac:dyDescent="0.25">
      <c r="A45" s="15">
        <v>28</v>
      </c>
      <c r="B45" s="15">
        <v>64</v>
      </c>
      <c r="C45" s="15">
        <v>28</v>
      </c>
      <c r="D45" s="74" t="s">
        <v>28</v>
      </c>
      <c r="E45" s="15" t="s">
        <v>29</v>
      </c>
      <c r="F45" s="15"/>
      <c r="G45" s="15"/>
      <c r="H45" s="15" t="b">
        <v>1</v>
      </c>
      <c r="I45" s="15"/>
      <c r="J45" s="15"/>
      <c r="K45" s="15"/>
      <c r="L45" s="15"/>
      <c r="M45" s="51"/>
      <c r="N45" s="74">
        <v>28</v>
      </c>
      <c r="O45" s="15" t="s">
        <v>29</v>
      </c>
      <c r="P45" s="15" t="s">
        <v>30</v>
      </c>
      <c r="Q45" s="15"/>
      <c r="R45" s="15" t="b">
        <v>1</v>
      </c>
      <c r="S45" s="15"/>
      <c r="T45" s="15"/>
      <c r="U45" s="15"/>
      <c r="V45" s="15"/>
      <c r="W45" s="51"/>
      <c r="X45" s="15">
        <v>28</v>
      </c>
      <c r="Y45" s="15" t="s">
        <v>30</v>
      </c>
      <c r="Z45" s="15" t="s">
        <v>31</v>
      </c>
      <c r="AA45" s="15"/>
      <c r="AB45" s="15" t="b">
        <v>1</v>
      </c>
      <c r="AC45" s="15"/>
      <c r="AD45" s="15"/>
      <c r="AE45" s="15"/>
      <c r="AF45" s="15"/>
      <c r="AG45" s="15"/>
      <c r="AH45" s="74">
        <v>28</v>
      </c>
      <c r="AI45" s="15" t="s">
        <v>31</v>
      </c>
      <c r="AJ45" s="15" t="s">
        <v>32</v>
      </c>
      <c r="AK45" s="15"/>
      <c r="AL45" s="15" t="b">
        <v>1</v>
      </c>
      <c r="AM45" s="15"/>
      <c r="AN45" s="15"/>
      <c r="AO45" s="15"/>
      <c r="AP45" s="15"/>
      <c r="AQ45" s="51"/>
      <c r="AR45" s="15">
        <v>28</v>
      </c>
      <c r="AS45" s="15" t="s">
        <v>32</v>
      </c>
      <c r="AT45" s="15" t="s">
        <v>33</v>
      </c>
      <c r="AU45" s="15"/>
      <c r="AV45" s="15" t="b">
        <v>1</v>
      </c>
      <c r="AW45" s="15"/>
      <c r="AX45" s="15">
        <v>0</v>
      </c>
      <c r="AY45" s="15"/>
      <c r="AZ45" s="15"/>
      <c r="BA45" s="51"/>
      <c r="BB45" s="74">
        <v>28</v>
      </c>
      <c r="BC45" s="15" t="s">
        <v>33</v>
      </c>
      <c r="BD45" s="15" t="s">
        <v>34</v>
      </c>
      <c r="BE45" s="15"/>
      <c r="BF45" s="15" t="b">
        <v>1</v>
      </c>
      <c r="BG45" s="15"/>
      <c r="BH45" s="15"/>
      <c r="BI45" s="15"/>
      <c r="BJ45" s="15"/>
      <c r="BK45" s="51"/>
      <c r="BL45" s="15">
        <v>28</v>
      </c>
      <c r="BM45" s="15" t="s">
        <v>34</v>
      </c>
      <c r="BN45" s="15" t="s">
        <v>35</v>
      </c>
      <c r="BO45" s="15"/>
      <c r="BP45" s="15" t="b">
        <v>1</v>
      </c>
      <c r="BQ45" s="15"/>
      <c r="BR45" s="15"/>
      <c r="BS45" s="15"/>
      <c r="BT45" s="15"/>
      <c r="BU45" s="51"/>
      <c r="BV45" s="15">
        <v>28</v>
      </c>
      <c r="BW45" s="15" t="s">
        <v>35</v>
      </c>
      <c r="BX45" s="15" t="s">
        <v>36</v>
      </c>
      <c r="BY45" s="15"/>
      <c r="BZ45" s="15" t="b">
        <v>1</v>
      </c>
      <c r="CA45" s="15"/>
      <c r="CB45" s="15"/>
      <c r="CC45" s="15"/>
      <c r="CD45" s="15"/>
      <c r="CE45" s="15"/>
    </row>
    <row r="46" spans="1:83" x14ac:dyDescent="0.25">
      <c r="A46" s="15">
        <v>29</v>
      </c>
      <c r="B46" s="15">
        <v>64</v>
      </c>
      <c r="C46" s="15">
        <v>29</v>
      </c>
      <c r="D46" s="74" t="s">
        <v>28</v>
      </c>
      <c r="E46" s="15" t="s">
        <v>29</v>
      </c>
      <c r="F46" s="15">
        <v>2.6818659000000002E-2</v>
      </c>
      <c r="G46" s="15"/>
      <c r="H46" s="15" t="b">
        <v>1</v>
      </c>
      <c r="I46" s="15">
        <v>6.0088879999999997E-2</v>
      </c>
      <c r="J46" s="15">
        <v>0</v>
      </c>
      <c r="K46" s="16">
        <v>8.4699999999999999E-5</v>
      </c>
      <c r="L46" s="15">
        <v>0.143565205</v>
      </c>
      <c r="M46" s="51">
        <v>7.0460896999999995E-2</v>
      </c>
      <c r="N46" s="74">
        <v>29</v>
      </c>
      <c r="O46" s="15" t="s">
        <v>29</v>
      </c>
      <c r="P46" s="15" t="s">
        <v>30</v>
      </c>
      <c r="Q46" s="15">
        <v>9.7592552999999999E-2</v>
      </c>
      <c r="R46" s="15" t="b">
        <v>0</v>
      </c>
      <c r="S46" s="15">
        <v>0.14452282299999999</v>
      </c>
      <c r="T46" s="15">
        <v>5.0662284000000002E-2</v>
      </c>
      <c r="U46" s="15">
        <v>0</v>
      </c>
      <c r="V46" s="15">
        <v>0</v>
      </c>
      <c r="W46" s="51">
        <v>0</v>
      </c>
      <c r="X46" s="15">
        <v>29</v>
      </c>
      <c r="Y46" s="15" t="s">
        <v>30</v>
      </c>
      <c r="Z46" s="15" t="s">
        <v>31</v>
      </c>
      <c r="AA46" s="15">
        <v>3.167801E-2</v>
      </c>
      <c r="AB46" s="15" t="b">
        <v>0</v>
      </c>
      <c r="AC46" s="15">
        <v>0.12727270700000001</v>
      </c>
      <c r="AD46" s="15">
        <v>0</v>
      </c>
      <c r="AE46" s="15">
        <v>0</v>
      </c>
      <c r="AF46" s="15">
        <v>0</v>
      </c>
      <c r="AG46" s="15">
        <v>0</v>
      </c>
      <c r="AH46" s="74">
        <v>29</v>
      </c>
      <c r="AI46" s="15" t="s">
        <v>31</v>
      </c>
      <c r="AJ46" s="15" t="s">
        <v>32</v>
      </c>
      <c r="AK46" s="15">
        <v>5.8393332999999999E-2</v>
      </c>
      <c r="AL46" s="15" t="b">
        <v>1</v>
      </c>
      <c r="AM46" s="15">
        <v>0.158255637</v>
      </c>
      <c r="AN46" s="15">
        <v>0</v>
      </c>
      <c r="AO46" s="15">
        <v>2.0339690000000001E-3</v>
      </c>
      <c r="AP46" s="15">
        <v>0.64698615400000004</v>
      </c>
      <c r="AQ46" s="51">
        <v>0.13907887999999999</v>
      </c>
      <c r="AR46" s="15">
        <v>29</v>
      </c>
      <c r="AS46" s="15" t="s">
        <v>32</v>
      </c>
      <c r="AT46" s="15" t="s">
        <v>33</v>
      </c>
      <c r="AU46" s="15">
        <v>0.101367923</v>
      </c>
      <c r="AV46" s="15" t="b">
        <v>0</v>
      </c>
      <c r="AW46" s="15">
        <v>0.19529095099999999</v>
      </c>
      <c r="AX46" s="15">
        <v>7.444895E-3</v>
      </c>
      <c r="AY46" s="15">
        <v>0</v>
      </c>
      <c r="AZ46" s="15">
        <v>0</v>
      </c>
      <c r="BA46" s="51">
        <v>0</v>
      </c>
      <c r="BB46" s="74">
        <v>29</v>
      </c>
      <c r="BC46" s="15" t="s">
        <v>33</v>
      </c>
      <c r="BD46" s="15" t="s">
        <v>34</v>
      </c>
      <c r="BE46" s="15"/>
      <c r="BF46" s="15" t="b">
        <v>1</v>
      </c>
      <c r="BG46" s="15"/>
      <c r="BH46" s="15"/>
      <c r="BI46" s="15"/>
      <c r="BJ46" s="15"/>
      <c r="BK46" s="51"/>
      <c r="BL46" s="15">
        <v>29</v>
      </c>
      <c r="BM46" s="15" t="s">
        <v>34</v>
      </c>
      <c r="BN46" s="15" t="s">
        <v>35</v>
      </c>
      <c r="BO46" s="15"/>
      <c r="BP46" s="15" t="b">
        <v>1</v>
      </c>
      <c r="BQ46" s="15"/>
      <c r="BR46" s="15"/>
      <c r="BS46" s="15"/>
      <c r="BT46" s="15"/>
      <c r="BU46" s="51"/>
      <c r="BV46" s="15">
        <v>29</v>
      </c>
      <c r="BW46" s="15" t="s">
        <v>35</v>
      </c>
      <c r="BX46" s="15" t="s">
        <v>36</v>
      </c>
      <c r="BY46" s="15"/>
      <c r="BZ46" s="15" t="b">
        <v>1</v>
      </c>
      <c r="CA46" s="15"/>
      <c r="CB46" s="15"/>
      <c r="CC46" s="15"/>
      <c r="CD46" s="15"/>
      <c r="CE46" s="15"/>
    </row>
    <row r="47" spans="1:83" x14ac:dyDescent="0.25">
      <c r="A47" s="15">
        <v>30</v>
      </c>
      <c r="B47" s="15">
        <v>64</v>
      </c>
      <c r="C47" s="15">
        <v>30</v>
      </c>
      <c r="D47" s="74" t="s">
        <v>28</v>
      </c>
      <c r="E47" s="15" t="s">
        <v>29</v>
      </c>
      <c r="F47" s="15">
        <v>0.122593298</v>
      </c>
      <c r="G47" s="15"/>
      <c r="H47" s="15" t="b">
        <v>1</v>
      </c>
      <c r="I47" s="15">
        <v>0.41080510599999998</v>
      </c>
      <c r="J47" s="15">
        <v>0</v>
      </c>
      <c r="K47" s="15">
        <v>3.0993236E-2</v>
      </c>
      <c r="L47" s="15">
        <v>0.49039912800000002</v>
      </c>
      <c r="M47" s="51">
        <v>0.460439975</v>
      </c>
      <c r="N47" s="74">
        <v>30</v>
      </c>
      <c r="O47" s="15" t="s">
        <v>29</v>
      </c>
      <c r="P47" s="15" t="s">
        <v>30</v>
      </c>
      <c r="Q47" s="15">
        <v>2.2759013530000001</v>
      </c>
      <c r="R47" s="15" t="b">
        <v>0</v>
      </c>
      <c r="S47" s="15">
        <v>2.5135499139999999</v>
      </c>
      <c r="T47" s="15">
        <v>2.0382527910000001</v>
      </c>
      <c r="U47" s="15">
        <v>0</v>
      </c>
      <c r="V47" s="15">
        <v>0</v>
      </c>
      <c r="W47" s="51">
        <v>0</v>
      </c>
      <c r="X47" s="15">
        <v>30</v>
      </c>
      <c r="Y47" s="15" t="s">
        <v>30</v>
      </c>
      <c r="Z47" s="15" t="s">
        <v>31</v>
      </c>
      <c r="AA47" s="15">
        <v>2.2735219579999999</v>
      </c>
      <c r="AB47" s="15" t="b">
        <v>0</v>
      </c>
      <c r="AC47" s="15">
        <v>2.4434759640000001</v>
      </c>
      <c r="AD47" s="15">
        <v>2.1035679520000001</v>
      </c>
      <c r="AE47" s="15">
        <v>0</v>
      </c>
      <c r="AF47" s="15">
        <v>0</v>
      </c>
      <c r="AG47" s="15">
        <v>0</v>
      </c>
      <c r="AH47" s="74">
        <v>30</v>
      </c>
      <c r="AI47" s="15" t="s">
        <v>31</v>
      </c>
      <c r="AJ47" s="15" t="s">
        <v>32</v>
      </c>
      <c r="AK47" s="15">
        <v>2.5949781000000002E-2</v>
      </c>
      <c r="AL47" s="15" t="b">
        <v>0</v>
      </c>
      <c r="AM47" s="15">
        <v>0.117467538</v>
      </c>
      <c r="AN47" s="15">
        <v>0</v>
      </c>
      <c r="AO47" s="15">
        <v>0</v>
      </c>
      <c r="AP47" s="15">
        <v>0</v>
      </c>
      <c r="AQ47" s="51">
        <v>0</v>
      </c>
      <c r="AR47" s="15">
        <v>30</v>
      </c>
      <c r="AS47" s="15" t="s">
        <v>32</v>
      </c>
      <c r="AT47" s="15" t="s">
        <v>33</v>
      </c>
      <c r="AU47" s="15">
        <v>2.562589268</v>
      </c>
      <c r="AV47" s="15" t="b">
        <v>0</v>
      </c>
      <c r="AW47" s="15">
        <v>2.8040259340000002</v>
      </c>
      <c r="AX47" s="15">
        <v>2.3211526020000002</v>
      </c>
      <c r="AY47" s="15">
        <v>0</v>
      </c>
      <c r="AZ47" s="15">
        <v>0</v>
      </c>
      <c r="BA47" s="51">
        <v>0</v>
      </c>
      <c r="BB47" s="74">
        <v>30</v>
      </c>
      <c r="BC47" s="15" t="s">
        <v>33</v>
      </c>
      <c r="BD47" s="15" t="s">
        <v>34</v>
      </c>
      <c r="BE47" s="15">
        <v>2.1634103640000002</v>
      </c>
      <c r="BF47" s="15" t="b">
        <v>0</v>
      </c>
      <c r="BG47" s="15">
        <v>2.4196004869999999</v>
      </c>
      <c r="BH47" s="15">
        <v>1.907220242</v>
      </c>
      <c r="BI47" s="15">
        <v>0</v>
      </c>
      <c r="BJ47" s="15">
        <v>0</v>
      </c>
      <c r="BK47" s="51">
        <v>0</v>
      </c>
      <c r="BL47" s="15">
        <v>30</v>
      </c>
      <c r="BM47" s="15" t="s">
        <v>34</v>
      </c>
      <c r="BN47" s="15" t="s">
        <v>35</v>
      </c>
      <c r="BO47" s="15">
        <v>1.1043381E-2</v>
      </c>
      <c r="BP47" s="15" t="b">
        <v>0</v>
      </c>
      <c r="BQ47" s="15">
        <v>9.3277135999999997E-2</v>
      </c>
      <c r="BR47" s="15">
        <v>0</v>
      </c>
      <c r="BS47" s="15">
        <v>0</v>
      </c>
      <c r="BT47" s="15">
        <v>0</v>
      </c>
      <c r="BU47" s="51">
        <v>0</v>
      </c>
      <c r="BV47" s="15">
        <v>30</v>
      </c>
      <c r="BW47" s="15" t="s">
        <v>35</v>
      </c>
      <c r="BX47" s="15" t="s">
        <v>36</v>
      </c>
      <c r="BY47" s="15">
        <v>1.1418776E-2</v>
      </c>
      <c r="BZ47" s="15" t="b">
        <v>0</v>
      </c>
      <c r="CA47" s="15">
        <v>9.6852819000000007E-2</v>
      </c>
      <c r="CB47" s="15">
        <v>0</v>
      </c>
      <c r="CC47" s="15">
        <v>0</v>
      </c>
      <c r="CD47" s="15">
        <v>0</v>
      </c>
      <c r="CE47" s="15">
        <v>0</v>
      </c>
    </row>
    <row r="48" spans="1:83" x14ac:dyDescent="0.25">
      <c r="A48" s="15">
        <v>31</v>
      </c>
      <c r="B48" s="15">
        <v>64</v>
      </c>
      <c r="C48" s="15">
        <v>31</v>
      </c>
      <c r="D48" s="74" t="s">
        <v>28</v>
      </c>
      <c r="E48" s="15" t="s">
        <v>29</v>
      </c>
      <c r="F48" s="15"/>
      <c r="G48" s="15"/>
      <c r="H48" s="15" t="b">
        <v>1</v>
      </c>
      <c r="I48" s="15"/>
      <c r="J48" s="15"/>
      <c r="K48" s="15"/>
      <c r="L48" s="15"/>
      <c r="M48" s="51"/>
      <c r="N48" s="74">
        <v>31</v>
      </c>
      <c r="O48" s="15" t="s">
        <v>29</v>
      </c>
      <c r="P48" s="15" t="s">
        <v>30</v>
      </c>
      <c r="Q48" s="15"/>
      <c r="R48" s="15" t="b">
        <v>1</v>
      </c>
      <c r="S48" s="15"/>
      <c r="T48" s="15"/>
      <c r="U48" s="15"/>
      <c r="V48" s="15"/>
      <c r="W48" s="51"/>
      <c r="X48" s="15">
        <v>31</v>
      </c>
      <c r="Y48" s="15" t="s">
        <v>30</v>
      </c>
      <c r="Z48" s="15" t="s">
        <v>31</v>
      </c>
      <c r="AA48" s="15"/>
      <c r="AB48" s="15" t="b">
        <v>1</v>
      </c>
      <c r="AC48" s="15"/>
      <c r="AD48" s="15"/>
      <c r="AE48" s="15"/>
      <c r="AF48" s="15"/>
      <c r="AG48" s="15"/>
      <c r="AH48" s="74">
        <v>31</v>
      </c>
      <c r="AI48" s="15" t="s">
        <v>31</v>
      </c>
      <c r="AJ48" s="15" t="s">
        <v>32</v>
      </c>
      <c r="AK48" s="15"/>
      <c r="AL48" s="15" t="b">
        <v>1</v>
      </c>
      <c r="AM48" s="15"/>
      <c r="AN48" s="15"/>
      <c r="AO48" s="15"/>
      <c r="AP48" s="15"/>
      <c r="AQ48" s="51"/>
      <c r="AR48" s="15">
        <v>31</v>
      </c>
      <c r="AS48" s="15" t="s">
        <v>32</v>
      </c>
      <c r="AT48" s="15" t="s">
        <v>33</v>
      </c>
      <c r="AU48" s="15"/>
      <c r="AV48" s="15" t="b">
        <v>1</v>
      </c>
      <c r="AW48" s="15"/>
      <c r="AX48" s="15"/>
      <c r="AY48" s="15"/>
      <c r="AZ48" s="15"/>
      <c r="BA48" s="51"/>
      <c r="BB48" s="74">
        <v>31</v>
      </c>
      <c r="BC48" s="15" t="s">
        <v>33</v>
      </c>
      <c r="BD48" s="15" t="s">
        <v>34</v>
      </c>
      <c r="BE48" s="15"/>
      <c r="BF48" s="15" t="b">
        <v>1</v>
      </c>
      <c r="BG48" s="15"/>
      <c r="BH48" s="15"/>
      <c r="BI48" s="15"/>
      <c r="BJ48" s="15"/>
      <c r="BK48" s="51"/>
      <c r="BL48" s="15">
        <v>31</v>
      </c>
      <c r="BM48" s="15" t="s">
        <v>34</v>
      </c>
      <c r="BN48" s="15" t="s">
        <v>35</v>
      </c>
      <c r="BO48" s="15"/>
      <c r="BP48" s="15" t="b">
        <v>1</v>
      </c>
      <c r="BQ48" s="15"/>
      <c r="BR48" s="15"/>
      <c r="BS48" s="15"/>
      <c r="BT48" s="15"/>
      <c r="BU48" s="51"/>
      <c r="BV48" s="15">
        <v>31</v>
      </c>
      <c r="BW48" s="15" t="s">
        <v>35</v>
      </c>
      <c r="BX48" s="15" t="s">
        <v>36</v>
      </c>
      <c r="BY48" s="15"/>
      <c r="BZ48" s="15" t="b">
        <v>1</v>
      </c>
      <c r="CA48" s="15"/>
      <c r="CB48" s="15"/>
      <c r="CC48" s="15"/>
      <c r="CD48" s="15"/>
      <c r="CE48" s="15"/>
    </row>
    <row r="49" spans="1:83" x14ac:dyDescent="0.25">
      <c r="A49" s="15">
        <v>36</v>
      </c>
      <c r="B49" s="15">
        <v>64</v>
      </c>
      <c r="C49" s="15">
        <v>36</v>
      </c>
      <c r="D49" s="74" t="s">
        <v>28</v>
      </c>
      <c r="E49" s="15" t="s">
        <v>29</v>
      </c>
      <c r="F49" s="15"/>
      <c r="G49" s="15"/>
      <c r="H49" s="15" t="b">
        <v>1</v>
      </c>
      <c r="I49" s="15"/>
      <c r="J49" s="15"/>
      <c r="K49" s="15"/>
      <c r="L49" s="15"/>
      <c r="M49" s="51"/>
      <c r="N49" s="74">
        <v>36</v>
      </c>
      <c r="O49" s="15" t="s">
        <v>29</v>
      </c>
      <c r="P49" s="15" t="s">
        <v>30</v>
      </c>
      <c r="Q49" s="15"/>
      <c r="R49" s="15" t="b">
        <v>1</v>
      </c>
      <c r="S49" s="15"/>
      <c r="T49" s="15"/>
      <c r="U49" s="15"/>
      <c r="V49" s="15"/>
      <c r="W49" s="51"/>
      <c r="X49" s="15">
        <v>36</v>
      </c>
      <c r="Y49" s="15" t="s">
        <v>30</v>
      </c>
      <c r="Z49" s="15" t="s">
        <v>31</v>
      </c>
      <c r="AA49" s="15"/>
      <c r="AB49" s="15" t="b">
        <v>1</v>
      </c>
      <c r="AC49" s="15"/>
      <c r="AD49" s="15"/>
      <c r="AE49" s="15"/>
      <c r="AF49" s="15"/>
      <c r="AG49" s="15"/>
      <c r="AH49" s="74">
        <v>36</v>
      </c>
      <c r="AI49" s="15" t="s">
        <v>31</v>
      </c>
      <c r="AJ49" s="15" t="s">
        <v>32</v>
      </c>
      <c r="AK49" s="15"/>
      <c r="AL49" s="15" t="b">
        <v>1</v>
      </c>
      <c r="AM49" s="15"/>
      <c r="AN49" s="15"/>
      <c r="AO49" s="15"/>
      <c r="AP49" s="15"/>
      <c r="AQ49" s="51"/>
      <c r="AR49" s="15">
        <v>36</v>
      </c>
      <c r="AS49" s="15" t="s">
        <v>32</v>
      </c>
      <c r="AT49" s="15" t="s">
        <v>33</v>
      </c>
      <c r="AU49" s="15"/>
      <c r="AV49" s="15" t="b">
        <v>1</v>
      </c>
      <c r="AW49" s="15"/>
      <c r="AX49" s="15"/>
      <c r="AY49" s="15"/>
      <c r="AZ49" s="15"/>
      <c r="BA49" s="51"/>
      <c r="BB49" s="74">
        <v>36</v>
      </c>
      <c r="BC49" s="15" t="s">
        <v>33</v>
      </c>
      <c r="BD49" s="15" t="s">
        <v>34</v>
      </c>
      <c r="BE49" s="15"/>
      <c r="BF49" s="15" t="b">
        <v>1</v>
      </c>
      <c r="BG49" s="15"/>
      <c r="BH49" s="15"/>
      <c r="BI49" s="15"/>
      <c r="BJ49" s="15"/>
      <c r="BK49" s="51"/>
      <c r="BL49" s="15">
        <v>36</v>
      </c>
      <c r="BM49" s="15" t="s">
        <v>34</v>
      </c>
      <c r="BN49" s="15" t="s">
        <v>35</v>
      </c>
      <c r="BO49" s="15">
        <v>3.8427582000000002E-2</v>
      </c>
      <c r="BP49" s="15" t="b">
        <v>0</v>
      </c>
      <c r="BQ49" s="15">
        <v>0.19199460700000001</v>
      </c>
      <c r="BR49" s="15">
        <v>0</v>
      </c>
      <c r="BS49" s="15">
        <v>0</v>
      </c>
      <c r="BT49" s="15">
        <v>0</v>
      </c>
      <c r="BU49" s="51">
        <v>0</v>
      </c>
      <c r="BV49" s="15">
        <v>36</v>
      </c>
      <c r="BW49" s="15" t="s">
        <v>35</v>
      </c>
      <c r="BX49" s="15" t="s">
        <v>36</v>
      </c>
      <c r="BY49" s="15"/>
      <c r="BZ49" s="15" t="b">
        <v>1</v>
      </c>
      <c r="CA49" s="15"/>
      <c r="CB49" s="15"/>
      <c r="CC49" s="15"/>
      <c r="CD49" s="15"/>
      <c r="CE49" s="15"/>
    </row>
    <row r="50" spans="1:83" x14ac:dyDescent="0.25">
      <c r="A50" s="15">
        <v>37</v>
      </c>
      <c r="B50" s="15">
        <v>64</v>
      </c>
      <c r="C50" s="15">
        <v>37</v>
      </c>
      <c r="D50" s="74" t="s">
        <v>28</v>
      </c>
      <c r="E50" s="15" t="s">
        <v>29</v>
      </c>
      <c r="F50" s="15"/>
      <c r="G50" s="15"/>
      <c r="H50" s="15" t="b">
        <v>1</v>
      </c>
      <c r="I50" s="15"/>
      <c r="J50" s="15"/>
      <c r="K50" s="15"/>
      <c r="L50" s="15"/>
      <c r="M50" s="51"/>
      <c r="N50" s="74">
        <v>37</v>
      </c>
      <c r="O50" s="15" t="s">
        <v>29</v>
      </c>
      <c r="P50" s="15" t="s">
        <v>30</v>
      </c>
      <c r="Q50" s="15"/>
      <c r="R50" s="15" t="b">
        <v>1</v>
      </c>
      <c r="S50" s="15"/>
      <c r="T50" s="15"/>
      <c r="U50" s="15"/>
      <c r="V50" s="15"/>
      <c r="W50" s="51"/>
      <c r="X50" s="15">
        <v>37</v>
      </c>
      <c r="Y50" s="15" t="s">
        <v>30</v>
      </c>
      <c r="Z50" s="15" t="s">
        <v>31</v>
      </c>
      <c r="AA50" s="15"/>
      <c r="AB50" s="15" t="b">
        <v>1</v>
      </c>
      <c r="AC50" s="15"/>
      <c r="AD50" s="15"/>
      <c r="AE50" s="15"/>
      <c r="AF50" s="15"/>
      <c r="AG50" s="15"/>
      <c r="AH50" s="74">
        <v>37</v>
      </c>
      <c r="AI50" s="15" t="s">
        <v>31</v>
      </c>
      <c r="AJ50" s="15" t="s">
        <v>32</v>
      </c>
      <c r="AK50" s="15"/>
      <c r="AL50" s="15" t="b">
        <v>1</v>
      </c>
      <c r="AM50" s="15"/>
      <c r="AN50" s="15"/>
      <c r="AO50" s="15"/>
      <c r="AP50" s="15"/>
      <c r="AQ50" s="51"/>
      <c r="AR50" s="15">
        <v>37</v>
      </c>
      <c r="AS50" s="15" t="s">
        <v>32</v>
      </c>
      <c r="AT50" s="15" t="s">
        <v>33</v>
      </c>
      <c r="AU50" s="15"/>
      <c r="AV50" s="15" t="b">
        <v>1</v>
      </c>
      <c r="AW50" s="15"/>
      <c r="AX50" s="15"/>
      <c r="AY50" s="15"/>
      <c r="AZ50" s="15"/>
      <c r="BA50" s="51"/>
      <c r="BB50" s="74">
        <v>37</v>
      </c>
      <c r="BC50" s="15" t="s">
        <v>33</v>
      </c>
      <c r="BD50" s="15" t="s">
        <v>34</v>
      </c>
      <c r="BE50" s="15">
        <v>19.214268149999999</v>
      </c>
      <c r="BF50" s="15" t="b">
        <v>0</v>
      </c>
      <c r="BG50" s="15">
        <v>20.261377209999999</v>
      </c>
      <c r="BH50" s="15">
        <v>18.167159099999999</v>
      </c>
      <c r="BI50" s="15">
        <v>0</v>
      </c>
      <c r="BJ50" s="15">
        <v>0</v>
      </c>
      <c r="BK50" s="51">
        <v>0</v>
      </c>
      <c r="BL50" s="15">
        <v>37</v>
      </c>
      <c r="BM50" s="15" t="s">
        <v>34</v>
      </c>
      <c r="BN50" s="15" t="s">
        <v>35</v>
      </c>
      <c r="BO50" s="15">
        <v>0.10023391099999999</v>
      </c>
      <c r="BP50" s="15" t="b">
        <v>1</v>
      </c>
      <c r="BQ50" s="15">
        <v>1.150052692</v>
      </c>
      <c r="BR50" s="15">
        <v>0</v>
      </c>
      <c r="BS50" s="15">
        <v>0.73673412000000005</v>
      </c>
      <c r="BT50" s="15">
        <v>0.97889585800000001</v>
      </c>
      <c r="BU50" s="51">
        <v>0.74682667300000005</v>
      </c>
      <c r="BV50" s="15">
        <v>37</v>
      </c>
      <c r="BW50" s="15" t="s">
        <v>35</v>
      </c>
      <c r="BX50" s="15" t="s">
        <v>36</v>
      </c>
      <c r="BY50" s="15">
        <v>2.2699500000000001E-2</v>
      </c>
      <c r="BZ50" s="15" t="b">
        <v>0</v>
      </c>
      <c r="CA50" s="15">
        <v>1.0253685260000001</v>
      </c>
      <c r="CB50" s="15">
        <v>0</v>
      </c>
      <c r="CC50" s="15">
        <v>0</v>
      </c>
      <c r="CD50" s="15">
        <v>0</v>
      </c>
      <c r="CE50" s="15">
        <v>0</v>
      </c>
    </row>
    <row r="51" spans="1:83" x14ac:dyDescent="0.25">
      <c r="A51" s="15">
        <v>88</v>
      </c>
      <c r="B51" s="15">
        <v>64</v>
      </c>
      <c r="C51" s="15">
        <v>88</v>
      </c>
      <c r="D51" s="74" t="s">
        <v>28</v>
      </c>
      <c r="E51" s="15" t="s">
        <v>29</v>
      </c>
      <c r="F51" s="15"/>
      <c r="G51" s="15"/>
      <c r="H51" s="15" t="b">
        <v>1</v>
      </c>
      <c r="I51" s="15"/>
      <c r="J51" s="15"/>
      <c r="K51" s="15"/>
      <c r="L51" s="15"/>
      <c r="M51" s="51"/>
      <c r="N51" s="74">
        <v>88</v>
      </c>
      <c r="O51" s="15" t="s">
        <v>29</v>
      </c>
      <c r="P51" s="15" t="s">
        <v>30</v>
      </c>
      <c r="Q51" s="15"/>
      <c r="R51" s="15" t="b">
        <v>1</v>
      </c>
      <c r="S51" s="15"/>
      <c r="T51" s="15"/>
      <c r="U51" s="15"/>
      <c r="V51" s="15"/>
      <c r="W51" s="51"/>
      <c r="X51" s="15">
        <v>88</v>
      </c>
      <c r="Y51" s="15" t="s">
        <v>30</v>
      </c>
      <c r="Z51" s="15" t="s">
        <v>31</v>
      </c>
      <c r="AA51" s="15"/>
      <c r="AB51" s="15" t="b">
        <v>1</v>
      </c>
      <c r="AC51" s="15"/>
      <c r="AD51" s="15"/>
      <c r="AE51" s="15"/>
      <c r="AF51" s="15"/>
      <c r="AG51" s="15"/>
      <c r="AH51" s="74">
        <v>88</v>
      </c>
      <c r="AI51" s="15" t="s">
        <v>31</v>
      </c>
      <c r="AJ51" s="15" t="s">
        <v>32</v>
      </c>
      <c r="AK51" s="15"/>
      <c r="AL51" s="15" t="b">
        <v>1</v>
      </c>
      <c r="AM51" s="15"/>
      <c r="AN51" s="15"/>
      <c r="AO51" s="15"/>
      <c r="AP51" s="15"/>
      <c r="AQ51" s="51"/>
      <c r="AR51" s="15">
        <v>88</v>
      </c>
      <c r="AS51" s="15" t="s">
        <v>32</v>
      </c>
      <c r="AT51" s="15" t="s">
        <v>33</v>
      </c>
      <c r="AU51" s="15"/>
      <c r="AV51" s="15" t="b">
        <v>1</v>
      </c>
      <c r="AW51" s="15"/>
      <c r="AX51" s="15"/>
      <c r="AY51" s="15"/>
      <c r="AZ51" s="15"/>
      <c r="BA51" s="51"/>
      <c r="BB51" s="74">
        <v>88</v>
      </c>
      <c r="BC51" s="15" t="s">
        <v>33</v>
      </c>
      <c r="BD51" s="15" t="s">
        <v>34</v>
      </c>
      <c r="BE51" s="15">
        <v>1.7138294460000001</v>
      </c>
      <c r="BF51" s="15" t="b">
        <v>0</v>
      </c>
      <c r="BG51" s="15">
        <v>1.9932080759999999</v>
      </c>
      <c r="BH51" s="15">
        <v>1.434450816</v>
      </c>
      <c r="BI51" s="15">
        <v>0</v>
      </c>
      <c r="BJ51" s="15">
        <v>0</v>
      </c>
      <c r="BK51" s="51">
        <v>0</v>
      </c>
      <c r="BL51" s="15">
        <v>88</v>
      </c>
      <c r="BM51" s="15" t="s">
        <v>34</v>
      </c>
      <c r="BN51" s="15" t="s">
        <v>35</v>
      </c>
      <c r="BO51" s="15"/>
      <c r="BP51" s="15" t="b">
        <v>1</v>
      </c>
      <c r="BQ51" s="15"/>
      <c r="BR51" s="15"/>
      <c r="BS51" s="15"/>
      <c r="BT51" s="15"/>
      <c r="BU51" s="51"/>
      <c r="BV51" s="15">
        <v>88</v>
      </c>
      <c r="BW51" s="15" t="s">
        <v>35</v>
      </c>
      <c r="BX51" s="15" t="s">
        <v>36</v>
      </c>
      <c r="BY51" s="15"/>
      <c r="BZ51" s="15" t="b">
        <v>1</v>
      </c>
      <c r="CA51" s="15"/>
      <c r="CB51" s="15"/>
      <c r="CC51" s="15"/>
      <c r="CD51" s="15"/>
      <c r="CE51" s="15"/>
    </row>
    <row r="52" spans="1:83" x14ac:dyDescent="0.25">
      <c r="A52" s="15">
        <v>90</v>
      </c>
      <c r="B52" s="15">
        <v>64</v>
      </c>
      <c r="C52" s="15">
        <v>90</v>
      </c>
      <c r="D52" s="74" t="s">
        <v>28</v>
      </c>
      <c r="E52" s="15" t="s">
        <v>29</v>
      </c>
      <c r="F52" s="15">
        <v>4.2744520000000001E-2</v>
      </c>
      <c r="G52" s="15"/>
      <c r="H52" s="15" t="b">
        <v>1</v>
      </c>
      <c r="I52" s="15">
        <v>0.245114312</v>
      </c>
      <c r="J52" s="15">
        <v>0</v>
      </c>
      <c r="K52" s="15">
        <v>2.2048360999999999E-2</v>
      </c>
      <c r="L52" s="15">
        <v>0.94111307700000002</v>
      </c>
      <c r="M52" s="51">
        <v>0.52144306900000004</v>
      </c>
      <c r="N52" s="74">
        <v>90</v>
      </c>
      <c r="O52" s="15" t="s">
        <v>29</v>
      </c>
      <c r="P52" s="15" t="s">
        <v>30</v>
      </c>
      <c r="Q52" s="15">
        <v>3.8544024000000003E-2</v>
      </c>
      <c r="R52" s="15" t="b">
        <v>1</v>
      </c>
      <c r="S52" s="15">
        <v>0.17502408999999999</v>
      </c>
      <c r="T52" s="15">
        <v>0</v>
      </c>
      <c r="U52" s="15">
        <v>7.8227599999999998E-3</v>
      </c>
      <c r="V52" s="15">
        <v>0.99109861399999999</v>
      </c>
      <c r="W52" s="51">
        <v>0.33390699800000001</v>
      </c>
      <c r="X52" s="15">
        <v>90</v>
      </c>
      <c r="Y52" s="15" t="s">
        <v>30</v>
      </c>
      <c r="Z52" s="15" t="s">
        <v>31</v>
      </c>
      <c r="AA52" s="15">
        <v>5.1840017000000002E-2</v>
      </c>
      <c r="AB52" s="15" t="b">
        <v>0</v>
      </c>
      <c r="AC52" s="15">
        <v>0.20978326899999999</v>
      </c>
      <c r="AD52" s="15">
        <v>0</v>
      </c>
      <c r="AE52" s="15">
        <v>0</v>
      </c>
      <c r="AF52" s="15">
        <v>0</v>
      </c>
      <c r="AG52" s="15">
        <v>0</v>
      </c>
      <c r="AH52" s="74">
        <v>90</v>
      </c>
      <c r="AI52" s="15" t="s">
        <v>31</v>
      </c>
      <c r="AJ52" s="15" t="s">
        <v>32</v>
      </c>
      <c r="AK52" s="15">
        <v>0.14876555299999999</v>
      </c>
      <c r="AL52" s="15" t="b">
        <v>1</v>
      </c>
      <c r="AM52" s="15">
        <v>0.39129299200000001</v>
      </c>
      <c r="AN52" s="15">
        <v>0</v>
      </c>
      <c r="AO52" s="15">
        <v>1.2391337000000001E-2</v>
      </c>
      <c r="AP52" s="15">
        <v>0.33929426699999998</v>
      </c>
      <c r="AQ52" s="51">
        <v>0.217359994</v>
      </c>
      <c r="AR52" s="15">
        <v>90</v>
      </c>
      <c r="AS52" s="15" t="s">
        <v>32</v>
      </c>
      <c r="AT52" s="15" t="s">
        <v>33</v>
      </c>
      <c r="AU52" s="15">
        <v>0.138130632</v>
      </c>
      <c r="AV52" s="15" t="b">
        <v>1</v>
      </c>
      <c r="AW52" s="15">
        <v>0.37049248600000001</v>
      </c>
      <c r="AX52" s="15">
        <v>0</v>
      </c>
      <c r="AY52" s="15">
        <v>1.2023946000000001E-2</v>
      </c>
      <c r="AZ52" s="15">
        <v>0.40134787799999999</v>
      </c>
      <c r="BA52" s="51">
        <v>0.21091548199999999</v>
      </c>
      <c r="BB52" s="74">
        <v>90</v>
      </c>
      <c r="BC52" s="15" t="s">
        <v>33</v>
      </c>
      <c r="BD52" s="15" t="s">
        <v>34</v>
      </c>
      <c r="BE52" s="15">
        <v>3.1520395999999999E-2</v>
      </c>
      <c r="BF52" s="15" t="b">
        <v>1</v>
      </c>
      <c r="BG52" s="15">
        <v>0.22287368499999999</v>
      </c>
      <c r="BH52" s="15">
        <v>0</v>
      </c>
      <c r="BI52" s="15">
        <v>2.2718181E-2</v>
      </c>
      <c r="BJ52" s="15">
        <v>0.82365818300000004</v>
      </c>
      <c r="BK52" s="51">
        <v>0.75831130000000002</v>
      </c>
      <c r="BL52" s="15">
        <v>90</v>
      </c>
      <c r="BM52" s="15" t="s">
        <v>34</v>
      </c>
      <c r="BN52" s="15" t="s">
        <v>35</v>
      </c>
      <c r="BO52" s="15">
        <v>0.17558448900000001</v>
      </c>
      <c r="BP52" s="15" t="b">
        <v>1</v>
      </c>
      <c r="BQ52" s="15">
        <v>0.38384698299999997</v>
      </c>
      <c r="BR52" s="15">
        <v>0</v>
      </c>
      <c r="BS52" s="15">
        <v>2.4656510000000001E-3</v>
      </c>
      <c r="BT52" s="15">
        <v>8.9393305000000006E-2</v>
      </c>
      <c r="BU52" s="51">
        <v>5.9799105999999998E-2</v>
      </c>
      <c r="BV52" s="15">
        <v>90</v>
      </c>
      <c r="BW52" s="15" t="s">
        <v>35</v>
      </c>
      <c r="BX52" s="15" t="s">
        <v>36</v>
      </c>
      <c r="BY52" s="15">
        <v>8.0115289999999999E-3</v>
      </c>
      <c r="BZ52" s="15" t="b">
        <v>0</v>
      </c>
      <c r="CA52" s="15">
        <v>0.22646919200000001</v>
      </c>
      <c r="CB52" s="15">
        <v>0</v>
      </c>
      <c r="CC52" s="15">
        <v>0</v>
      </c>
      <c r="CD52" s="15">
        <v>0</v>
      </c>
      <c r="CE52" s="15">
        <v>0</v>
      </c>
    </row>
    <row r="53" spans="1:83" x14ac:dyDescent="0.25">
      <c r="A53" s="15">
        <v>92</v>
      </c>
      <c r="B53" s="15">
        <v>64</v>
      </c>
      <c r="C53" s="15">
        <v>92</v>
      </c>
      <c r="D53" s="74" t="s">
        <v>28</v>
      </c>
      <c r="E53" s="15" t="s">
        <v>29</v>
      </c>
      <c r="F53" s="15"/>
      <c r="G53" s="15"/>
      <c r="H53" s="15" t="b">
        <v>1</v>
      </c>
      <c r="I53" s="15"/>
      <c r="J53" s="15"/>
      <c r="K53" s="15"/>
      <c r="L53" s="15"/>
      <c r="M53" s="51"/>
      <c r="N53" s="74">
        <v>92</v>
      </c>
      <c r="O53" s="15" t="s">
        <v>29</v>
      </c>
      <c r="P53" s="15" t="s">
        <v>30</v>
      </c>
      <c r="Q53" s="15"/>
      <c r="R53" s="15" t="b">
        <v>1</v>
      </c>
      <c r="S53" s="15"/>
      <c r="T53" s="15"/>
      <c r="U53" s="15"/>
      <c r="V53" s="15"/>
      <c r="W53" s="51"/>
      <c r="X53" s="15">
        <v>92</v>
      </c>
      <c r="Y53" s="15" t="s">
        <v>30</v>
      </c>
      <c r="Z53" s="15" t="s">
        <v>31</v>
      </c>
      <c r="AA53" s="15"/>
      <c r="AB53" s="15" t="b">
        <v>1</v>
      </c>
      <c r="AC53" s="15"/>
      <c r="AD53" s="15"/>
      <c r="AE53" s="15"/>
      <c r="AF53" s="15"/>
      <c r="AG53" s="15"/>
      <c r="AH53" s="74">
        <v>92</v>
      </c>
      <c r="AI53" s="15" t="s">
        <v>31</v>
      </c>
      <c r="AJ53" s="15" t="s">
        <v>32</v>
      </c>
      <c r="AK53" s="15"/>
      <c r="AL53" s="15" t="b">
        <v>1</v>
      </c>
      <c r="AM53" s="15"/>
      <c r="AN53" s="15"/>
      <c r="AO53" s="15"/>
      <c r="AP53" s="15"/>
      <c r="AQ53" s="51"/>
      <c r="AR53" s="15">
        <v>92</v>
      </c>
      <c r="AS53" s="15" t="s">
        <v>32</v>
      </c>
      <c r="AT53" s="15" t="s">
        <v>33</v>
      </c>
      <c r="AU53" s="15"/>
      <c r="AV53" s="15" t="b">
        <v>1</v>
      </c>
      <c r="AW53" s="15"/>
      <c r="AX53" s="15"/>
      <c r="AY53" s="15"/>
      <c r="AZ53" s="15"/>
      <c r="BA53" s="51"/>
      <c r="BB53" s="74">
        <v>92</v>
      </c>
      <c r="BC53" s="15" t="s">
        <v>33</v>
      </c>
      <c r="BD53" s="15" t="s">
        <v>34</v>
      </c>
      <c r="BE53" s="15">
        <v>1.781846598</v>
      </c>
      <c r="BF53" s="15" t="b">
        <v>0</v>
      </c>
      <c r="BG53" s="15">
        <v>1.8613061710000001</v>
      </c>
      <c r="BH53" s="15">
        <v>1.7023870240000001</v>
      </c>
      <c r="BI53" s="15">
        <v>0</v>
      </c>
      <c r="BJ53" s="15">
        <v>0</v>
      </c>
      <c r="BK53" s="51">
        <v>0</v>
      </c>
      <c r="BL53" s="15">
        <v>92</v>
      </c>
      <c r="BM53" s="15" t="s">
        <v>34</v>
      </c>
      <c r="BN53" s="15" t="s">
        <v>35</v>
      </c>
      <c r="BO53" s="15">
        <v>3.0133650000000001E-2</v>
      </c>
      <c r="BP53" s="15" t="b">
        <v>0</v>
      </c>
      <c r="BQ53" s="15">
        <v>0.14967770899999999</v>
      </c>
      <c r="BR53" s="15">
        <v>0</v>
      </c>
      <c r="BS53" s="15">
        <v>0</v>
      </c>
      <c r="BT53" s="15">
        <v>0</v>
      </c>
      <c r="BU53" s="51">
        <v>0</v>
      </c>
      <c r="BV53" s="15">
        <v>92</v>
      </c>
      <c r="BW53" s="15" t="s">
        <v>35</v>
      </c>
      <c r="BX53" s="15" t="s">
        <v>36</v>
      </c>
      <c r="BY53" s="15">
        <v>0.23672388</v>
      </c>
      <c r="BZ53" s="15" t="b">
        <v>1</v>
      </c>
      <c r="CA53" s="15">
        <v>0.589153912</v>
      </c>
      <c r="CB53" s="15">
        <v>0</v>
      </c>
      <c r="CC53" s="15">
        <v>1.7584870999999998E-2</v>
      </c>
      <c r="CD53" s="15">
        <v>0.54975457900000002</v>
      </c>
      <c r="CE53" s="15">
        <v>8.8475888000000003E-2</v>
      </c>
    </row>
    <row r="54" spans="1:83" x14ac:dyDescent="0.25">
      <c r="A54" s="15">
        <v>94</v>
      </c>
      <c r="B54" s="15">
        <v>64</v>
      </c>
      <c r="C54" s="15">
        <v>94</v>
      </c>
      <c r="D54" s="74" t="s">
        <v>28</v>
      </c>
      <c r="E54" s="15" t="s">
        <v>29</v>
      </c>
      <c r="F54" s="15">
        <v>0.173753398</v>
      </c>
      <c r="G54" s="15"/>
      <c r="H54" s="15" t="b">
        <v>0</v>
      </c>
      <c r="I54" s="15">
        <v>0.34549456899999997</v>
      </c>
      <c r="J54" s="15">
        <v>2.0122270000000001E-3</v>
      </c>
      <c r="K54" s="15">
        <v>0</v>
      </c>
      <c r="L54" s="15">
        <v>0</v>
      </c>
      <c r="M54" s="51">
        <v>0</v>
      </c>
      <c r="N54" s="74">
        <v>94</v>
      </c>
      <c r="O54" s="15" t="s">
        <v>29</v>
      </c>
      <c r="P54" s="15" t="s">
        <v>30</v>
      </c>
      <c r="Q54" s="15">
        <v>0.12896569399999999</v>
      </c>
      <c r="R54" s="15" t="b">
        <v>1</v>
      </c>
      <c r="S54" s="15">
        <v>0.27089146400000003</v>
      </c>
      <c r="T54" s="15">
        <v>0</v>
      </c>
      <c r="U54" s="15">
        <v>5.1367999999999997E-4</v>
      </c>
      <c r="V54" s="15">
        <v>4.0416290000000001E-2</v>
      </c>
      <c r="W54" s="51">
        <v>2.6655845000000001E-2</v>
      </c>
      <c r="X54" s="15">
        <v>94</v>
      </c>
      <c r="Y54" s="15" t="s">
        <v>30</v>
      </c>
      <c r="Z54" s="15" t="s">
        <v>31</v>
      </c>
      <c r="AA54" s="15">
        <v>0.125349403</v>
      </c>
      <c r="AB54" s="15" t="b">
        <v>0</v>
      </c>
      <c r="AC54" s="15">
        <v>0.24261902399999999</v>
      </c>
      <c r="AD54" s="15">
        <v>8.0797830000000001E-3</v>
      </c>
      <c r="AE54" s="15">
        <v>0</v>
      </c>
      <c r="AF54" s="15">
        <v>0</v>
      </c>
      <c r="AG54" s="15">
        <v>0</v>
      </c>
      <c r="AH54" s="74">
        <v>94</v>
      </c>
      <c r="AI54" s="15" t="s">
        <v>31</v>
      </c>
      <c r="AJ54" s="15" t="s">
        <v>32</v>
      </c>
      <c r="AK54" s="15">
        <v>0.139631967</v>
      </c>
      <c r="AL54" s="15" t="b">
        <v>0</v>
      </c>
      <c r="AM54" s="15">
        <v>0.27171864099999998</v>
      </c>
      <c r="AN54" s="15">
        <v>7.5452929999999998E-3</v>
      </c>
      <c r="AO54" s="15">
        <v>0</v>
      </c>
      <c r="AP54" s="15">
        <v>0</v>
      </c>
      <c r="AQ54" s="51">
        <v>0</v>
      </c>
      <c r="AR54" s="15">
        <v>94</v>
      </c>
      <c r="AS54" s="15" t="s">
        <v>32</v>
      </c>
      <c r="AT54" s="15" t="s">
        <v>33</v>
      </c>
      <c r="AU54" s="15"/>
      <c r="AV54" s="15" t="b">
        <v>1</v>
      </c>
      <c r="AW54" s="15"/>
      <c r="AX54" s="15"/>
      <c r="AY54" s="15"/>
      <c r="AZ54" s="15"/>
      <c r="BA54" s="51"/>
      <c r="BB54" s="74">
        <v>94</v>
      </c>
      <c r="BC54" s="15" t="s">
        <v>33</v>
      </c>
      <c r="BD54" s="15" t="s">
        <v>34</v>
      </c>
      <c r="BE54" s="15"/>
      <c r="BF54" s="15" t="b">
        <v>1</v>
      </c>
      <c r="BG54" s="15"/>
      <c r="BH54" s="15"/>
      <c r="BI54" s="15"/>
      <c r="BJ54" s="15"/>
      <c r="BK54" s="51"/>
      <c r="BL54" s="15">
        <v>94</v>
      </c>
      <c r="BM54" s="15" t="s">
        <v>34</v>
      </c>
      <c r="BN54" s="15" t="s">
        <v>35</v>
      </c>
      <c r="BO54" s="15"/>
      <c r="BP54" s="15" t="b">
        <v>1</v>
      </c>
      <c r="BQ54" s="15"/>
      <c r="BR54" s="15"/>
      <c r="BS54" s="15"/>
      <c r="BT54" s="15"/>
      <c r="BU54" s="51"/>
      <c r="BV54" s="15">
        <v>94</v>
      </c>
      <c r="BW54" s="15" t="s">
        <v>35</v>
      </c>
      <c r="BX54" s="15" t="s">
        <v>36</v>
      </c>
      <c r="BY54" s="15">
        <v>9.1445822999999996E-2</v>
      </c>
      <c r="BZ54" s="15" t="b">
        <v>0</v>
      </c>
      <c r="CA54" s="15">
        <v>0.26541738100000001</v>
      </c>
      <c r="CB54" s="15">
        <v>0</v>
      </c>
      <c r="CC54" s="15">
        <v>0</v>
      </c>
      <c r="CD54" s="15">
        <v>0</v>
      </c>
      <c r="CE54" s="15">
        <v>0</v>
      </c>
    </row>
    <row r="55" spans="1:83" x14ac:dyDescent="0.25">
      <c r="A55" s="15">
        <v>95</v>
      </c>
      <c r="B55" s="15">
        <v>64</v>
      </c>
      <c r="C55" s="15">
        <v>95</v>
      </c>
      <c r="D55" s="74" t="s">
        <v>28</v>
      </c>
      <c r="E55" s="15" t="s">
        <v>29</v>
      </c>
      <c r="F55" s="15">
        <v>9.1832438000000002E-2</v>
      </c>
      <c r="G55" s="15"/>
      <c r="H55" s="15" t="b">
        <v>1</v>
      </c>
      <c r="I55" s="15">
        <v>0.23268708599999999</v>
      </c>
      <c r="J55" s="15">
        <v>0</v>
      </c>
      <c r="K55" s="15">
        <v>3.5468829999999998E-3</v>
      </c>
      <c r="L55" s="15">
        <v>0.32943241299999998</v>
      </c>
      <c r="M55" s="51">
        <v>0.166632849</v>
      </c>
      <c r="N55" s="74">
        <v>95</v>
      </c>
      <c r="O55" s="15" t="s">
        <v>29</v>
      </c>
      <c r="P55" s="15" t="s">
        <v>30</v>
      </c>
      <c r="Q55" s="15">
        <v>7.0994837000000005E-2</v>
      </c>
      <c r="R55" s="15" t="b">
        <v>1</v>
      </c>
      <c r="S55" s="15">
        <v>0.20316203699999999</v>
      </c>
      <c r="T55" s="15">
        <v>0</v>
      </c>
      <c r="U55" s="15">
        <v>4.4998540000000002E-3</v>
      </c>
      <c r="V55" s="15">
        <v>0.57629417599999999</v>
      </c>
      <c r="W55" s="51">
        <v>0.211403538</v>
      </c>
      <c r="X55" s="15">
        <v>95</v>
      </c>
      <c r="Y55" s="15" t="s">
        <v>30</v>
      </c>
      <c r="Z55" s="15" t="s">
        <v>31</v>
      </c>
      <c r="AA55" s="15">
        <v>1.9472698E-2</v>
      </c>
      <c r="AB55" s="15" t="b">
        <v>1</v>
      </c>
      <c r="AC55" s="15">
        <v>0.120233991</v>
      </c>
      <c r="AD55" s="15">
        <v>0</v>
      </c>
      <c r="AE55" s="15">
        <v>6.0221570000000002E-3</v>
      </c>
      <c r="AF55" s="15">
        <v>0.771254789</v>
      </c>
      <c r="AG55" s="15">
        <v>0.73968441699999998</v>
      </c>
      <c r="AH55" s="74">
        <v>95</v>
      </c>
      <c r="AI55" s="15" t="s">
        <v>31</v>
      </c>
      <c r="AJ55" s="15" t="s">
        <v>32</v>
      </c>
      <c r="AK55" s="15">
        <v>3.6507183999999998E-2</v>
      </c>
      <c r="AL55" s="15" t="b">
        <v>1</v>
      </c>
      <c r="AM55" s="15">
        <v>0.16744078500000001</v>
      </c>
      <c r="AN55" s="15">
        <v>0</v>
      </c>
      <c r="AO55" s="15">
        <v>7.7408039999999996E-3</v>
      </c>
      <c r="AP55" s="15">
        <v>0.95078085899999998</v>
      </c>
      <c r="AQ55" s="51">
        <v>0.384740517</v>
      </c>
      <c r="AR55" s="15">
        <v>95</v>
      </c>
      <c r="AS55" s="15" t="s">
        <v>32</v>
      </c>
      <c r="AT55" s="15" t="s">
        <v>33</v>
      </c>
      <c r="AU55" s="15"/>
      <c r="AV55" s="15" t="b">
        <v>1</v>
      </c>
      <c r="AW55" s="15"/>
      <c r="AX55" s="15"/>
      <c r="AY55" s="15"/>
      <c r="AZ55" s="15"/>
      <c r="BA55" s="51"/>
      <c r="BB55" s="74">
        <v>95</v>
      </c>
      <c r="BC55" s="15" t="s">
        <v>33</v>
      </c>
      <c r="BD55" s="15" t="s">
        <v>34</v>
      </c>
      <c r="BE55" s="15"/>
      <c r="BF55" s="15" t="b">
        <v>1</v>
      </c>
      <c r="BG55" s="15"/>
      <c r="BH55" s="15"/>
      <c r="BI55" s="15"/>
      <c r="BJ55" s="15"/>
      <c r="BK55" s="51"/>
      <c r="BL55" s="15">
        <v>95</v>
      </c>
      <c r="BM55" s="15" t="s">
        <v>34</v>
      </c>
      <c r="BN55" s="15" t="s">
        <v>35</v>
      </c>
      <c r="BO55" s="15"/>
      <c r="BP55" s="15" t="b">
        <v>1</v>
      </c>
      <c r="BQ55" s="15"/>
      <c r="BR55" s="15"/>
      <c r="BS55" s="15"/>
      <c r="BT55" s="15"/>
      <c r="BU55" s="51"/>
      <c r="BV55" s="15">
        <v>95</v>
      </c>
      <c r="BW55" s="15" t="s">
        <v>35</v>
      </c>
      <c r="BX55" s="15" t="s">
        <v>36</v>
      </c>
      <c r="BY55" s="15">
        <v>0.140187067</v>
      </c>
      <c r="BZ55" s="15" t="b">
        <v>1</v>
      </c>
      <c r="CA55" s="15">
        <v>0.295184118</v>
      </c>
      <c r="CB55" s="15">
        <v>0</v>
      </c>
      <c r="CC55" s="15">
        <v>6.4630600000000003E-4</v>
      </c>
      <c r="CD55" s="15">
        <v>5.1717397999999998E-2</v>
      </c>
      <c r="CE55" s="15">
        <v>2.4344747999999999E-2</v>
      </c>
    </row>
    <row r="56" spans="1:83" x14ac:dyDescent="0.25">
      <c r="A56" s="15">
        <v>96</v>
      </c>
      <c r="B56" s="15">
        <v>64</v>
      </c>
      <c r="C56" s="15">
        <v>96</v>
      </c>
      <c r="D56" s="74" t="s">
        <v>28</v>
      </c>
      <c r="E56" s="15" t="s">
        <v>29</v>
      </c>
      <c r="F56" s="15"/>
      <c r="G56" s="15"/>
      <c r="H56" s="15" t="b">
        <v>1</v>
      </c>
      <c r="I56" s="15"/>
      <c r="J56" s="15"/>
      <c r="K56" s="15"/>
      <c r="L56" s="15"/>
      <c r="M56" s="51"/>
      <c r="N56" s="74">
        <v>96</v>
      </c>
      <c r="O56" s="15" t="s">
        <v>29</v>
      </c>
      <c r="P56" s="15" t="s">
        <v>30</v>
      </c>
      <c r="Q56" s="15"/>
      <c r="R56" s="15" t="b">
        <v>1</v>
      </c>
      <c r="S56" s="15"/>
      <c r="T56" s="15"/>
      <c r="U56" s="15"/>
      <c r="V56" s="15"/>
      <c r="W56" s="51"/>
      <c r="X56" s="15">
        <v>96</v>
      </c>
      <c r="Y56" s="15" t="s">
        <v>30</v>
      </c>
      <c r="Z56" s="15" t="s">
        <v>31</v>
      </c>
      <c r="AA56" s="15"/>
      <c r="AB56" s="15" t="b">
        <v>1</v>
      </c>
      <c r="AC56" s="15"/>
      <c r="AD56" s="15"/>
      <c r="AE56" s="15"/>
      <c r="AF56" s="15"/>
      <c r="AG56" s="15"/>
      <c r="AH56" s="74">
        <v>96</v>
      </c>
      <c r="AI56" s="15" t="s">
        <v>31</v>
      </c>
      <c r="AJ56" s="15" t="s">
        <v>32</v>
      </c>
      <c r="AK56" s="15"/>
      <c r="AL56" s="15" t="b">
        <v>1</v>
      </c>
      <c r="AM56" s="15"/>
      <c r="AN56" s="15"/>
      <c r="AO56" s="15"/>
      <c r="AP56" s="15"/>
      <c r="AQ56" s="51"/>
      <c r="AR56" s="15">
        <v>96</v>
      </c>
      <c r="AS56" s="15" t="s">
        <v>32</v>
      </c>
      <c r="AT56" s="15" t="s">
        <v>33</v>
      </c>
      <c r="AU56" s="15"/>
      <c r="AV56" s="15" t="b">
        <v>1</v>
      </c>
      <c r="AW56" s="15"/>
      <c r="AX56" s="15"/>
      <c r="AY56" s="15"/>
      <c r="AZ56" s="15"/>
      <c r="BA56" s="51"/>
      <c r="BB56" s="74">
        <v>96</v>
      </c>
      <c r="BC56" s="15" t="s">
        <v>33</v>
      </c>
      <c r="BD56" s="15" t="s">
        <v>34</v>
      </c>
      <c r="BE56" s="15">
        <v>1.736935978</v>
      </c>
      <c r="BF56" s="15" t="b">
        <v>0</v>
      </c>
      <c r="BG56" s="15">
        <v>1.8582134450000001</v>
      </c>
      <c r="BH56" s="15">
        <v>1.6156585109999999</v>
      </c>
      <c r="BI56" s="15">
        <v>0</v>
      </c>
      <c r="BJ56" s="15">
        <v>0</v>
      </c>
      <c r="BK56" s="51">
        <v>0</v>
      </c>
      <c r="BL56" s="15">
        <v>96</v>
      </c>
      <c r="BM56" s="15" t="s">
        <v>34</v>
      </c>
      <c r="BN56" s="15" t="s">
        <v>35</v>
      </c>
      <c r="BO56" s="15">
        <v>4.4721647000000003E-2</v>
      </c>
      <c r="BP56" s="15" t="b">
        <v>0</v>
      </c>
      <c r="BQ56" s="15">
        <v>0.34794081100000002</v>
      </c>
      <c r="BR56" s="15">
        <v>0</v>
      </c>
      <c r="BS56" s="15">
        <v>0</v>
      </c>
      <c r="BT56" s="15">
        <v>0</v>
      </c>
      <c r="BU56" s="51">
        <v>0</v>
      </c>
      <c r="BV56" s="15">
        <v>96</v>
      </c>
      <c r="BW56" s="15" t="s">
        <v>35</v>
      </c>
      <c r="BX56" s="15" t="s">
        <v>36</v>
      </c>
      <c r="BY56" s="15">
        <v>0.108607633</v>
      </c>
      <c r="BZ56" s="15" t="b">
        <v>0</v>
      </c>
      <c r="CA56" s="15">
        <v>0.344184877</v>
      </c>
      <c r="CB56" s="15">
        <v>0</v>
      </c>
      <c r="CC56" s="15">
        <v>0</v>
      </c>
      <c r="CD56" s="15">
        <v>0</v>
      </c>
      <c r="CE56" s="15">
        <v>0</v>
      </c>
    </row>
    <row r="57" spans="1:83" x14ac:dyDescent="0.25">
      <c r="A57" s="15">
        <v>97</v>
      </c>
      <c r="B57" s="15">
        <v>64</v>
      </c>
      <c r="C57" s="15">
        <v>97</v>
      </c>
      <c r="D57" s="74" t="s">
        <v>28</v>
      </c>
      <c r="E57" s="15" t="s">
        <v>29</v>
      </c>
      <c r="F57" s="15"/>
      <c r="G57" s="15"/>
      <c r="H57" s="15" t="b">
        <v>1</v>
      </c>
      <c r="I57" s="15"/>
      <c r="J57" s="15"/>
      <c r="K57" s="15"/>
      <c r="L57" s="15"/>
      <c r="M57" s="51"/>
      <c r="N57" s="74">
        <v>97</v>
      </c>
      <c r="O57" s="15" t="s">
        <v>29</v>
      </c>
      <c r="P57" s="15" t="s">
        <v>30</v>
      </c>
      <c r="Q57" s="15"/>
      <c r="R57" s="15" t="b">
        <v>1</v>
      </c>
      <c r="S57" s="15"/>
      <c r="T57" s="15"/>
      <c r="U57" s="15"/>
      <c r="V57" s="15"/>
      <c r="W57" s="51"/>
      <c r="X57" s="15">
        <v>97</v>
      </c>
      <c r="Y57" s="15" t="s">
        <v>30</v>
      </c>
      <c r="Z57" s="15" t="s">
        <v>31</v>
      </c>
      <c r="AA57" s="15"/>
      <c r="AB57" s="15" t="b">
        <v>1</v>
      </c>
      <c r="AC57" s="15"/>
      <c r="AD57" s="15"/>
      <c r="AE57" s="15"/>
      <c r="AF57" s="15"/>
      <c r="AG57" s="15"/>
      <c r="AH57" s="74">
        <v>97</v>
      </c>
      <c r="AI57" s="15" t="s">
        <v>31</v>
      </c>
      <c r="AJ57" s="15" t="s">
        <v>32</v>
      </c>
      <c r="AK57" s="15"/>
      <c r="AL57" s="15" t="b">
        <v>1</v>
      </c>
      <c r="AM57" s="15"/>
      <c r="AN57" s="15"/>
      <c r="AO57" s="15"/>
      <c r="AP57" s="15"/>
      <c r="AQ57" s="51"/>
      <c r="AR57" s="15">
        <v>97</v>
      </c>
      <c r="AS57" s="15" t="s">
        <v>32</v>
      </c>
      <c r="AT57" s="15" t="s">
        <v>33</v>
      </c>
      <c r="AU57" s="15"/>
      <c r="AV57" s="15" t="b">
        <v>1</v>
      </c>
      <c r="AW57" s="15"/>
      <c r="AX57" s="15"/>
      <c r="AY57" s="15"/>
      <c r="AZ57" s="15"/>
      <c r="BA57" s="51"/>
      <c r="BB57" s="74">
        <v>97</v>
      </c>
      <c r="BC57" s="15" t="s">
        <v>33</v>
      </c>
      <c r="BD57" s="15" t="s">
        <v>34</v>
      </c>
      <c r="BE57" s="15">
        <v>18.61088857</v>
      </c>
      <c r="BF57" s="15" t="b">
        <v>0</v>
      </c>
      <c r="BG57" s="15">
        <v>19.209813759999999</v>
      </c>
      <c r="BH57" s="15">
        <v>18.01196337</v>
      </c>
      <c r="BI57" s="15">
        <v>0</v>
      </c>
      <c r="BJ57" s="15">
        <v>0</v>
      </c>
      <c r="BK57" s="51">
        <v>0</v>
      </c>
      <c r="BL57" s="15">
        <v>97</v>
      </c>
      <c r="BM57" s="15" t="s">
        <v>34</v>
      </c>
      <c r="BN57" s="15" t="s">
        <v>35</v>
      </c>
      <c r="BO57" s="15">
        <v>9.6719960999999993E-2</v>
      </c>
      <c r="BP57" s="15" t="b">
        <v>1</v>
      </c>
      <c r="BQ57" s="15">
        <v>1.112962053</v>
      </c>
      <c r="BR57" s="15">
        <v>0</v>
      </c>
      <c r="BS57" s="15">
        <v>0.67843039500000002</v>
      </c>
      <c r="BT57" s="15">
        <v>0.99327143500000004</v>
      </c>
      <c r="BU57" s="51">
        <v>0.71397785899999999</v>
      </c>
      <c r="BV57" s="15">
        <v>97</v>
      </c>
      <c r="BW57" s="15" t="s">
        <v>35</v>
      </c>
      <c r="BX57" s="15" t="s">
        <v>36</v>
      </c>
      <c r="BY57" s="15">
        <v>7.3873519999999998E-2</v>
      </c>
      <c r="BZ57" s="15" t="b">
        <v>0</v>
      </c>
      <c r="CA57" s="15">
        <v>1.1312644199999999</v>
      </c>
      <c r="CB57" s="15">
        <v>0</v>
      </c>
      <c r="CC57" s="15">
        <v>0</v>
      </c>
      <c r="CD57" s="15">
        <v>0</v>
      </c>
      <c r="CE57" s="15">
        <v>0</v>
      </c>
    </row>
    <row r="58" spans="1:83" x14ac:dyDescent="0.25">
      <c r="A58" s="15">
        <v>99</v>
      </c>
      <c r="B58" s="15">
        <v>64</v>
      </c>
      <c r="C58" s="15">
        <v>99</v>
      </c>
      <c r="D58" s="74" t="s">
        <v>28</v>
      </c>
      <c r="E58" s="15" t="s">
        <v>29</v>
      </c>
      <c r="F58" s="15">
        <v>5.5738681999999998E-2</v>
      </c>
      <c r="G58" s="15"/>
      <c r="H58" s="15" t="b">
        <v>1</v>
      </c>
      <c r="I58" s="15">
        <v>0.29244737900000001</v>
      </c>
      <c r="J58" s="15">
        <v>0</v>
      </c>
      <c r="K58" s="15">
        <v>2.907769E-2</v>
      </c>
      <c r="L58" s="15">
        <v>0.91459642799999996</v>
      </c>
      <c r="M58" s="51">
        <v>0.49960510800000002</v>
      </c>
      <c r="N58" s="74">
        <v>99</v>
      </c>
      <c r="O58" s="15" t="s">
        <v>29</v>
      </c>
      <c r="P58" s="15" t="s">
        <v>30</v>
      </c>
      <c r="Q58" s="15">
        <v>1.792687031</v>
      </c>
      <c r="R58" s="15" t="b">
        <v>0</v>
      </c>
      <c r="S58" s="15">
        <v>2.0623942949999998</v>
      </c>
      <c r="T58" s="15">
        <v>1.522979767</v>
      </c>
      <c r="U58" s="15">
        <v>0</v>
      </c>
      <c r="V58" s="15">
        <v>0</v>
      </c>
      <c r="W58" s="51">
        <v>0</v>
      </c>
      <c r="X58" s="15">
        <v>99</v>
      </c>
      <c r="Y58" s="15" t="s">
        <v>30</v>
      </c>
      <c r="Z58" s="15" t="s">
        <v>31</v>
      </c>
      <c r="AA58" s="15">
        <v>1.3344341790000001</v>
      </c>
      <c r="AB58" s="15" t="b">
        <v>0</v>
      </c>
      <c r="AC58" s="15">
        <v>1.647083997</v>
      </c>
      <c r="AD58" s="15">
        <v>1.021784362</v>
      </c>
      <c r="AE58" s="15">
        <v>0</v>
      </c>
      <c r="AF58" s="15">
        <v>0</v>
      </c>
      <c r="AG58" s="15">
        <v>0</v>
      </c>
      <c r="AH58" s="74">
        <v>99</v>
      </c>
      <c r="AI58" s="15" t="s">
        <v>31</v>
      </c>
      <c r="AJ58" s="15" t="s">
        <v>32</v>
      </c>
      <c r="AK58" s="15">
        <v>0.36419838900000001</v>
      </c>
      <c r="AL58" s="15" t="b">
        <v>0</v>
      </c>
      <c r="AM58" s="15">
        <v>0.56667476699999997</v>
      </c>
      <c r="AN58" s="15">
        <v>0.161722012</v>
      </c>
      <c r="AO58" s="15">
        <v>0</v>
      </c>
      <c r="AP58" s="15">
        <v>0</v>
      </c>
      <c r="AQ58" s="51">
        <v>0</v>
      </c>
      <c r="AR58" s="15">
        <v>99</v>
      </c>
      <c r="AS58" s="15" t="s">
        <v>32</v>
      </c>
      <c r="AT58" s="15" t="s">
        <v>33</v>
      </c>
      <c r="AU58" s="15">
        <v>1.88069939</v>
      </c>
      <c r="AV58" s="15" t="b">
        <v>0</v>
      </c>
      <c r="AW58" s="15">
        <v>2.2399779639999999</v>
      </c>
      <c r="AX58" s="15">
        <v>1.5214208170000001</v>
      </c>
      <c r="AY58" s="15">
        <v>0</v>
      </c>
      <c r="AZ58" s="15">
        <v>0</v>
      </c>
      <c r="BA58" s="51">
        <v>0</v>
      </c>
      <c r="BB58" s="74">
        <v>99</v>
      </c>
      <c r="BC58" s="15" t="s">
        <v>33</v>
      </c>
      <c r="BD58" s="15" t="s">
        <v>34</v>
      </c>
      <c r="BE58" s="15"/>
      <c r="BF58" s="15" t="b">
        <v>1</v>
      </c>
      <c r="BG58" s="15"/>
      <c r="BH58" s="15"/>
      <c r="BI58" s="15"/>
      <c r="BJ58" s="15"/>
      <c r="BK58" s="51"/>
      <c r="BL58" s="15">
        <v>99</v>
      </c>
      <c r="BM58" s="15" t="s">
        <v>34</v>
      </c>
      <c r="BN58" s="15" t="s">
        <v>35</v>
      </c>
      <c r="BO58" s="15"/>
      <c r="BP58" s="15" t="b">
        <v>1</v>
      </c>
      <c r="BQ58" s="15"/>
      <c r="BR58" s="15"/>
      <c r="BS58" s="15"/>
      <c r="BT58" s="15"/>
      <c r="BU58" s="51"/>
      <c r="BV58" s="15">
        <v>99</v>
      </c>
      <c r="BW58" s="15" t="s">
        <v>35</v>
      </c>
      <c r="BX58" s="15" t="s">
        <v>36</v>
      </c>
      <c r="BY58" s="15"/>
      <c r="BZ58" s="15" t="b">
        <v>1</v>
      </c>
      <c r="CA58" s="15"/>
      <c r="CB58" s="15"/>
      <c r="CC58" s="15"/>
      <c r="CD58" s="15"/>
      <c r="CE58" s="15"/>
    </row>
    <row r="59" spans="1:83" x14ac:dyDescent="0.25">
      <c r="A59" s="15">
        <v>101</v>
      </c>
      <c r="B59" s="15">
        <v>64</v>
      </c>
      <c r="C59" s="15">
        <v>101</v>
      </c>
      <c r="D59" s="74" t="s">
        <v>28</v>
      </c>
      <c r="E59" s="15" t="s">
        <v>29</v>
      </c>
      <c r="F59" s="15"/>
      <c r="G59" s="15"/>
      <c r="H59" s="15" t="b">
        <v>1</v>
      </c>
      <c r="I59" s="15"/>
      <c r="J59" s="15"/>
      <c r="K59" s="15"/>
      <c r="L59" s="15"/>
      <c r="M59" s="51"/>
      <c r="N59" s="74">
        <v>101</v>
      </c>
      <c r="O59" s="15" t="s">
        <v>29</v>
      </c>
      <c r="P59" s="15" t="s">
        <v>30</v>
      </c>
      <c r="Q59" s="15"/>
      <c r="R59" s="15" t="b">
        <v>1</v>
      </c>
      <c r="S59" s="15"/>
      <c r="T59" s="15"/>
      <c r="U59" s="15"/>
      <c r="V59" s="15"/>
      <c r="W59" s="51"/>
      <c r="X59" s="15">
        <v>101</v>
      </c>
      <c r="Y59" s="15" t="s">
        <v>30</v>
      </c>
      <c r="Z59" s="15" t="s">
        <v>31</v>
      </c>
      <c r="AA59" s="15"/>
      <c r="AB59" s="15" t="b">
        <v>1</v>
      </c>
      <c r="AC59" s="15"/>
      <c r="AD59" s="15"/>
      <c r="AE59" s="15"/>
      <c r="AF59" s="15"/>
      <c r="AG59" s="15"/>
      <c r="AH59" s="74">
        <v>101</v>
      </c>
      <c r="AI59" s="15" t="s">
        <v>31</v>
      </c>
      <c r="AJ59" s="15" t="s">
        <v>32</v>
      </c>
      <c r="AK59" s="15"/>
      <c r="AL59" s="15" t="b">
        <v>1</v>
      </c>
      <c r="AM59" s="15"/>
      <c r="AN59" s="15"/>
      <c r="AO59" s="15"/>
      <c r="AP59" s="15"/>
      <c r="AQ59" s="51"/>
      <c r="AR59" s="15">
        <v>101</v>
      </c>
      <c r="AS59" s="15" t="s">
        <v>32</v>
      </c>
      <c r="AT59" s="15" t="s">
        <v>33</v>
      </c>
      <c r="AU59" s="15"/>
      <c r="AV59" s="15" t="b">
        <v>1</v>
      </c>
      <c r="AW59" s="15"/>
      <c r="AX59" s="15"/>
      <c r="AY59" s="15"/>
      <c r="AZ59" s="15"/>
      <c r="BA59" s="51"/>
      <c r="BB59" s="74">
        <v>101</v>
      </c>
      <c r="BC59" s="15" t="s">
        <v>33</v>
      </c>
      <c r="BD59" s="15" t="s">
        <v>34</v>
      </c>
      <c r="BE59" s="15"/>
      <c r="BF59" s="15" t="b">
        <v>1</v>
      </c>
      <c r="BG59" s="15"/>
      <c r="BH59" s="15"/>
      <c r="BI59" s="15"/>
      <c r="BJ59" s="15"/>
      <c r="BK59" s="51"/>
      <c r="BL59" s="15">
        <v>101</v>
      </c>
      <c r="BM59" s="15" t="s">
        <v>34</v>
      </c>
      <c r="BN59" s="15" t="s">
        <v>35</v>
      </c>
      <c r="BO59" s="15">
        <v>5.4075167E-2</v>
      </c>
      <c r="BP59" s="15" t="b">
        <v>0</v>
      </c>
      <c r="BQ59" s="15">
        <v>8.3393443999999997E-2</v>
      </c>
      <c r="BR59" s="15">
        <v>2.4756889000000001E-2</v>
      </c>
      <c r="BS59" s="15">
        <v>0</v>
      </c>
      <c r="BT59" s="15">
        <v>0</v>
      </c>
      <c r="BU59" s="51">
        <v>0</v>
      </c>
      <c r="BV59" s="15">
        <v>101</v>
      </c>
      <c r="BW59" s="15" t="s">
        <v>35</v>
      </c>
      <c r="BX59" s="15" t="s">
        <v>36</v>
      </c>
      <c r="BY59" s="15">
        <v>2.798032692</v>
      </c>
      <c r="BZ59" s="15" t="b">
        <v>0</v>
      </c>
      <c r="CA59" s="15">
        <v>5.2719836850000004</v>
      </c>
      <c r="CB59" s="15">
        <v>0.32408169999999997</v>
      </c>
      <c r="CC59" s="15">
        <v>0</v>
      </c>
      <c r="CD59" s="15">
        <v>0</v>
      </c>
      <c r="CE59" s="15">
        <v>0</v>
      </c>
    </row>
    <row r="60" spans="1:83" x14ac:dyDescent="0.25">
      <c r="A60" s="15">
        <v>105</v>
      </c>
      <c r="B60" s="15">
        <v>64</v>
      </c>
      <c r="C60" s="15">
        <v>105</v>
      </c>
      <c r="D60" s="74" t="s">
        <v>28</v>
      </c>
      <c r="E60" s="15" t="s">
        <v>29</v>
      </c>
      <c r="F60" s="15">
        <v>2.212234043</v>
      </c>
      <c r="G60" s="15"/>
      <c r="H60" s="15" t="b">
        <v>0</v>
      </c>
      <c r="I60" s="15">
        <v>2.5620545039999998</v>
      </c>
      <c r="J60" s="15">
        <v>1.8624135820000001</v>
      </c>
      <c r="K60" s="15">
        <v>0</v>
      </c>
      <c r="L60" s="15">
        <v>0</v>
      </c>
      <c r="M60" s="51">
        <v>0</v>
      </c>
      <c r="N60" s="74">
        <v>105</v>
      </c>
      <c r="O60" s="15" t="s">
        <v>29</v>
      </c>
      <c r="P60" s="15" t="s">
        <v>30</v>
      </c>
      <c r="Q60" s="15"/>
      <c r="R60" s="15" t="b">
        <v>1</v>
      </c>
      <c r="S60" s="15"/>
      <c r="T60" s="15"/>
      <c r="U60" s="15"/>
      <c r="V60" s="15"/>
      <c r="W60" s="51"/>
      <c r="X60" s="15">
        <v>105</v>
      </c>
      <c r="Y60" s="15" t="s">
        <v>30</v>
      </c>
      <c r="Z60" s="15" t="s">
        <v>31</v>
      </c>
      <c r="AA60" s="15"/>
      <c r="AB60" s="15" t="b">
        <v>1</v>
      </c>
      <c r="AC60" s="15"/>
      <c r="AD60" s="15"/>
      <c r="AE60" s="15"/>
      <c r="AF60" s="15"/>
      <c r="AG60" s="15"/>
      <c r="AH60" s="74">
        <v>105</v>
      </c>
      <c r="AI60" s="15" t="s">
        <v>31</v>
      </c>
      <c r="AJ60" s="15" t="s">
        <v>32</v>
      </c>
      <c r="AK60" s="15"/>
      <c r="AL60" s="15" t="b">
        <v>1</v>
      </c>
      <c r="AM60" s="15"/>
      <c r="AN60" s="15"/>
      <c r="AO60" s="15"/>
      <c r="AP60" s="15"/>
      <c r="AQ60" s="51"/>
      <c r="AR60" s="15">
        <v>105</v>
      </c>
      <c r="AS60" s="15" t="s">
        <v>32</v>
      </c>
      <c r="AT60" s="15" t="s">
        <v>33</v>
      </c>
      <c r="AU60" s="15">
        <v>4.5439994999999997E-2</v>
      </c>
      <c r="AV60" s="15" t="b">
        <v>1</v>
      </c>
      <c r="AW60" s="15">
        <v>0.105406075</v>
      </c>
      <c r="AX60" s="15">
        <v>0</v>
      </c>
      <c r="AY60" s="15">
        <v>2.7069399999999998E-4</v>
      </c>
      <c r="AZ60" s="15">
        <v>0.624284493</v>
      </c>
      <c r="BA60" s="51">
        <v>3.7060602999999998E-2</v>
      </c>
      <c r="BB60" s="74">
        <v>105</v>
      </c>
      <c r="BC60" s="15" t="s">
        <v>33</v>
      </c>
      <c r="BD60" s="15" t="s">
        <v>34</v>
      </c>
      <c r="BE60" s="15">
        <v>0.14790215300000001</v>
      </c>
      <c r="BF60" s="15" t="b">
        <v>0</v>
      </c>
      <c r="BG60" s="15">
        <v>0.29430947699999999</v>
      </c>
      <c r="BH60" s="15">
        <v>1.494829E-3</v>
      </c>
      <c r="BI60" s="15">
        <v>0</v>
      </c>
      <c r="BJ60" s="15">
        <v>0</v>
      </c>
      <c r="BK60" s="51">
        <v>0</v>
      </c>
      <c r="BL60" s="15">
        <v>105</v>
      </c>
      <c r="BM60" s="15" t="s">
        <v>34</v>
      </c>
      <c r="BN60" s="15" t="s">
        <v>35</v>
      </c>
      <c r="BO60" s="15">
        <v>3.7509038000000001E-2</v>
      </c>
      <c r="BP60" s="15" t="b">
        <v>0</v>
      </c>
      <c r="BQ60" s="15">
        <v>0.14717744499999999</v>
      </c>
      <c r="BR60" s="15">
        <v>0</v>
      </c>
      <c r="BS60" s="15">
        <v>0</v>
      </c>
      <c r="BT60" s="15">
        <v>0</v>
      </c>
      <c r="BU60" s="51">
        <v>0</v>
      </c>
      <c r="BV60" s="15">
        <v>105</v>
      </c>
      <c r="BW60" s="15" t="s">
        <v>35</v>
      </c>
      <c r="BX60" s="15" t="s">
        <v>36</v>
      </c>
      <c r="BY60" s="15"/>
      <c r="BZ60" s="15" t="b">
        <v>1</v>
      </c>
      <c r="CA60" s="15"/>
      <c r="CB60" s="15"/>
      <c r="CC60" s="15"/>
      <c r="CD60" s="15"/>
      <c r="CE60" s="15"/>
    </row>
    <row r="61" spans="1:83" x14ac:dyDescent="0.25">
      <c r="A61" s="15">
        <v>106</v>
      </c>
      <c r="B61" s="15">
        <v>64</v>
      </c>
      <c r="C61" s="15">
        <v>106</v>
      </c>
      <c r="D61" s="74" t="s">
        <v>28</v>
      </c>
      <c r="E61" s="15" t="s">
        <v>29</v>
      </c>
      <c r="F61" s="15">
        <v>4.6737323999999997E-2</v>
      </c>
      <c r="G61" s="15"/>
      <c r="H61" s="15" t="b">
        <v>1</v>
      </c>
      <c r="I61" s="15">
        <v>0.24704062900000001</v>
      </c>
      <c r="J61" s="15">
        <v>0</v>
      </c>
      <c r="K61" s="15">
        <v>2.2043631000000001E-2</v>
      </c>
      <c r="L61" s="15">
        <v>0.78812964200000002</v>
      </c>
      <c r="M61" s="51">
        <v>0.62510123299999998</v>
      </c>
      <c r="N61" s="74">
        <v>106</v>
      </c>
      <c r="O61" s="15" t="s">
        <v>29</v>
      </c>
      <c r="P61" s="15" t="s">
        <v>30</v>
      </c>
      <c r="Q61" s="15">
        <v>0.16987701299999999</v>
      </c>
      <c r="R61" s="15" t="b">
        <v>1</v>
      </c>
      <c r="S61" s="15">
        <v>0.393039886</v>
      </c>
      <c r="T61" s="15">
        <v>0</v>
      </c>
      <c r="U61" s="15">
        <v>5.2684849999999998E-3</v>
      </c>
      <c r="V61" s="15">
        <v>0.14940082800000001</v>
      </c>
      <c r="W61" s="51">
        <v>0.12205851400000001</v>
      </c>
      <c r="X61" s="15">
        <v>106</v>
      </c>
      <c r="Y61" s="15" t="s">
        <v>30</v>
      </c>
      <c r="Z61" s="15" t="s">
        <v>31</v>
      </c>
      <c r="AA61" s="15">
        <v>0.13539773599999999</v>
      </c>
      <c r="AB61" s="15" t="b">
        <v>1</v>
      </c>
      <c r="AC61" s="15">
        <v>0.383496434</v>
      </c>
      <c r="AD61" s="15">
        <v>0</v>
      </c>
      <c r="AE61" s="15">
        <v>1.6452155E-2</v>
      </c>
      <c r="AF61" s="15">
        <v>0.38115805200000002</v>
      </c>
      <c r="AG61" s="15">
        <v>0.30570539299999999</v>
      </c>
      <c r="AH61" s="74">
        <v>106</v>
      </c>
      <c r="AI61" s="15" t="s">
        <v>31</v>
      </c>
      <c r="AJ61" s="15" t="s">
        <v>32</v>
      </c>
      <c r="AK61" s="15">
        <v>3.8046611000000001E-2</v>
      </c>
      <c r="AL61" s="15" t="b">
        <v>0</v>
      </c>
      <c r="AM61" s="15">
        <v>0.22947682</v>
      </c>
      <c r="AN61" s="15">
        <v>0</v>
      </c>
      <c r="AO61" s="15">
        <v>0</v>
      </c>
      <c r="AP61" s="15">
        <v>0</v>
      </c>
      <c r="AQ61" s="51">
        <v>0</v>
      </c>
      <c r="AR61" s="15">
        <v>106</v>
      </c>
      <c r="AS61" s="15" t="s">
        <v>32</v>
      </c>
      <c r="AT61" s="15" t="s">
        <v>33</v>
      </c>
      <c r="AU61" s="15">
        <v>5.4561854999999999E-2</v>
      </c>
      <c r="AV61" s="15" t="b">
        <v>1</v>
      </c>
      <c r="AW61" s="15">
        <v>0.18434076699999999</v>
      </c>
      <c r="AX61" s="15">
        <v>0</v>
      </c>
      <c r="AY61" s="15">
        <v>6.322991E-3</v>
      </c>
      <c r="AZ61" s="15">
        <v>0.54902441099999999</v>
      </c>
      <c r="BA61" s="51">
        <v>0.419910116</v>
      </c>
      <c r="BB61" s="74">
        <v>106</v>
      </c>
      <c r="BC61" s="15" t="s">
        <v>33</v>
      </c>
      <c r="BD61" s="15" t="s">
        <v>34</v>
      </c>
      <c r="BE61" s="15">
        <v>1.7750633920000001</v>
      </c>
      <c r="BF61" s="15" t="b">
        <v>0</v>
      </c>
      <c r="BG61" s="15">
        <v>2.298784602</v>
      </c>
      <c r="BH61" s="15">
        <v>1.2513421819999999</v>
      </c>
      <c r="BI61" s="15">
        <v>0</v>
      </c>
      <c r="BJ61" s="15">
        <v>0</v>
      </c>
      <c r="BK61" s="51">
        <v>0</v>
      </c>
      <c r="BL61" s="15">
        <v>106</v>
      </c>
      <c r="BM61" s="15" t="s">
        <v>34</v>
      </c>
      <c r="BN61" s="15" t="s">
        <v>35</v>
      </c>
      <c r="BO61" s="15"/>
      <c r="BP61" s="15" t="b">
        <v>1</v>
      </c>
      <c r="BQ61" s="15"/>
      <c r="BR61" s="15"/>
      <c r="BS61" s="15"/>
      <c r="BT61" s="15"/>
      <c r="BU61" s="51"/>
      <c r="BV61" s="15">
        <v>106</v>
      </c>
      <c r="BW61" s="15" t="s">
        <v>35</v>
      </c>
      <c r="BX61" s="15" t="s">
        <v>36</v>
      </c>
      <c r="BY61" s="15"/>
      <c r="BZ61" s="15" t="b">
        <v>1</v>
      </c>
      <c r="CA61" s="15"/>
      <c r="CB61" s="15"/>
      <c r="CC61" s="15"/>
      <c r="CD61" s="15"/>
      <c r="CE61" s="15"/>
    </row>
    <row r="62" spans="1:83" x14ac:dyDescent="0.25">
      <c r="A62" s="15">
        <v>111</v>
      </c>
      <c r="B62" s="15">
        <v>64</v>
      </c>
      <c r="C62" s="15">
        <v>111</v>
      </c>
      <c r="D62" s="74" t="s">
        <v>28</v>
      </c>
      <c r="E62" s="15" t="s">
        <v>29</v>
      </c>
      <c r="F62" s="15"/>
      <c r="G62" s="15"/>
      <c r="H62" s="15" t="b">
        <v>1</v>
      </c>
      <c r="I62" s="15"/>
      <c r="J62" s="15"/>
      <c r="K62" s="15"/>
      <c r="L62" s="15"/>
      <c r="M62" s="51"/>
      <c r="N62" s="74">
        <v>111</v>
      </c>
      <c r="O62" s="15" t="s">
        <v>29</v>
      </c>
      <c r="P62" s="15" t="s">
        <v>30</v>
      </c>
      <c r="Q62" s="15"/>
      <c r="R62" s="15" t="b">
        <v>1</v>
      </c>
      <c r="S62" s="15"/>
      <c r="T62" s="15"/>
      <c r="U62" s="15"/>
      <c r="V62" s="15"/>
      <c r="W62" s="51"/>
      <c r="X62" s="15">
        <v>111</v>
      </c>
      <c r="Y62" s="15" t="s">
        <v>30</v>
      </c>
      <c r="Z62" s="15" t="s">
        <v>31</v>
      </c>
      <c r="AA62" s="15"/>
      <c r="AB62" s="15" t="b">
        <v>1</v>
      </c>
      <c r="AC62" s="15"/>
      <c r="AD62" s="15"/>
      <c r="AE62" s="15"/>
      <c r="AF62" s="15"/>
      <c r="AG62" s="15"/>
      <c r="AH62" s="74">
        <v>111</v>
      </c>
      <c r="AI62" s="15" t="s">
        <v>31</v>
      </c>
      <c r="AJ62" s="15" t="s">
        <v>32</v>
      </c>
      <c r="AK62" s="15"/>
      <c r="AL62" s="15" t="b">
        <v>1</v>
      </c>
      <c r="AM62" s="15"/>
      <c r="AN62" s="15"/>
      <c r="AO62" s="15"/>
      <c r="AP62" s="15"/>
      <c r="AQ62" s="51"/>
      <c r="AR62" s="15">
        <v>111</v>
      </c>
      <c r="AS62" s="15" t="s">
        <v>32</v>
      </c>
      <c r="AT62" s="15" t="s">
        <v>33</v>
      </c>
      <c r="AU62" s="15"/>
      <c r="AV62" s="15" t="b">
        <v>1</v>
      </c>
      <c r="AW62" s="15"/>
      <c r="AX62" s="15"/>
      <c r="AY62" s="15"/>
      <c r="AZ62" s="15"/>
      <c r="BA62" s="51"/>
      <c r="BB62" s="74">
        <v>111</v>
      </c>
      <c r="BC62" s="15" t="s">
        <v>33</v>
      </c>
      <c r="BD62" s="15" t="s">
        <v>34</v>
      </c>
      <c r="BE62" s="15">
        <v>0.15262342500000001</v>
      </c>
      <c r="BF62" s="15" t="b">
        <v>0</v>
      </c>
      <c r="BG62" s="15">
        <v>0.78259183300000001</v>
      </c>
      <c r="BH62" s="15"/>
      <c r="BI62" s="15">
        <v>0</v>
      </c>
      <c r="BJ62" s="15">
        <v>0</v>
      </c>
      <c r="BK62" s="51">
        <v>0</v>
      </c>
      <c r="BL62" s="15">
        <v>111</v>
      </c>
      <c r="BM62" s="15" t="s">
        <v>34</v>
      </c>
      <c r="BN62" s="15" t="s">
        <v>35</v>
      </c>
      <c r="BO62" s="15">
        <v>0.103868682</v>
      </c>
      <c r="BP62" s="15" t="b">
        <v>0</v>
      </c>
      <c r="BQ62" s="15">
        <v>0.175455896</v>
      </c>
      <c r="BR62" s="15">
        <v>3.2281468000000001E-2</v>
      </c>
      <c r="BS62" s="15">
        <v>0</v>
      </c>
      <c r="BT62" s="15">
        <v>0</v>
      </c>
      <c r="BU62" s="51">
        <v>0</v>
      </c>
      <c r="BV62" s="15">
        <v>111</v>
      </c>
      <c r="BW62" s="15" t="s">
        <v>35</v>
      </c>
      <c r="BX62" s="15" t="s">
        <v>36</v>
      </c>
      <c r="BY62" s="15">
        <v>3.1065257590000002</v>
      </c>
      <c r="BZ62" s="15" t="b">
        <v>0</v>
      </c>
      <c r="CA62" s="15">
        <v>3.9656722539999998</v>
      </c>
      <c r="CB62" s="15">
        <v>2.2473792640000001</v>
      </c>
      <c r="CC62" s="15">
        <v>0</v>
      </c>
      <c r="CD62" s="15">
        <v>0</v>
      </c>
      <c r="CE62" s="15">
        <v>0</v>
      </c>
    </row>
    <row r="63" spans="1:83" x14ac:dyDescent="0.25">
      <c r="A63" s="15">
        <v>112</v>
      </c>
      <c r="B63" s="15">
        <v>64</v>
      </c>
      <c r="C63" s="15">
        <v>112</v>
      </c>
      <c r="D63" s="74" t="s">
        <v>28</v>
      </c>
      <c r="E63" s="15" t="s">
        <v>29</v>
      </c>
      <c r="F63" s="15">
        <v>6.2308533999999999E-2</v>
      </c>
      <c r="G63" s="15"/>
      <c r="H63" s="15" t="b">
        <v>0</v>
      </c>
      <c r="I63" s="15">
        <v>0.48423007800000001</v>
      </c>
      <c r="J63" s="15">
        <v>0</v>
      </c>
      <c r="K63" s="15">
        <v>0</v>
      </c>
      <c r="L63" s="15">
        <v>0</v>
      </c>
      <c r="M63" s="51">
        <v>0</v>
      </c>
      <c r="N63" s="74">
        <v>112</v>
      </c>
      <c r="O63" s="15" t="s">
        <v>29</v>
      </c>
      <c r="P63" s="15" t="s">
        <v>30</v>
      </c>
      <c r="Q63" s="15">
        <v>6.0408120000000003E-2</v>
      </c>
      <c r="R63" s="15" t="b">
        <v>0</v>
      </c>
      <c r="S63" s="15">
        <v>0.47274447200000003</v>
      </c>
      <c r="T63" s="15">
        <v>0</v>
      </c>
      <c r="U63" s="15">
        <v>0</v>
      </c>
      <c r="V63" s="15">
        <v>0</v>
      </c>
      <c r="W63" s="51">
        <v>0</v>
      </c>
      <c r="X63" s="15">
        <v>112</v>
      </c>
      <c r="Y63" s="15" t="s">
        <v>30</v>
      </c>
      <c r="Z63" s="15" t="s">
        <v>31</v>
      </c>
      <c r="AA63" s="15">
        <v>8.2436914E-2</v>
      </c>
      <c r="AB63" s="15" t="b">
        <v>1</v>
      </c>
      <c r="AC63" s="15">
        <v>0.34866812699999999</v>
      </c>
      <c r="AD63" s="15">
        <v>0</v>
      </c>
      <c r="AE63" s="15">
        <v>3.3911993000000001E-2</v>
      </c>
      <c r="AF63" s="15">
        <v>0.67578250699999998</v>
      </c>
      <c r="AG63" s="15">
        <v>0.55195912999999996</v>
      </c>
      <c r="AH63" s="74">
        <v>112</v>
      </c>
      <c r="AI63" s="15" t="s">
        <v>31</v>
      </c>
      <c r="AJ63" s="15" t="s">
        <v>32</v>
      </c>
      <c r="AK63" s="15">
        <v>4.2835610000000003E-2</v>
      </c>
      <c r="AL63" s="15" t="b">
        <v>0</v>
      </c>
      <c r="AM63" s="15">
        <v>0.20589015899999999</v>
      </c>
      <c r="AN63" s="15">
        <v>0</v>
      </c>
      <c r="AO63" s="15">
        <v>0</v>
      </c>
      <c r="AP63" s="15">
        <v>0</v>
      </c>
      <c r="AQ63" s="51">
        <v>0</v>
      </c>
      <c r="AR63" s="15">
        <v>112</v>
      </c>
      <c r="AS63" s="15" t="s">
        <v>32</v>
      </c>
      <c r="AT63" s="15" t="s">
        <v>33</v>
      </c>
      <c r="AU63" s="15">
        <v>5.0413844999999999E-2</v>
      </c>
      <c r="AV63" s="15" t="b">
        <v>0</v>
      </c>
      <c r="AW63" s="15">
        <v>0.19779938599999999</v>
      </c>
      <c r="AX63" s="15">
        <v>0</v>
      </c>
      <c r="AY63" s="15">
        <v>0</v>
      </c>
      <c r="AZ63" s="15">
        <v>0</v>
      </c>
      <c r="BA63" s="51">
        <v>0</v>
      </c>
      <c r="BB63" s="74">
        <v>112</v>
      </c>
      <c r="BC63" s="15" t="s">
        <v>33</v>
      </c>
      <c r="BD63" s="15" t="s">
        <v>34</v>
      </c>
      <c r="BE63" s="15">
        <v>4.3180223660000001</v>
      </c>
      <c r="BF63" s="15" t="b">
        <v>0</v>
      </c>
      <c r="BG63" s="15">
        <v>4.5311058910000002</v>
      </c>
      <c r="BH63" s="15">
        <v>4.10493884</v>
      </c>
      <c r="BI63" s="15">
        <v>0</v>
      </c>
      <c r="BJ63" s="15">
        <v>0</v>
      </c>
      <c r="BK63" s="51">
        <v>0</v>
      </c>
      <c r="BL63" s="15">
        <v>112</v>
      </c>
      <c r="BM63" s="15" t="s">
        <v>34</v>
      </c>
      <c r="BN63" s="15" t="s">
        <v>35</v>
      </c>
      <c r="BO63" s="15">
        <v>0.31748915599999999</v>
      </c>
      <c r="BP63" s="15" t="b">
        <v>0</v>
      </c>
      <c r="BQ63" s="15">
        <v>0.45813599599999999</v>
      </c>
      <c r="BR63" s="15">
        <v>0.176842316</v>
      </c>
      <c r="BS63" s="15">
        <v>0</v>
      </c>
      <c r="BT63" s="15">
        <v>0</v>
      </c>
      <c r="BU63" s="51">
        <v>0</v>
      </c>
      <c r="BV63" s="15">
        <v>112</v>
      </c>
      <c r="BW63" s="15" t="s">
        <v>35</v>
      </c>
      <c r="BX63" s="15" t="s">
        <v>36</v>
      </c>
      <c r="BY63" s="15">
        <v>0.24178633499999999</v>
      </c>
      <c r="BZ63" s="15" t="b">
        <v>0</v>
      </c>
      <c r="CA63" s="15">
        <v>0.30335275499999997</v>
      </c>
      <c r="CB63" s="15">
        <v>0.18021991500000001</v>
      </c>
      <c r="CC63" s="15">
        <v>0</v>
      </c>
      <c r="CD63" s="15">
        <v>0</v>
      </c>
      <c r="CE63" s="15">
        <v>0</v>
      </c>
    </row>
    <row r="64" spans="1:83" x14ac:dyDescent="0.25">
      <c r="A64" s="18">
        <v>115</v>
      </c>
      <c r="B64" s="18">
        <v>64</v>
      </c>
      <c r="C64" s="18">
        <v>115</v>
      </c>
      <c r="D64" s="75" t="s">
        <v>28</v>
      </c>
      <c r="E64" s="18" t="s">
        <v>29</v>
      </c>
      <c r="F64" s="18"/>
      <c r="G64" s="18"/>
      <c r="H64" s="18" t="b">
        <v>1</v>
      </c>
      <c r="I64" s="18"/>
      <c r="J64" s="18"/>
      <c r="K64" s="18"/>
      <c r="L64" s="18"/>
      <c r="M64" s="52"/>
      <c r="N64" s="75">
        <v>115</v>
      </c>
      <c r="O64" s="18" t="s">
        <v>29</v>
      </c>
      <c r="P64" s="18" t="s">
        <v>30</v>
      </c>
      <c r="Q64" s="18"/>
      <c r="R64" s="18" t="b">
        <v>1</v>
      </c>
      <c r="S64" s="18"/>
      <c r="T64" s="18"/>
      <c r="U64" s="18"/>
      <c r="V64" s="18"/>
      <c r="W64" s="52"/>
      <c r="X64" s="18">
        <v>115</v>
      </c>
      <c r="Y64" s="18" t="s">
        <v>30</v>
      </c>
      <c r="Z64" s="18" t="s">
        <v>31</v>
      </c>
      <c r="AA64" s="18"/>
      <c r="AB64" s="18" t="b">
        <v>1</v>
      </c>
      <c r="AC64" s="18"/>
      <c r="AD64" s="18"/>
      <c r="AE64" s="18"/>
      <c r="AF64" s="18"/>
      <c r="AG64" s="18"/>
      <c r="AH64" s="75">
        <v>115</v>
      </c>
      <c r="AI64" s="18" t="s">
        <v>31</v>
      </c>
      <c r="AJ64" s="18" t="s">
        <v>32</v>
      </c>
      <c r="AK64" s="18"/>
      <c r="AL64" s="18" t="b">
        <v>1</v>
      </c>
      <c r="AM64" s="18"/>
      <c r="AN64" s="18"/>
      <c r="AO64" s="18"/>
      <c r="AP64" s="18"/>
      <c r="AQ64" s="52"/>
      <c r="AR64" s="18">
        <v>115</v>
      </c>
      <c r="AS64" s="18" t="s">
        <v>32</v>
      </c>
      <c r="AT64" s="18" t="s">
        <v>33</v>
      </c>
      <c r="AU64" s="18"/>
      <c r="AV64" s="18" t="b">
        <v>1</v>
      </c>
      <c r="AW64" s="18"/>
      <c r="AX64" s="18"/>
      <c r="AY64" s="18"/>
      <c r="AZ64" s="18"/>
      <c r="BA64" s="52"/>
      <c r="BB64" s="75">
        <v>115</v>
      </c>
      <c r="BC64" s="18" t="s">
        <v>33</v>
      </c>
      <c r="BD64" s="18" t="s">
        <v>34</v>
      </c>
      <c r="BE64" s="18"/>
      <c r="BF64" s="18" t="b">
        <v>1</v>
      </c>
      <c r="BG64" s="18"/>
      <c r="BH64" s="18"/>
      <c r="BI64" s="18"/>
      <c r="BJ64" s="18"/>
      <c r="BK64" s="52"/>
      <c r="BL64" s="18">
        <v>115</v>
      </c>
      <c r="BM64" s="18" t="s">
        <v>34</v>
      </c>
      <c r="BN64" s="18" t="s">
        <v>35</v>
      </c>
      <c r="BO64" s="18"/>
      <c r="BP64" s="18" t="b">
        <v>1</v>
      </c>
      <c r="BQ64" s="18"/>
      <c r="BR64" s="18"/>
      <c r="BS64" s="18"/>
      <c r="BT64" s="18"/>
      <c r="BU64" s="52"/>
      <c r="BV64" s="18">
        <v>115</v>
      </c>
      <c r="BW64" s="18" t="s">
        <v>35</v>
      </c>
      <c r="BX64" s="18" t="s">
        <v>36</v>
      </c>
      <c r="BY64" s="18"/>
      <c r="BZ64" s="18" t="b">
        <v>1</v>
      </c>
      <c r="CA64" s="18"/>
      <c r="CB64" s="18"/>
      <c r="CC64" s="18"/>
      <c r="CD64" s="18"/>
      <c r="CE64" s="18"/>
    </row>
    <row r="65" spans="1:83" x14ac:dyDescent="0.25">
      <c r="A65" s="15">
        <v>170</v>
      </c>
      <c r="B65" s="15"/>
      <c r="C65" s="15"/>
      <c r="D65" s="74"/>
      <c r="E65" s="15"/>
      <c r="F65" s="15"/>
      <c r="G65" s="15"/>
      <c r="H65" s="15"/>
      <c r="I65" s="15"/>
      <c r="J65" s="15"/>
      <c r="K65" s="15"/>
      <c r="L65" s="15"/>
      <c r="M65" s="51"/>
      <c r="N65" s="74"/>
      <c r="O65" s="15"/>
      <c r="P65" s="15"/>
      <c r="Q65" s="15"/>
      <c r="R65" s="15"/>
      <c r="S65" s="15"/>
      <c r="T65" s="15"/>
      <c r="U65" s="15"/>
      <c r="V65" s="15"/>
      <c r="W65" s="51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74"/>
      <c r="AI65" s="15"/>
      <c r="AJ65" s="15"/>
      <c r="AK65" s="15"/>
      <c r="AL65" s="15"/>
      <c r="AM65" s="15"/>
      <c r="AN65" s="15"/>
      <c r="AO65" s="15"/>
      <c r="AP65" s="15"/>
      <c r="AQ65" s="51"/>
      <c r="AR65" s="15"/>
      <c r="AS65" s="15"/>
      <c r="AT65" s="15"/>
      <c r="AU65" s="15"/>
      <c r="AV65" s="15"/>
      <c r="AW65" s="15"/>
      <c r="AX65" s="15"/>
      <c r="AY65" s="15"/>
      <c r="AZ65" s="15"/>
      <c r="BA65" s="51"/>
      <c r="BB65" s="74"/>
      <c r="BC65" s="15"/>
      <c r="BD65" s="15"/>
      <c r="BE65" s="15"/>
      <c r="BF65" s="15"/>
      <c r="BG65" s="15"/>
      <c r="BH65" s="15"/>
      <c r="BI65" s="15"/>
      <c r="BJ65" s="15"/>
      <c r="BK65" s="51"/>
      <c r="BL65" s="15">
        <v>170</v>
      </c>
      <c r="BM65" s="15" t="s">
        <v>34</v>
      </c>
      <c r="BN65" s="15" t="s">
        <v>35</v>
      </c>
      <c r="BO65" s="15">
        <v>9.6798836887441106E-2</v>
      </c>
      <c r="BQ65" s="15">
        <v>0.39828484534032599</v>
      </c>
      <c r="BR65" s="15">
        <v>0</v>
      </c>
      <c r="BS65" s="15"/>
      <c r="BT65" s="15"/>
      <c r="BU65" s="51"/>
      <c r="BV65" s="15">
        <v>170</v>
      </c>
      <c r="BW65" s="15" t="s">
        <v>35</v>
      </c>
      <c r="BX65" s="15" t="s">
        <v>36</v>
      </c>
      <c r="BY65" s="15">
        <v>3.5077745099981801E-2</v>
      </c>
      <c r="CA65" s="15">
        <v>0.35708875919633698</v>
      </c>
      <c r="CB65" s="15">
        <v>0</v>
      </c>
      <c r="CD65" s="15"/>
      <c r="CE65" s="15"/>
    </row>
    <row r="66" spans="1:83" s="38" customFormat="1" x14ac:dyDescent="0.25">
      <c r="A66" s="99" t="s">
        <v>42</v>
      </c>
      <c r="B66" s="99"/>
      <c r="C66" s="99"/>
      <c r="D66" s="100"/>
      <c r="E66" s="99"/>
      <c r="F66" s="99">
        <f>AVERAGE(F33:F65)</f>
        <v>0.35346659280000003</v>
      </c>
      <c r="G66" s="99"/>
      <c r="H66" s="99"/>
      <c r="I66" s="99">
        <f>AVERAGE(I33:I65)</f>
        <v>0.61766918160000017</v>
      </c>
      <c r="J66" s="99">
        <f>AVERAGE(J33:J65)</f>
        <v>0.19199356306666668</v>
      </c>
      <c r="K66" s="99"/>
      <c r="L66" s="99"/>
      <c r="M66" s="99"/>
      <c r="N66" s="99"/>
      <c r="O66" s="99"/>
      <c r="P66" s="99"/>
      <c r="Q66" s="99">
        <f>AVERAGE(Q33:Q65)</f>
        <v>0.53123626228571419</v>
      </c>
      <c r="R66" s="99"/>
      <c r="S66" s="99">
        <f>AVERAGE(S33:S65)</f>
        <v>0.71916220671428577</v>
      </c>
      <c r="T66" s="99">
        <f>AVERAGE(T33:T65)</f>
        <v>0.41899306307142853</v>
      </c>
      <c r="U66" s="99"/>
      <c r="V66" s="99"/>
      <c r="W66" s="99"/>
      <c r="X66" s="99"/>
      <c r="Y66" s="99"/>
      <c r="Z66" s="99"/>
      <c r="AA66" s="99">
        <f>AVERAGE(AA33:AA65)</f>
        <v>0.36893010599999998</v>
      </c>
      <c r="AB66" s="99"/>
      <c r="AC66" s="99">
        <f>AVERAGE(AC33:AC65)</f>
        <v>0.54597433392857142</v>
      </c>
      <c r="AD66" s="99">
        <f>AVERAGE(AD33:AD65)</f>
        <v>0.26355746085714288</v>
      </c>
      <c r="AE66" s="99"/>
      <c r="AF66" s="99"/>
      <c r="AG66" s="99"/>
      <c r="AH66" s="100"/>
      <c r="AI66" s="99"/>
      <c r="AJ66" s="99"/>
      <c r="AK66" s="99">
        <f>AVERAGE(AK33:AK65)</f>
        <v>0.12485561207142856</v>
      </c>
      <c r="AL66" s="99"/>
      <c r="AM66" s="99">
        <f>AVERAGE(AM33:AM65)</f>
        <v>0.29850607464285711</v>
      </c>
      <c r="AN66" s="99">
        <f>AVERAGE(AN33:AN65)</f>
        <v>1.4366686214285714E-2</v>
      </c>
      <c r="AO66" s="99"/>
      <c r="AP66" s="99"/>
      <c r="AQ66" s="108"/>
      <c r="AR66" s="99"/>
      <c r="AS66" s="99"/>
      <c r="AT66" s="99"/>
      <c r="AU66" s="99">
        <f>AVERAGE(AU33:AU65)</f>
        <v>0.70262786608333327</v>
      </c>
      <c r="AV66" s="99"/>
      <c r="AW66" s="99">
        <f>AVERAGE(AW33:AW65)</f>
        <v>0.88444493141666658</v>
      </c>
      <c r="AX66" s="99">
        <f>AVERAGE(AX33:AX65)</f>
        <v>0.53511491415384616</v>
      </c>
      <c r="AY66" s="99"/>
      <c r="AZ66" s="99"/>
      <c r="BA66" s="108"/>
      <c r="BB66" s="100"/>
      <c r="BC66" s="99"/>
      <c r="BD66" s="99"/>
      <c r="BE66" s="99">
        <f>AVERAGE(BE33:BE65)</f>
        <v>3.7473972829999997</v>
      </c>
      <c r="BF66" s="99"/>
      <c r="BG66" s="99">
        <f>AVERAGE(BG33:BG65)</f>
        <v>4.1273726090588232</v>
      </c>
      <c r="BH66" s="99">
        <f>AVERAGE(BH33:BH65)</f>
        <v>3.6212577010625</v>
      </c>
      <c r="BI66" s="99"/>
      <c r="BJ66" s="99"/>
      <c r="BK66" s="108"/>
      <c r="BL66" s="99"/>
      <c r="BM66" s="116"/>
      <c r="BN66" s="99"/>
      <c r="BO66" s="99">
        <f>AVERAGE(BO33:BO65)</f>
        <v>0.13899442158579275</v>
      </c>
      <c r="BP66" s="99"/>
      <c r="BQ66" s="99">
        <f>AVERAGE(BQ33:BQ65)</f>
        <v>0.4796059365154694</v>
      </c>
      <c r="BR66" s="99">
        <f>AVERAGE(BR33:BR65)</f>
        <v>1.4184805772727273E-2</v>
      </c>
      <c r="BS66" s="99"/>
      <c r="BT66" s="99"/>
      <c r="BU66" s="108"/>
      <c r="BV66" s="99"/>
      <c r="BW66" s="99"/>
      <c r="BX66" s="99"/>
      <c r="BY66" s="99">
        <f>AVERAGE(BY33:BY65)</f>
        <v>0.49522860930499907</v>
      </c>
      <c r="BZ66" s="99"/>
      <c r="CA66" s="99">
        <f>AVERAGE(CA33:CA65)</f>
        <v>1.115451211509817</v>
      </c>
      <c r="CB66" s="99">
        <f>AVERAGE(CB33:CB65)</f>
        <v>0.13825323075000001</v>
      </c>
      <c r="CC66" s="99"/>
      <c r="CD66" s="99"/>
      <c r="CE66" s="99"/>
    </row>
    <row r="67" spans="1:83" x14ac:dyDescent="0.25">
      <c r="A67" s="21">
        <v>20</v>
      </c>
      <c r="B67" s="21">
        <v>45</v>
      </c>
      <c r="C67" s="21">
        <v>20</v>
      </c>
      <c r="D67" s="76" t="s">
        <v>28</v>
      </c>
      <c r="E67" s="21" t="s">
        <v>29</v>
      </c>
      <c r="F67" s="21">
        <v>1.1372007900000001</v>
      </c>
      <c r="G67" s="21"/>
      <c r="H67" s="21" t="b">
        <v>0</v>
      </c>
      <c r="I67" s="21">
        <v>1.4324179829999999</v>
      </c>
      <c r="J67" s="21">
        <v>0.841983598</v>
      </c>
      <c r="K67" s="21">
        <v>0</v>
      </c>
      <c r="L67" s="21">
        <v>0</v>
      </c>
      <c r="M67" s="53">
        <v>0</v>
      </c>
      <c r="N67" s="76">
        <v>20</v>
      </c>
      <c r="O67" s="21" t="s">
        <v>29</v>
      </c>
      <c r="P67" s="21" t="s">
        <v>30</v>
      </c>
      <c r="Q67" s="21">
        <v>8.6557913E-2</v>
      </c>
      <c r="R67" s="21" t="b">
        <v>0</v>
      </c>
      <c r="S67" s="21">
        <v>0.170671147</v>
      </c>
      <c r="T67" s="21">
        <v>2.4446789999999999E-3</v>
      </c>
      <c r="U67" s="21">
        <v>0</v>
      </c>
      <c r="V67" s="21">
        <v>0</v>
      </c>
      <c r="W67" s="53">
        <v>0</v>
      </c>
      <c r="X67" s="21">
        <v>20</v>
      </c>
      <c r="Y67" s="21" t="s">
        <v>30</v>
      </c>
      <c r="Z67" s="21" t="s">
        <v>31</v>
      </c>
      <c r="AA67" s="21">
        <v>3.8753250000000002E-3</v>
      </c>
      <c r="AB67" s="21" t="b">
        <v>0</v>
      </c>
      <c r="AC67" s="21">
        <v>0.111766633</v>
      </c>
      <c r="AD67" s="21">
        <v>0</v>
      </c>
      <c r="AE67" s="21">
        <v>0</v>
      </c>
      <c r="AF67" s="21">
        <v>0</v>
      </c>
      <c r="AG67" s="21">
        <v>0</v>
      </c>
      <c r="AH67" s="76">
        <v>20</v>
      </c>
      <c r="AI67" s="21" t="s">
        <v>31</v>
      </c>
      <c r="AJ67" s="21" t="s">
        <v>32</v>
      </c>
      <c r="AK67" s="21">
        <v>3.1025659000000001E-2</v>
      </c>
      <c r="AL67" s="21" t="b">
        <v>1</v>
      </c>
      <c r="AM67" s="21">
        <v>0.119688718</v>
      </c>
      <c r="AN67" s="21">
        <v>0</v>
      </c>
      <c r="AO67" s="21">
        <v>2.9142679999999998E-3</v>
      </c>
      <c r="AP67" s="21">
        <v>0.95017336600000002</v>
      </c>
      <c r="AQ67" s="53">
        <v>0.28137864699999998</v>
      </c>
      <c r="AR67" s="21">
        <v>20</v>
      </c>
      <c r="AS67" s="21" t="s">
        <v>32</v>
      </c>
      <c r="AT67" s="21" t="s">
        <v>33</v>
      </c>
      <c r="AU67" s="21">
        <v>6.1033661000000003E-2</v>
      </c>
      <c r="AV67" s="21" t="b">
        <v>0</v>
      </c>
      <c r="AW67" s="21">
        <v>0.104529309</v>
      </c>
      <c r="AX67" s="21">
        <v>1.7538013000000002E-2</v>
      </c>
      <c r="AY67" s="21">
        <v>0</v>
      </c>
      <c r="AZ67" s="21">
        <v>0</v>
      </c>
      <c r="BA67" s="53">
        <v>0</v>
      </c>
      <c r="BB67" s="76">
        <v>20</v>
      </c>
      <c r="BC67" s="21" t="s">
        <v>33</v>
      </c>
      <c r="BD67" s="21" t="s">
        <v>34</v>
      </c>
      <c r="BE67" s="21">
        <v>0.19666982199999999</v>
      </c>
      <c r="BF67" s="21" t="b">
        <v>0</v>
      </c>
      <c r="BG67" s="21">
        <v>0.24317075499999999</v>
      </c>
      <c r="BH67" s="21">
        <v>0.150168889</v>
      </c>
      <c r="BI67" s="21">
        <v>0</v>
      </c>
      <c r="BJ67" s="21">
        <v>0</v>
      </c>
      <c r="BK67" s="53">
        <v>0</v>
      </c>
      <c r="BL67" s="21">
        <v>20</v>
      </c>
      <c r="BM67" s="19" t="s">
        <v>34</v>
      </c>
      <c r="BN67" s="21" t="s">
        <v>35</v>
      </c>
      <c r="BO67" s="21">
        <v>0.23378622600000001</v>
      </c>
      <c r="BP67" s="21" t="b">
        <v>0</v>
      </c>
      <c r="BQ67" s="21">
        <v>0.35348155199999998</v>
      </c>
      <c r="BR67" s="21">
        <v>0.114090899</v>
      </c>
      <c r="BS67" s="21">
        <v>0</v>
      </c>
      <c r="BT67" s="21">
        <v>0</v>
      </c>
      <c r="BU67" s="53">
        <v>0</v>
      </c>
      <c r="BV67" s="21">
        <v>20</v>
      </c>
      <c r="BW67" s="21" t="s">
        <v>35</v>
      </c>
      <c r="BX67" s="21" t="s">
        <v>36</v>
      </c>
      <c r="BY67" s="21"/>
      <c r="BZ67" s="21" t="b">
        <v>1</v>
      </c>
      <c r="CA67" s="21"/>
      <c r="CB67" s="21"/>
      <c r="CC67" s="21"/>
      <c r="CD67" s="21"/>
      <c r="CE67" s="21"/>
    </row>
    <row r="68" spans="1:83" x14ac:dyDescent="0.25">
      <c r="A68" s="19">
        <v>26</v>
      </c>
      <c r="B68" s="19">
        <v>45</v>
      </c>
      <c r="C68" s="19">
        <v>26</v>
      </c>
      <c r="D68" s="77" t="s">
        <v>28</v>
      </c>
      <c r="E68" s="19" t="s">
        <v>29</v>
      </c>
      <c r="F68" s="19">
        <v>0.27394174399999999</v>
      </c>
      <c r="G68" s="19"/>
      <c r="H68" s="19" t="b">
        <v>1</v>
      </c>
      <c r="I68" s="19">
        <v>0.95513145399999999</v>
      </c>
      <c r="J68" s="19">
        <v>0</v>
      </c>
      <c r="K68" s="19">
        <v>0.16458767799999999</v>
      </c>
      <c r="L68" s="19">
        <v>0.81926598299999998</v>
      </c>
      <c r="M68" s="54">
        <v>0.28558000700000002</v>
      </c>
      <c r="N68" s="77">
        <v>26</v>
      </c>
      <c r="O68" s="19" t="s">
        <v>29</v>
      </c>
      <c r="P68" s="19" t="s">
        <v>30</v>
      </c>
      <c r="Q68" s="19">
        <v>0.20188231300000001</v>
      </c>
      <c r="R68" s="19" t="b">
        <v>0</v>
      </c>
      <c r="S68" s="19">
        <v>0.64030081500000002</v>
      </c>
      <c r="T68" s="19">
        <v>0</v>
      </c>
      <c r="U68" s="19">
        <v>0</v>
      </c>
      <c r="V68" s="19">
        <v>0</v>
      </c>
      <c r="W68" s="54">
        <v>0</v>
      </c>
      <c r="X68" s="19">
        <v>26</v>
      </c>
      <c r="Y68" s="19" t="s">
        <v>30</v>
      </c>
      <c r="Z68" s="19" t="s">
        <v>31</v>
      </c>
      <c r="AA68" s="19">
        <v>6.0963073E-2</v>
      </c>
      <c r="AB68" s="19" t="b">
        <v>0</v>
      </c>
      <c r="AC68" s="19">
        <v>0.18126356299999999</v>
      </c>
      <c r="AD68" s="19">
        <v>0</v>
      </c>
      <c r="AE68" s="19">
        <v>0</v>
      </c>
      <c r="AF68" s="19">
        <v>0</v>
      </c>
      <c r="AG68" s="19">
        <v>0</v>
      </c>
      <c r="AH68" s="77">
        <v>26</v>
      </c>
      <c r="AI68" s="19" t="s">
        <v>31</v>
      </c>
      <c r="AJ68" s="19" t="s">
        <v>32</v>
      </c>
      <c r="AK68" s="19">
        <v>6.3370087000000005E-2</v>
      </c>
      <c r="AL68" s="19" t="b">
        <v>0</v>
      </c>
      <c r="AM68" s="19">
        <v>0.19670223100000001</v>
      </c>
      <c r="AN68" s="19">
        <v>0</v>
      </c>
      <c r="AO68" s="19">
        <v>0</v>
      </c>
      <c r="AP68" s="19">
        <v>0</v>
      </c>
      <c r="AQ68" s="54">
        <v>0</v>
      </c>
      <c r="AR68" s="19">
        <v>26</v>
      </c>
      <c r="AS68" s="19" t="s">
        <v>32</v>
      </c>
      <c r="AT68" s="19" t="s">
        <v>33</v>
      </c>
      <c r="AU68" s="19">
        <v>2.1999000000000001E-2</v>
      </c>
      <c r="AV68" s="19" t="b">
        <v>1</v>
      </c>
      <c r="AW68" s="19">
        <v>5.8142553999999999E-2</v>
      </c>
      <c r="AX68" s="19">
        <v>0</v>
      </c>
      <c r="AY68" s="19">
        <v>2.6246499999999997E-4</v>
      </c>
      <c r="AZ68" s="19">
        <v>0.49397056299999997</v>
      </c>
      <c r="BA68" s="54">
        <v>0.15604420799999999</v>
      </c>
      <c r="BB68" s="77">
        <v>26</v>
      </c>
      <c r="BC68" s="19" t="s">
        <v>33</v>
      </c>
      <c r="BD68" s="19" t="s">
        <v>34</v>
      </c>
      <c r="BE68" s="19"/>
      <c r="BF68" s="19" t="b">
        <v>1</v>
      </c>
      <c r="BG68" s="19"/>
      <c r="BH68" s="19"/>
      <c r="BI68" s="19"/>
      <c r="BJ68" s="19"/>
      <c r="BK68" s="54"/>
      <c r="BL68" s="19">
        <v>26</v>
      </c>
      <c r="BM68" s="19" t="s">
        <v>34</v>
      </c>
      <c r="BN68" s="19" t="s">
        <v>35</v>
      </c>
      <c r="BO68" s="19"/>
      <c r="BP68" s="19" t="b">
        <v>1</v>
      </c>
      <c r="BQ68" s="19"/>
      <c r="BR68" s="19"/>
      <c r="BS68" s="19"/>
      <c r="BT68" s="19"/>
      <c r="BU68" s="54"/>
      <c r="BV68" s="19">
        <v>26</v>
      </c>
      <c r="BW68" s="19" t="s">
        <v>35</v>
      </c>
      <c r="BX68" s="19" t="s">
        <v>36</v>
      </c>
      <c r="BY68" s="19"/>
      <c r="BZ68" s="19" t="b">
        <v>1</v>
      </c>
      <c r="CA68" s="19"/>
      <c r="CB68" s="19"/>
      <c r="CC68" s="19"/>
      <c r="CD68" s="19"/>
      <c r="CE68" s="19"/>
    </row>
    <row r="69" spans="1:83" x14ac:dyDescent="0.25">
      <c r="A69" s="19">
        <v>27</v>
      </c>
      <c r="B69" s="19">
        <v>45</v>
      </c>
      <c r="C69" s="19">
        <v>27</v>
      </c>
      <c r="D69" s="77" t="s">
        <v>28</v>
      </c>
      <c r="E69" s="19" t="s">
        <v>29</v>
      </c>
      <c r="F69" s="19"/>
      <c r="G69" s="19"/>
      <c r="H69" s="19" t="b">
        <v>1</v>
      </c>
      <c r="I69" s="19"/>
      <c r="J69" s="19"/>
      <c r="K69" s="19"/>
      <c r="L69" s="19"/>
      <c r="M69" s="54"/>
      <c r="N69" s="77">
        <v>27</v>
      </c>
      <c r="O69" s="19" t="s">
        <v>29</v>
      </c>
      <c r="P69" s="19" t="s">
        <v>30</v>
      </c>
      <c r="Q69" s="19"/>
      <c r="R69" s="19" t="b">
        <v>1</v>
      </c>
      <c r="S69" s="19"/>
      <c r="T69" s="19"/>
      <c r="U69" s="19"/>
      <c r="V69" s="19"/>
      <c r="W69" s="54"/>
      <c r="X69" s="19">
        <v>27</v>
      </c>
      <c r="Y69" s="19" t="s">
        <v>30</v>
      </c>
      <c r="Z69" s="19" t="s">
        <v>31</v>
      </c>
      <c r="AA69" s="19"/>
      <c r="AB69" s="19" t="b">
        <v>1</v>
      </c>
      <c r="AC69" s="19"/>
      <c r="AD69" s="19"/>
      <c r="AE69" s="19"/>
      <c r="AF69" s="19"/>
      <c r="AG69" s="19"/>
      <c r="AH69" s="77">
        <v>27</v>
      </c>
      <c r="AI69" s="19" t="s">
        <v>31</v>
      </c>
      <c r="AJ69" s="19" t="s">
        <v>32</v>
      </c>
      <c r="AK69" s="19"/>
      <c r="AL69" s="19" t="b">
        <v>1</v>
      </c>
      <c r="AM69" s="19"/>
      <c r="AN69" s="19"/>
      <c r="AO69" s="19"/>
      <c r="AP69" s="19"/>
      <c r="AQ69" s="54"/>
      <c r="AR69" s="19">
        <v>27</v>
      </c>
      <c r="AS69" s="19" t="s">
        <v>32</v>
      </c>
      <c r="AT69" s="19" t="s">
        <v>33</v>
      </c>
      <c r="AU69" s="19"/>
      <c r="AV69" s="19" t="b">
        <v>1</v>
      </c>
      <c r="AW69" s="19"/>
      <c r="AX69" s="19"/>
      <c r="AY69" s="19"/>
      <c r="AZ69" s="19"/>
      <c r="BA69" s="54"/>
      <c r="BB69" s="77">
        <v>27</v>
      </c>
      <c r="BC69" s="19" t="s">
        <v>33</v>
      </c>
      <c r="BD69" s="19" t="s">
        <v>34</v>
      </c>
      <c r="BE69" s="19"/>
      <c r="BF69" s="19" t="b">
        <v>1</v>
      </c>
      <c r="BG69" s="19"/>
      <c r="BH69" s="19"/>
      <c r="BI69" s="19"/>
      <c r="BJ69" s="19"/>
      <c r="BK69" s="54"/>
      <c r="BL69" s="19">
        <v>27</v>
      </c>
      <c r="BM69" s="19" t="s">
        <v>34</v>
      </c>
      <c r="BN69" s="19" t="s">
        <v>35</v>
      </c>
      <c r="BO69" s="19"/>
      <c r="BP69" s="19" t="b">
        <v>1</v>
      </c>
      <c r="BQ69" s="19"/>
      <c r="BR69" s="19"/>
      <c r="BS69" s="19"/>
      <c r="BT69" s="19"/>
      <c r="BU69" s="54"/>
      <c r="BV69" s="19">
        <v>27</v>
      </c>
      <c r="BW69" s="19" t="s">
        <v>35</v>
      </c>
      <c r="BX69" s="19" t="s">
        <v>36</v>
      </c>
      <c r="BY69" s="19"/>
      <c r="BZ69" s="19" t="b">
        <v>1</v>
      </c>
      <c r="CA69" s="19"/>
      <c r="CB69" s="19"/>
      <c r="CC69" s="19"/>
      <c r="CD69" s="19"/>
      <c r="CE69" s="19"/>
    </row>
    <row r="70" spans="1:83" x14ac:dyDescent="0.25">
      <c r="A70" s="19">
        <v>32</v>
      </c>
      <c r="B70" s="19">
        <v>45</v>
      </c>
      <c r="C70" s="19">
        <v>32</v>
      </c>
      <c r="D70" s="77" t="s">
        <v>28</v>
      </c>
      <c r="E70" s="19" t="s">
        <v>29</v>
      </c>
      <c r="F70" s="19">
        <v>0.19114183800000001</v>
      </c>
      <c r="G70" s="19"/>
      <c r="H70" s="19" t="b">
        <v>0</v>
      </c>
      <c r="I70" s="19">
        <v>0.69464385799999995</v>
      </c>
      <c r="J70" s="19">
        <v>0</v>
      </c>
      <c r="K70" s="19">
        <v>0</v>
      </c>
      <c r="L70" s="19">
        <v>0</v>
      </c>
      <c r="M70" s="54">
        <v>0</v>
      </c>
      <c r="N70" s="77">
        <v>32</v>
      </c>
      <c r="O70" s="19" t="s">
        <v>29</v>
      </c>
      <c r="P70" s="19" t="s">
        <v>30</v>
      </c>
      <c r="Q70" s="19">
        <v>0.53623761000000003</v>
      </c>
      <c r="R70" s="19" t="b">
        <v>0</v>
      </c>
      <c r="S70" s="19">
        <v>0.93221318900000005</v>
      </c>
      <c r="T70" s="19">
        <v>0.14026203100000001</v>
      </c>
      <c r="U70" s="19">
        <v>0</v>
      </c>
      <c r="V70" s="19">
        <v>0</v>
      </c>
      <c r="W70" s="54">
        <v>0</v>
      </c>
      <c r="X70" s="19">
        <v>32</v>
      </c>
      <c r="Y70" s="19" t="s">
        <v>30</v>
      </c>
      <c r="Z70" s="19" t="s">
        <v>31</v>
      </c>
      <c r="AA70" s="19">
        <v>9.2573644999999996E-2</v>
      </c>
      <c r="AB70" s="19" t="b">
        <v>0</v>
      </c>
      <c r="AC70" s="19">
        <v>0.142975835</v>
      </c>
      <c r="AD70" s="19">
        <v>4.2171453999999997E-2</v>
      </c>
      <c r="AE70" s="19">
        <v>0</v>
      </c>
      <c r="AF70" s="19">
        <v>0</v>
      </c>
      <c r="AG70" s="19">
        <v>0</v>
      </c>
      <c r="AH70" s="77">
        <v>32</v>
      </c>
      <c r="AI70" s="19" t="s">
        <v>31</v>
      </c>
      <c r="AJ70" s="19" t="s">
        <v>32</v>
      </c>
      <c r="AK70" s="19">
        <v>5.8922036999999997E-2</v>
      </c>
      <c r="AL70" s="19" t="b">
        <v>0</v>
      </c>
      <c r="AM70" s="19">
        <v>0.18970445599999999</v>
      </c>
      <c r="AN70" s="19">
        <v>0</v>
      </c>
      <c r="AO70" s="19">
        <v>0</v>
      </c>
      <c r="AP70" s="19">
        <v>0</v>
      </c>
      <c r="AQ70" s="54">
        <v>0</v>
      </c>
      <c r="AR70" s="19">
        <v>32</v>
      </c>
      <c r="AS70" s="19" t="s">
        <v>32</v>
      </c>
      <c r="AT70" s="19" t="s">
        <v>33</v>
      </c>
      <c r="AU70" s="19">
        <v>0.48910162299999999</v>
      </c>
      <c r="AV70" s="19" t="b">
        <v>0</v>
      </c>
      <c r="AW70" s="19">
        <v>0.674335409</v>
      </c>
      <c r="AX70" s="19">
        <v>0.303867836</v>
      </c>
      <c r="AY70" s="19">
        <v>0</v>
      </c>
      <c r="AZ70" s="19">
        <v>0</v>
      </c>
      <c r="BA70" s="54">
        <v>0</v>
      </c>
      <c r="BB70" s="77">
        <v>32</v>
      </c>
      <c r="BC70" s="19" t="s">
        <v>33</v>
      </c>
      <c r="BD70" s="19" t="s">
        <v>34</v>
      </c>
      <c r="BE70" s="19"/>
      <c r="BF70" s="19" t="b">
        <v>1</v>
      </c>
      <c r="BG70" s="19"/>
      <c r="BH70" s="19"/>
      <c r="BI70" s="19"/>
      <c r="BJ70" s="19"/>
      <c r="BK70" s="54"/>
      <c r="BL70" s="19">
        <v>32</v>
      </c>
      <c r="BM70" s="19" t="s">
        <v>34</v>
      </c>
      <c r="BN70" s="19" t="s">
        <v>35</v>
      </c>
      <c r="BO70" s="19"/>
      <c r="BP70" s="19" t="b">
        <v>1</v>
      </c>
      <c r="BQ70" s="19"/>
      <c r="BR70" s="19"/>
      <c r="BS70" s="19"/>
      <c r="BT70" s="19"/>
      <c r="BU70" s="54"/>
      <c r="BV70" s="19">
        <v>32</v>
      </c>
      <c r="BW70" s="19" t="s">
        <v>35</v>
      </c>
      <c r="BX70" s="19" t="s">
        <v>36</v>
      </c>
      <c r="BY70" s="19"/>
      <c r="BZ70" s="19" t="b">
        <v>1</v>
      </c>
      <c r="CA70" s="19"/>
      <c r="CB70" s="19"/>
      <c r="CC70" s="19"/>
      <c r="CD70" s="19"/>
      <c r="CE70" s="19"/>
    </row>
    <row r="71" spans="1:83" x14ac:dyDescent="0.25">
      <c r="A71" s="19">
        <v>33</v>
      </c>
      <c r="B71" s="19">
        <v>45</v>
      </c>
      <c r="C71" s="19">
        <v>33</v>
      </c>
      <c r="D71" s="77" t="s">
        <v>28</v>
      </c>
      <c r="E71" s="19" t="s">
        <v>29</v>
      </c>
      <c r="F71" s="19"/>
      <c r="G71" s="19"/>
      <c r="H71" s="19" t="b">
        <v>1</v>
      </c>
      <c r="I71" s="19"/>
      <c r="J71" s="19"/>
      <c r="K71" s="19"/>
      <c r="L71" s="19"/>
      <c r="M71" s="54"/>
      <c r="N71" s="77">
        <v>33</v>
      </c>
      <c r="O71" s="19" t="s">
        <v>29</v>
      </c>
      <c r="P71" s="19" t="s">
        <v>30</v>
      </c>
      <c r="Q71" s="19">
        <v>7.2045250000000005E-2</v>
      </c>
      <c r="R71" s="19" t="b">
        <v>0</v>
      </c>
      <c r="S71" s="19">
        <v>0.13238968500000001</v>
      </c>
      <c r="T71" s="19">
        <v>1.1700815E-2</v>
      </c>
      <c r="U71" s="19">
        <v>0</v>
      </c>
      <c r="V71" s="19">
        <v>0</v>
      </c>
      <c r="W71" s="54">
        <v>0</v>
      </c>
      <c r="X71" s="19">
        <v>33</v>
      </c>
      <c r="Y71" s="19" t="s">
        <v>30</v>
      </c>
      <c r="Z71" s="19" t="s">
        <v>31</v>
      </c>
      <c r="AA71" s="19">
        <v>2.3572424000000002E-2</v>
      </c>
      <c r="AB71" s="19" t="b">
        <v>0</v>
      </c>
      <c r="AC71" s="19">
        <v>3.7024098999999998E-2</v>
      </c>
      <c r="AD71" s="19">
        <v>1.0120749E-2</v>
      </c>
      <c r="AE71" s="19">
        <v>0</v>
      </c>
      <c r="AF71" s="19">
        <v>0</v>
      </c>
      <c r="AG71" s="19">
        <v>0</v>
      </c>
      <c r="AH71" s="77">
        <v>33</v>
      </c>
      <c r="AI71" s="19" t="s">
        <v>31</v>
      </c>
      <c r="AJ71" s="19" t="s">
        <v>32</v>
      </c>
      <c r="AK71" s="19">
        <v>0</v>
      </c>
      <c r="AL71" s="19" t="b">
        <v>1</v>
      </c>
      <c r="AM71" s="19">
        <v>2.6662526999999998E-2</v>
      </c>
      <c r="AN71" s="19">
        <v>0</v>
      </c>
      <c r="AO71" s="19">
        <v>5.5833200000000003E-4</v>
      </c>
      <c r="AP71" s="19">
        <v>1</v>
      </c>
      <c r="AQ71" s="54">
        <v>1</v>
      </c>
      <c r="AR71" s="19">
        <v>33</v>
      </c>
      <c r="AS71" s="19" t="s">
        <v>32</v>
      </c>
      <c r="AT71" s="19" t="s">
        <v>33</v>
      </c>
      <c r="AU71" s="19">
        <v>0.51009912899999998</v>
      </c>
      <c r="AV71" s="19" t="b">
        <v>0</v>
      </c>
      <c r="AW71" s="19">
        <v>0.813521779</v>
      </c>
      <c r="AX71" s="19">
        <v>0.20667648</v>
      </c>
      <c r="AY71" s="19">
        <v>0</v>
      </c>
      <c r="AZ71" s="19">
        <v>0</v>
      </c>
      <c r="BA71" s="54">
        <v>0</v>
      </c>
      <c r="BB71" s="77">
        <v>33</v>
      </c>
      <c r="BC71" s="19" t="s">
        <v>33</v>
      </c>
      <c r="BD71" s="19" t="s">
        <v>34</v>
      </c>
      <c r="BE71" s="19"/>
      <c r="BF71" s="19" t="b">
        <v>1</v>
      </c>
      <c r="BG71" s="19"/>
      <c r="BH71" s="19"/>
      <c r="BI71" s="19"/>
      <c r="BJ71" s="19"/>
      <c r="BK71" s="54"/>
      <c r="BL71" s="19">
        <v>33</v>
      </c>
      <c r="BM71" s="19" t="s">
        <v>34</v>
      </c>
      <c r="BN71" s="19" t="s">
        <v>35</v>
      </c>
      <c r="BO71" s="19"/>
      <c r="BP71" s="19" t="b">
        <v>1</v>
      </c>
      <c r="BQ71" s="19"/>
      <c r="BR71" s="19"/>
      <c r="BS71" s="19"/>
      <c r="BT71" s="19"/>
      <c r="BU71" s="54"/>
      <c r="BV71" s="19">
        <v>33</v>
      </c>
      <c r="BW71" s="19" t="s">
        <v>35</v>
      </c>
      <c r="BX71" s="19" t="s">
        <v>36</v>
      </c>
      <c r="BY71" s="19"/>
      <c r="BZ71" s="19" t="b">
        <v>1</v>
      </c>
      <c r="CA71" s="19"/>
      <c r="CB71" s="19"/>
      <c r="CC71" s="19"/>
      <c r="CD71" s="19"/>
      <c r="CE71" s="19"/>
    </row>
    <row r="72" spans="1:83" x14ac:dyDescent="0.25">
      <c r="A72" s="19">
        <v>34</v>
      </c>
      <c r="B72" s="19">
        <v>45</v>
      </c>
      <c r="C72" s="19">
        <v>34</v>
      </c>
      <c r="D72" s="77" t="s">
        <v>28</v>
      </c>
      <c r="E72" s="19" t="s">
        <v>29</v>
      </c>
      <c r="F72" s="19">
        <v>4.5888235999999999E-2</v>
      </c>
      <c r="G72" s="19"/>
      <c r="H72" s="19" t="b">
        <v>0</v>
      </c>
      <c r="I72" s="19">
        <v>0.193149501</v>
      </c>
      <c r="J72" s="19">
        <v>0</v>
      </c>
      <c r="K72" s="19">
        <v>0</v>
      </c>
      <c r="L72" s="19">
        <v>0</v>
      </c>
      <c r="M72" s="54">
        <v>0</v>
      </c>
      <c r="N72" s="77">
        <v>34</v>
      </c>
      <c r="O72" s="19" t="s">
        <v>29</v>
      </c>
      <c r="P72" s="19" t="s">
        <v>30</v>
      </c>
      <c r="Q72" s="19">
        <v>0.10718370300000001</v>
      </c>
      <c r="R72" s="19" t="b">
        <v>0</v>
      </c>
      <c r="S72" s="19">
        <v>0.202289623</v>
      </c>
      <c r="T72" s="19">
        <v>1.2077783E-2</v>
      </c>
      <c r="U72" s="19">
        <v>0</v>
      </c>
      <c r="V72" s="19">
        <v>0</v>
      </c>
      <c r="W72" s="54">
        <v>0</v>
      </c>
      <c r="X72" s="19">
        <v>34</v>
      </c>
      <c r="Y72" s="19" t="s">
        <v>30</v>
      </c>
      <c r="Z72" s="19" t="s">
        <v>31</v>
      </c>
      <c r="AA72" s="19">
        <v>5.4683589999999997E-2</v>
      </c>
      <c r="AB72" s="19" t="b">
        <v>1</v>
      </c>
      <c r="AC72" s="19">
        <v>0.14340354799999999</v>
      </c>
      <c r="AD72" s="19">
        <v>0</v>
      </c>
      <c r="AE72" s="19">
        <v>1.2095739999999999E-3</v>
      </c>
      <c r="AF72" s="19">
        <v>0.82090087499999997</v>
      </c>
      <c r="AG72" s="19">
        <v>8.5608221999999998E-2</v>
      </c>
      <c r="AH72" s="77">
        <v>34</v>
      </c>
      <c r="AI72" s="19" t="s">
        <v>31</v>
      </c>
      <c r="AJ72" s="19" t="s">
        <v>32</v>
      </c>
      <c r="AK72" s="19">
        <v>2.5791321999999998E-2</v>
      </c>
      <c r="AL72" s="19" t="b">
        <v>0</v>
      </c>
      <c r="AM72" s="19">
        <v>0.13628543800000001</v>
      </c>
      <c r="AN72" s="19">
        <v>0</v>
      </c>
      <c r="AO72" s="19">
        <v>0</v>
      </c>
      <c r="AP72" s="19">
        <v>0</v>
      </c>
      <c r="AQ72" s="54">
        <v>0</v>
      </c>
      <c r="AR72" s="19">
        <v>34</v>
      </c>
      <c r="AS72" s="19" t="s">
        <v>32</v>
      </c>
      <c r="AT72" s="19" t="s">
        <v>33</v>
      </c>
      <c r="AU72" s="19">
        <v>7.335419E-2</v>
      </c>
      <c r="AV72" s="19" t="b">
        <v>1</v>
      </c>
      <c r="AW72" s="19">
        <v>0.179943407</v>
      </c>
      <c r="AX72" s="19">
        <v>0</v>
      </c>
      <c r="AY72" s="19">
        <v>9.6055900000000004E-4</v>
      </c>
      <c r="AZ72" s="19">
        <v>0.97024307600000004</v>
      </c>
      <c r="BA72" s="54">
        <v>3.8742176000000003E-2</v>
      </c>
      <c r="BB72" s="77">
        <v>34</v>
      </c>
      <c r="BC72" s="19" t="s">
        <v>33</v>
      </c>
      <c r="BD72" s="19" t="s">
        <v>34</v>
      </c>
      <c r="BE72" s="19"/>
      <c r="BF72" s="19" t="b">
        <v>1</v>
      </c>
      <c r="BG72" s="19"/>
      <c r="BH72" s="19"/>
      <c r="BI72" s="19"/>
      <c r="BJ72" s="19"/>
      <c r="BK72" s="54"/>
      <c r="BL72" s="19">
        <v>34</v>
      </c>
      <c r="BM72" s="19" t="s">
        <v>34</v>
      </c>
      <c r="BN72" s="19" t="s">
        <v>35</v>
      </c>
      <c r="BO72" s="19"/>
      <c r="BP72" s="19" t="b">
        <v>1</v>
      </c>
      <c r="BQ72" s="19"/>
      <c r="BR72" s="19"/>
      <c r="BS72" s="19"/>
      <c r="BT72" s="19"/>
      <c r="BU72" s="54"/>
      <c r="BV72" s="19">
        <v>34</v>
      </c>
      <c r="BW72" s="19" t="s">
        <v>35</v>
      </c>
      <c r="BX72" s="19" t="s">
        <v>36</v>
      </c>
      <c r="BY72" s="19"/>
      <c r="BZ72" s="19" t="b">
        <v>1</v>
      </c>
      <c r="CA72" s="19"/>
      <c r="CB72" s="19"/>
      <c r="CC72" s="19"/>
      <c r="CD72" s="19"/>
      <c r="CE72" s="19"/>
    </row>
    <row r="73" spans="1:83" x14ac:dyDescent="0.25">
      <c r="A73" s="19">
        <v>35</v>
      </c>
      <c r="B73" s="19">
        <v>45</v>
      </c>
      <c r="C73" s="19">
        <v>35</v>
      </c>
      <c r="D73" s="77" t="s">
        <v>28</v>
      </c>
      <c r="E73" s="19" t="s">
        <v>29</v>
      </c>
      <c r="F73" s="19"/>
      <c r="G73" s="19"/>
      <c r="H73" s="19" t="b">
        <v>1</v>
      </c>
      <c r="I73" s="19"/>
      <c r="J73" s="19"/>
      <c r="K73" s="19"/>
      <c r="L73" s="19"/>
      <c r="M73" s="54"/>
      <c r="N73" s="77">
        <v>35</v>
      </c>
      <c r="O73" s="19" t="s">
        <v>29</v>
      </c>
      <c r="P73" s="19" t="s">
        <v>30</v>
      </c>
      <c r="Q73" s="19"/>
      <c r="R73" s="19" t="b">
        <v>1</v>
      </c>
      <c r="S73" s="19"/>
      <c r="T73" s="19"/>
      <c r="U73" s="19"/>
      <c r="V73" s="19"/>
      <c r="W73" s="54"/>
      <c r="X73" s="19">
        <v>35</v>
      </c>
      <c r="Y73" s="19" t="s">
        <v>30</v>
      </c>
      <c r="Z73" s="19" t="s">
        <v>31</v>
      </c>
      <c r="AA73" s="19"/>
      <c r="AB73" s="19" t="b">
        <v>1</v>
      </c>
      <c r="AC73" s="19"/>
      <c r="AD73" s="19"/>
      <c r="AE73" s="19"/>
      <c r="AF73" s="19"/>
      <c r="AG73" s="19"/>
      <c r="AH73" s="77">
        <v>35</v>
      </c>
      <c r="AI73" s="19" t="s">
        <v>31</v>
      </c>
      <c r="AJ73" s="19" t="s">
        <v>32</v>
      </c>
      <c r="AK73" s="19"/>
      <c r="AL73" s="19" t="b">
        <v>1</v>
      </c>
      <c r="AM73" s="19"/>
      <c r="AN73" s="19"/>
      <c r="AO73" s="19"/>
      <c r="AP73" s="19"/>
      <c r="AQ73" s="54"/>
      <c r="AR73" s="19">
        <v>35</v>
      </c>
      <c r="AS73" s="19" t="s">
        <v>32</v>
      </c>
      <c r="AT73" s="19" t="s">
        <v>33</v>
      </c>
      <c r="AU73" s="19"/>
      <c r="AV73" s="19" t="b">
        <v>1</v>
      </c>
      <c r="AW73" s="19"/>
      <c r="AX73" s="19"/>
      <c r="AY73" s="19"/>
      <c r="AZ73" s="19"/>
      <c r="BA73" s="54"/>
      <c r="BB73" s="77">
        <v>35</v>
      </c>
      <c r="BC73" s="19" t="s">
        <v>33</v>
      </c>
      <c r="BD73" s="19" t="s">
        <v>34</v>
      </c>
      <c r="BE73" s="19"/>
      <c r="BF73" s="19" t="b">
        <v>1</v>
      </c>
      <c r="BG73" s="19"/>
      <c r="BH73" s="19"/>
      <c r="BI73" s="19"/>
      <c r="BJ73" s="19"/>
      <c r="BK73" s="54"/>
      <c r="BL73" s="19">
        <v>35</v>
      </c>
      <c r="BM73" s="19" t="s">
        <v>34</v>
      </c>
      <c r="BN73" s="19" t="s">
        <v>35</v>
      </c>
      <c r="BO73" s="19"/>
      <c r="BP73" s="19" t="b">
        <v>1</v>
      </c>
      <c r="BQ73" s="19"/>
      <c r="BR73" s="19"/>
      <c r="BS73" s="19"/>
      <c r="BT73" s="19"/>
      <c r="BU73" s="54"/>
      <c r="BV73" s="19">
        <v>35</v>
      </c>
      <c r="BW73" s="19" t="s">
        <v>35</v>
      </c>
      <c r="BX73" s="19" t="s">
        <v>36</v>
      </c>
      <c r="BY73" s="19">
        <v>6.8035976999999997E-2</v>
      </c>
      <c r="BZ73" s="19" t="b">
        <v>1</v>
      </c>
      <c r="CA73" s="19">
        <v>0.71944110699999997</v>
      </c>
      <c r="CB73" s="19">
        <v>0</v>
      </c>
      <c r="CC73" s="19">
        <v>0.28328442599999998</v>
      </c>
      <c r="CD73" s="19">
        <v>0.95601656199999996</v>
      </c>
      <c r="CE73" s="19">
        <v>0.76072634100000003</v>
      </c>
    </row>
    <row r="74" spans="1:83" x14ac:dyDescent="0.25">
      <c r="A74" s="19">
        <v>38</v>
      </c>
      <c r="B74" s="19">
        <v>45</v>
      </c>
      <c r="C74" s="19">
        <v>38</v>
      </c>
      <c r="D74" s="77" t="s">
        <v>28</v>
      </c>
      <c r="E74" s="19" t="s">
        <v>29</v>
      </c>
      <c r="F74" s="19"/>
      <c r="G74" s="19"/>
      <c r="H74" s="19" t="b">
        <v>1</v>
      </c>
      <c r="I74" s="19"/>
      <c r="J74" s="19"/>
      <c r="K74" s="19"/>
      <c r="L74" s="19"/>
      <c r="M74" s="54"/>
      <c r="N74" s="77">
        <v>38</v>
      </c>
      <c r="O74" s="19" t="s">
        <v>29</v>
      </c>
      <c r="P74" s="19" t="s">
        <v>30</v>
      </c>
      <c r="Q74" s="19"/>
      <c r="R74" s="19" t="b">
        <v>1</v>
      </c>
      <c r="S74" s="19"/>
      <c r="T74" s="19"/>
      <c r="U74" s="19"/>
      <c r="V74" s="19"/>
      <c r="W74" s="54"/>
      <c r="X74" s="19">
        <v>38</v>
      </c>
      <c r="Y74" s="19" t="s">
        <v>30</v>
      </c>
      <c r="Z74" s="19" t="s">
        <v>31</v>
      </c>
      <c r="AA74" s="19"/>
      <c r="AB74" s="19" t="b">
        <v>1</v>
      </c>
      <c r="AC74" s="19"/>
      <c r="AD74" s="19"/>
      <c r="AE74" s="19"/>
      <c r="AF74" s="19"/>
      <c r="AG74" s="19"/>
      <c r="AH74" s="77">
        <v>38</v>
      </c>
      <c r="AI74" s="19" t="s">
        <v>31</v>
      </c>
      <c r="AJ74" s="19" t="s">
        <v>32</v>
      </c>
      <c r="AK74" s="19"/>
      <c r="AL74" s="19" t="b">
        <v>1</v>
      </c>
      <c r="AM74" s="19"/>
      <c r="AN74" s="19"/>
      <c r="AO74" s="19"/>
      <c r="AP74" s="19"/>
      <c r="AQ74" s="54"/>
      <c r="AR74" s="19">
        <v>38</v>
      </c>
      <c r="AS74" s="19" t="s">
        <v>32</v>
      </c>
      <c r="AT74" s="19" t="s">
        <v>33</v>
      </c>
      <c r="AU74" s="19"/>
      <c r="AV74" s="19" t="b">
        <v>1</v>
      </c>
      <c r="AW74" s="19"/>
      <c r="AX74" s="19"/>
      <c r="AY74" s="19"/>
      <c r="AZ74" s="19"/>
      <c r="BA74" s="54"/>
      <c r="BB74" s="77">
        <v>38</v>
      </c>
      <c r="BC74" s="19" t="s">
        <v>33</v>
      </c>
      <c r="BD74" s="19" t="s">
        <v>34</v>
      </c>
      <c r="BE74" s="19"/>
      <c r="BF74" s="19" t="b">
        <v>1</v>
      </c>
      <c r="BG74" s="19"/>
      <c r="BH74" s="19"/>
      <c r="BI74" s="19"/>
      <c r="BJ74" s="19"/>
      <c r="BK74" s="54"/>
      <c r="BL74" s="19">
        <v>38</v>
      </c>
      <c r="BM74" s="19" t="s">
        <v>34</v>
      </c>
      <c r="BN74" s="19" t="s">
        <v>35</v>
      </c>
      <c r="BO74" s="19"/>
      <c r="BP74" s="19" t="b">
        <v>1</v>
      </c>
      <c r="BQ74" s="19"/>
      <c r="BR74" s="19"/>
      <c r="BS74" s="19"/>
      <c r="BT74" s="19"/>
      <c r="BU74" s="54"/>
      <c r="BV74" s="19">
        <v>38</v>
      </c>
      <c r="BW74" s="19" t="s">
        <v>35</v>
      </c>
      <c r="BX74" s="19" t="s">
        <v>36</v>
      </c>
      <c r="BY74" s="19"/>
      <c r="BZ74" s="19" t="b">
        <v>1</v>
      </c>
      <c r="CA74" s="19"/>
      <c r="CB74" s="19"/>
      <c r="CC74" s="19"/>
      <c r="CD74" s="19"/>
      <c r="CE74" s="19"/>
    </row>
    <row r="75" spans="1:83" x14ac:dyDescent="0.25">
      <c r="A75" s="19">
        <v>39</v>
      </c>
      <c r="B75" s="19">
        <v>45</v>
      </c>
      <c r="C75" s="19">
        <v>39</v>
      </c>
      <c r="D75" s="77" t="s">
        <v>28</v>
      </c>
      <c r="E75" s="19" t="s">
        <v>29</v>
      </c>
      <c r="F75" s="19">
        <v>3.4603948000000002E-2</v>
      </c>
      <c r="G75" s="19"/>
      <c r="H75" s="19" t="b">
        <v>0</v>
      </c>
      <c r="I75" s="19">
        <v>0.13427203800000001</v>
      </c>
      <c r="J75" s="19">
        <v>0</v>
      </c>
      <c r="K75" s="19">
        <v>0</v>
      </c>
      <c r="L75" s="19">
        <v>0</v>
      </c>
      <c r="M75" s="54">
        <v>0</v>
      </c>
      <c r="N75" s="77">
        <v>39</v>
      </c>
      <c r="O75" s="19" t="s">
        <v>29</v>
      </c>
      <c r="P75" s="19" t="s">
        <v>30</v>
      </c>
      <c r="Q75" s="19">
        <v>8.2785986000000006E-2</v>
      </c>
      <c r="R75" s="19" t="b">
        <v>0</v>
      </c>
      <c r="S75" s="19">
        <v>0.16503933700000001</v>
      </c>
      <c r="T75" s="19">
        <v>5.3263400000000004E-4</v>
      </c>
      <c r="U75" s="19">
        <v>0</v>
      </c>
      <c r="V75" s="19">
        <v>0</v>
      </c>
      <c r="W75" s="54">
        <v>0</v>
      </c>
      <c r="X75" s="19">
        <v>39</v>
      </c>
      <c r="Y75" s="19" t="s">
        <v>30</v>
      </c>
      <c r="Z75" s="19" t="s">
        <v>31</v>
      </c>
      <c r="AA75" s="19">
        <v>4.3347222999999997E-2</v>
      </c>
      <c r="AB75" s="19" t="b">
        <v>0</v>
      </c>
      <c r="AC75" s="19">
        <v>0.193694744</v>
      </c>
      <c r="AD75" s="19">
        <v>0</v>
      </c>
      <c r="AE75" s="19">
        <v>0</v>
      </c>
      <c r="AF75" s="19">
        <v>0</v>
      </c>
      <c r="AG75" s="19">
        <v>0</v>
      </c>
      <c r="AH75" s="77">
        <v>39</v>
      </c>
      <c r="AI75" s="19" t="s">
        <v>31</v>
      </c>
      <c r="AJ75" s="19" t="s">
        <v>32</v>
      </c>
      <c r="AK75" s="19">
        <v>7.7306742999999997E-2</v>
      </c>
      <c r="AL75" s="19" t="b">
        <v>1</v>
      </c>
      <c r="AM75" s="19">
        <v>0.245605295</v>
      </c>
      <c r="AN75" s="19">
        <v>0</v>
      </c>
      <c r="AO75" s="19">
        <v>9.3316159999999992E-3</v>
      </c>
      <c r="AP75" s="19">
        <v>0.617706686</v>
      </c>
      <c r="AQ75" s="54">
        <v>0.30334736699999998</v>
      </c>
      <c r="AR75" s="19">
        <v>39</v>
      </c>
      <c r="AS75" s="19" t="s">
        <v>32</v>
      </c>
      <c r="AT75" s="19" t="s">
        <v>33</v>
      </c>
      <c r="AU75" s="19">
        <v>6.9580936999999995E-2</v>
      </c>
      <c r="AV75" s="19" t="b">
        <v>1</v>
      </c>
      <c r="AW75" s="19">
        <v>0.162156419</v>
      </c>
      <c r="AX75" s="19">
        <v>0</v>
      </c>
      <c r="AY75" s="19">
        <v>7.7646699999999998E-4</v>
      </c>
      <c r="AZ75" s="19">
        <v>0.457972936</v>
      </c>
      <c r="BA75" s="54">
        <v>5.1398264999999999E-2</v>
      </c>
      <c r="BB75" s="77">
        <v>39</v>
      </c>
      <c r="BC75" s="19" t="s">
        <v>33</v>
      </c>
      <c r="BD75" s="19" t="s">
        <v>34</v>
      </c>
      <c r="BE75" s="19"/>
      <c r="BF75" s="19" t="b">
        <v>1</v>
      </c>
      <c r="BG75" s="19"/>
      <c r="BH75" s="19"/>
      <c r="BI75" s="19"/>
      <c r="BJ75" s="19"/>
      <c r="BK75" s="54"/>
      <c r="BL75" s="19">
        <v>39</v>
      </c>
      <c r="BM75" s="19" t="s">
        <v>34</v>
      </c>
      <c r="BN75" s="19" t="s">
        <v>35</v>
      </c>
      <c r="BO75" s="19"/>
      <c r="BP75" s="19" t="b">
        <v>1</v>
      </c>
      <c r="BQ75" s="19"/>
      <c r="BR75" s="19"/>
      <c r="BS75" s="19"/>
      <c r="BT75" s="19"/>
      <c r="BU75" s="54"/>
      <c r="BV75" s="19">
        <v>39</v>
      </c>
      <c r="BW75" s="19" t="s">
        <v>35</v>
      </c>
      <c r="BX75" s="19" t="s">
        <v>36</v>
      </c>
      <c r="BY75" s="19"/>
      <c r="BZ75" s="19" t="b">
        <v>1</v>
      </c>
      <c r="CA75" s="19"/>
      <c r="CB75" s="19"/>
      <c r="CC75" s="19"/>
      <c r="CD75" s="19"/>
      <c r="CE75" s="19"/>
    </row>
    <row r="76" spans="1:83" x14ac:dyDescent="0.25">
      <c r="A76" s="19">
        <v>45</v>
      </c>
      <c r="B76" s="19">
        <v>45</v>
      </c>
      <c r="C76" s="19">
        <v>45</v>
      </c>
      <c r="D76" s="77" t="s">
        <v>28</v>
      </c>
      <c r="E76" s="19" t="s">
        <v>29</v>
      </c>
      <c r="F76" s="19">
        <v>0.63378753600000004</v>
      </c>
      <c r="G76" s="19"/>
      <c r="H76" s="19" t="b">
        <v>0</v>
      </c>
      <c r="I76" s="19">
        <v>0.64711756200000004</v>
      </c>
      <c r="J76" s="19">
        <v>0.62045751000000005</v>
      </c>
      <c r="K76" s="19">
        <v>0</v>
      </c>
      <c r="L76" s="19">
        <v>0</v>
      </c>
      <c r="M76" s="54">
        <v>0</v>
      </c>
      <c r="N76" s="77">
        <v>45</v>
      </c>
      <c r="O76" s="19" t="s">
        <v>29</v>
      </c>
      <c r="P76" s="19" t="s">
        <v>30</v>
      </c>
      <c r="Q76" s="19">
        <v>6.5284832000000001E-2</v>
      </c>
      <c r="R76" s="19" t="b">
        <v>0</v>
      </c>
      <c r="S76" s="19">
        <v>0.109703606</v>
      </c>
      <c r="T76" s="19">
        <v>2.0866058E-2</v>
      </c>
      <c r="U76" s="19">
        <v>0</v>
      </c>
      <c r="V76" s="19">
        <v>0</v>
      </c>
      <c r="W76" s="54">
        <v>0</v>
      </c>
      <c r="X76" s="19">
        <v>45</v>
      </c>
      <c r="Y76" s="19" t="s">
        <v>30</v>
      </c>
      <c r="Z76" s="19" t="s">
        <v>31</v>
      </c>
      <c r="AA76" s="19">
        <v>9.2639403999999995E-2</v>
      </c>
      <c r="AB76" s="19" t="b">
        <v>0</v>
      </c>
      <c r="AC76" s="19">
        <v>0.31200734699999999</v>
      </c>
      <c r="AD76" s="19">
        <v>0</v>
      </c>
      <c r="AE76" s="19">
        <v>0</v>
      </c>
      <c r="AF76" s="19">
        <v>0</v>
      </c>
      <c r="AG76" s="19">
        <v>0</v>
      </c>
      <c r="AH76" s="77">
        <v>45</v>
      </c>
      <c r="AI76" s="19" t="s">
        <v>31</v>
      </c>
      <c r="AJ76" s="19" t="s">
        <v>32</v>
      </c>
      <c r="AK76" s="19">
        <v>3.4771771E-2</v>
      </c>
      <c r="AL76" s="19" t="b">
        <v>0</v>
      </c>
      <c r="AM76" s="19">
        <v>0.24841772500000001</v>
      </c>
      <c r="AN76" s="19">
        <v>0</v>
      </c>
      <c r="AO76" s="19">
        <v>0</v>
      </c>
      <c r="AP76" s="19">
        <v>0</v>
      </c>
      <c r="AQ76" s="54">
        <v>0</v>
      </c>
      <c r="AR76" s="19">
        <v>45</v>
      </c>
      <c r="AS76" s="19" t="s">
        <v>32</v>
      </c>
      <c r="AT76" s="19" t="s">
        <v>33</v>
      </c>
      <c r="AU76" s="19">
        <v>5.5448169999999998E-2</v>
      </c>
      <c r="AV76" s="19" t="b">
        <v>1</v>
      </c>
      <c r="AW76" s="19">
        <v>0.154468042</v>
      </c>
      <c r="AX76" s="19">
        <v>0</v>
      </c>
      <c r="AY76" s="19">
        <v>2.2623220000000002E-3</v>
      </c>
      <c r="AZ76" s="19">
        <v>0.61638360599999997</v>
      </c>
      <c r="BA76" s="54">
        <v>0.17128733700000001</v>
      </c>
      <c r="BB76" s="77">
        <v>45</v>
      </c>
      <c r="BC76" s="19" t="s">
        <v>33</v>
      </c>
      <c r="BD76" s="19" t="s">
        <v>34</v>
      </c>
      <c r="BE76" s="19"/>
      <c r="BF76" s="19" t="b">
        <v>1</v>
      </c>
      <c r="BG76" s="19"/>
      <c r="BH76" s="19"/>
      <c r="BI76" s="19"/>
      <c r="BJ76" s="19"/>
      <c r="BK76" s="54"/>
      <c r="BL76" s="19">
        <v>45</v>
      </c>
      <c r="BM76" s="19" t="s">
        <v>34</v>
      </c>
      <c r="BN76" s="19" t="s">
        <v>35</v>
      </c>
      <c r="BO76" s="19"/>
      <c r="BP76" s="19" t="b">
        <v>1</v>
      </c>
      <c r="BQ76" s="19"/>
      <c r="BR76" s="19"/>
      <c r="BS76" s="19"/>
      <c r="BT76" s="19"/>
      <c r="BU76" s="54"/>
      <c r="BV76" s="19">
        <v>45</v>
      </c>
      <c r="BW76" s="19" t="s">
        <v>35</v>
      </c>
      <c r="BX76" s="19" t="s">
        <v>36</v>
      </c>
      <c r="BY76" s="19"/>
      <c r="BZ76" s="19" t="b">
        <v>1</v>
      </c>
      <c r="CA76" s="19"/>
      <c r="CB76" s="19"/>
      <c r="CC76" s="19"/>
      <c r="CD76" s="19"/>
      <c r="CE76" s="19"/>
    </row>
    <row r="77" spans="1:83" x14ac:dyDescent="0.25">
      <c r="A77" s="19">
        <v>46</v>
      </c>
      <c r="B77" s="19">
        <v>45</v>
      </c>
      <c r="C77" s="19">
        <v>46</v>
      </c>
      <c r="D77" s="77" t="s">
        <v>28</v>
      </c>
      <c r="E77" s="19" t="s">
        <v>29</v>
      </c>
      <c r="F77" s="19"/>
      <c r="G77" s="19"/>
      <c r="H77" s="19" t="b">
        <v>1</v>
      </c>
      <c r="I77" s="19"/>
      <c r="J77" s="19"/>
      <c r="K77" s="19"/>
      <c r="L77" s="19"/>
      <c r="M77" s="54"/>
      <c r="N77" s="77">
        <v>46</v>
      </c>
      <c r="O77" s="19" t="s">
        <v>29</v>
      </c>
      <c r="P77" s="19" t="s">
        <v>30</v>
      </c>
      <c r="Q77" s="19"/>
      <c r="R77" s="19" t="b">
        <v>1</v>
      </c>
      <c r="S77" s="19"/>
      <c r="T77" s="19"/>
      <c r="U77" s="19"/>
      <c r="V77" s="19"/>
      <c r="W77" s="54"/>
      <c r="X77" s="19">
        <v>46</v>
      </c>
      <c r="Y77" s="19" t="s">
        <v>30</v>
      </c>
      <c r="Z77" s="19" t="s">
        <v>31</v>
      </c>
      <c r="AA77" s="19"/>
      <c r="AB77" s="19" t="b">
        <v>1</v>
      </c>
      <c r="AC77" s="19"/>
      <c r="AD77" s="19"/>
      <c r="AE77" s="19"/>
      <c r="AF77" s="19"/>
      <c r="AG77" s="19"/>
      <c r="AH77" s="77">
        <v>46</v>
      </c>
      <c r="AI77" s="19" t="s">
        <v>31</v>
      </c>
      <c r="AJ77" s="19" t="s">
        <v>32</v>
      </c>
      <c r="AK77" s="19"/>
      <c r="AL77" s="19" t="b">
        <v>1</v>
      </c>
      <c r="AM77" s="19"/>
      <c r="AN77" s="19"/>
      <c r="AO77" s="19"/>
      <c r="AP77" s="19"/>
      <c r="AQ77" s="54"/>
      <c r="AR77" s="19">
        <v>46</v>
      </c>
      <c r="AS77" s="19" t="s">
        <v>32</v>
      </c>
      <c r="AT77" s="19" t="s">
        <v>33</v>
      </c>
      <c r="AU77" s="19"/>
      <c r="AV77" s="19" t="b">
        <v>1</v>
      </c>
      <c r="AW77" s="19"/>
      <c r="AX77" s="19"/>
      <c r="AY77" s="19"/>
      <c r="AZ77" s="19"/>
      <c r="BA77" s="54"/>
      <c r="BB77" s="77">
        <v>46</v>
      </c>
      <c r="BC77" s="19" t="s">
        <v>33</v>
      </c>
      <c r="BD77" s="19" t="s">
        <v>34</v>
      </c>
      <c r="BE77" s="19">
        <v>0.33953335200000001</v>
      </c>
      <c r="BF77" s="19" t="b">
        <v>0</v>
      </c>
      <c r="BG77" s="19">
        <v>0.84611804400000001</v>
      </c>
      <c r="BH77" s="19">
        <v>0</v>
      </c>
      <c r="BI77" s="19">
        <v>0</v>
      </c>
      <c r="BJ77" s="19">
        <v>0</v>
      </c>
      <c r="BK77" s="54">
        <v>0</v>
      </c>
      <c r="BL77" s="19">
        <v>46</v>
      </c>
      <c r="BM77" s="19" t="s">
        <v>34</v>
      </c>
      <c r="BN77" s="19" t="s">
        <v>35</v>
      </c>
      <c r="BO77" s="19">
        <v>4.7166451999999998E-2</v>
      </c>
      <c r="BP77" s="19" t="b">
        <v>0</v>
      </c>
      <c r="BQ77" s="19">
        <v>0.92500724199999995</v>
      </c>
      <c r="BR77" s="19">
        <v>0</v>
      </c>
      <c r="BS77" s="19">
        <v>0</v>
      </c>
      <c r="BT77" s="19">
        <v>0</v>
      </c>
      <c r="BU77" s="54">
        <v>0</v>
      </c>
      <c r="BV77" s="19">
        <v>46</v>
      </c>
      <c r="BW77" s="19" t="s">
        <v>35</v>
      </c>
      <c r="BX77" s="19" t="s">
        <v>36</v>
      </c>
      <c r="BY77" s="19"/>
      <c r="BZ77" s="19" t="b">
        <v>1</v>
      </c>
      <c r="CA77" s="19"/>
      <c r="CB77" s="19"/>
      <c r="CC77" s="19"/>
      <c r="CD77" s="19"/>
      <c r="CE77" s="19"/>
    </row>
    <row r="78" spans="1:83" x14ac:dyDescent="0.25">
      <c r="A78" s="19">
        <v>47</v>
      </c>
      <c r="B78" s="19">
        <v>45</v>
      </c>
      <c r="C78" s="19">
        <v>47</v>
      </c>
      <c r="D78" s="77" t="s">
        <v>28</v>
      </c>
      <c r="E78" s="19" t="s">
        <v>29</v>
      </c>
      <c r="F78" s="19"/>
      <c r="G78" s="19"/>
      <c r="H78" s="19" t="b">
        <v>1</v>
      </c>
      <c r="I78" s="19"/>
      <c r="J78" s="19"/>
      <c r="K78" s="19"/>
      <c r="L78" s="19"/>
      <c r="M78" s="54"/>
      <c r="N78" s="77">
        <v>47</v>
      </c>
      <c r="O78" s="19" t="s">
        <v>29</v>
      </c>
      <c r="P78" s="19" t="s">
        <v>30</v>
      </c>
      <c r="Q78" s="19"/>
      <c r="R78" s="19" t="b">
        <v>1</v>
      </c>
      <c r="S78" s="19"/>
      <c r="T78" s="19"/>
      <c r="U78" s="19"/>
      <c r="V78" s="19"/>
      <c r="W78" s="54"/>
      <c r="X78" s="19">
        <v>47</v>
      </c>
      <c r="Y78" s="19" t="s">
        <v>30</v>
      </c>
      <c r="Z78" s="19" t="s">
        <v>31</v>
      </c>
      <c r="AA78" s="19"/>
      <c r="AB78" s="19" t="b">
        <v>1</v>
      </c>
      <c r="AC78" s="19"/>
      <c r="AD78" s="19"/>
      <c r="AE78" s="19"/>
      <c r="AF78" s="19"/>
      <c r="AG78" s="19"/>
      <c r="AH78" s="77">
        <v>47</v>
      </c>
      <c r="AI78" s="19" t="s">
        <v>31</v>
      </c>
      <c r="AJ78" s="19" t="s">
        <v>32</v>
      </c>
      <c r="AK78" s="19"/>
      <c r="AL78" s="19" t="b">
        <v>1</v>
      </c>
      <c r="AM78" s="19"/>
      <c r="AN78" s="19"/>
      <c r="AO78" s="19"/>
      <c r="AP78" s="19"/>
      <c r="AQ78" s="54"/>
      <c r="AR78" s="19">
        <v>47</v>
      </c>
      <c r="AS78" s="19" t="s">
        <v>32</v>
      </c>
      <c r="AT78" s="19" t="s">
        <v>33</v>
      </c>
      <c r="AU78" s="19">
        <v>8.2786969999999998E-3</v>
      </c>
      <c r="AV78" s="19" t="b">
        <v>0</v>
      </c>
      <c r="AW78" s="19">
        <v>0.24127354000000001</v>
      </c>
      <c r="AX78" s="19">
        <v>0</v>
      </c>
      <c r="AY78" s="19">
        <v>0</v>
      </c>
      <c r="AZ78" s="19">
        <v>0</v>
      </c>
      <c r="BA78" s="54">
        <v>0</v>
      </c>
      <c r="BB78" s="77">
        <v>47</v>
      </c>
      <c r="BC78" s="19" t="s">
        <v>33</v>
      </c>
      <c r="BD78" s="19" t="s">
        <v>34</v>
      </c>
      <c r="BE78" s="19">
        <v>0.13091977599999999</v>
      </c>
      <c r="BF78" s="19" t="b">
        <v>1</v>
      </c>
      <c r="BG78" s="19">
        <v>0.33870368899999997</v>
      </c>
      <c r="BH78" s="19">
        <v>0</v>
      </c>
      <c r="BI78" s="19">
        <v>7.3790949999999996E-3</v>
      </c>
      <c r="BJ78" s="19">
        <v>0.594351462</v>
      </c>
      <c r="BK78" s="54">
        <v>0.11184063499999999</v>
      </c>
      <c r="BL78" s="19">
        <v>47</v>
      </c>
      <c r="BM78" s="19" t="s">
        <v>34</v>
      </c>
      <c r="BN78" s="19" t="s">
        <v>35</v>
      </c>
      <c r="BO78" s="19"/>
      <c r="BP78" s="19" t="b">
        <v>1</v>
      </c>
      <c r="BQ78" s="19"/>
      <c r="BR78" s="19"/>
      <c r="BS78" s="19"/>
      <c r="BT78" s="19"/>
      <c r="BU78" s="54"/>
      <c r="BV78" s="19">
        <v>47</v>
      </c>
      <c r="BW78" s="19" t="s">
        <v>35</v>
      </c>
      <c r="BX78" s="19" t="s">
        <v>36</v>
      </c>
      <c r="BY78" s="19"/>
      <c r="BZ78" s="19" t="b">
        <v>1</v>
      </c>
      <c r="CA78" s="19"/>
      <c r="CB78" s="19"/>
      <c r="CC78" s="19"/>
      <c r="CD78" s="19"/>
      <c r="CE78" s="19"/>
    </row>
    <row r="79" spans="1:83" x14ac:dyDescent="0.25">
      <c r="A79" s="19">
        <v>48</v>
      </c>
      <c r="B79" s="19">
        <v>45</v>
      </c>
      <c r="C79" s="19">
        <v>48</v>
      </c>
      <c r="D79" s="77" t="s">
        <v>28</v>
      </c>
      <c r="E79" s="19" t="s">
        <v>29</v>
      </c>
      <c r="F79" s="19"/>
      <c r="G79" s="19"/>
      <c r="H79" s="19" t="b">
        <v>1</v>
      </c>
      <c r="I79" s="19"/>
      <c r="J79" s="19"/>
      <c r="K79" s="19"/>
      <c r="L79" s="19"/>
      <c r="M79" s="54"/>
      <c r="N79" s="77">
        <v>48</v>
      </c>
      <c r="O79" s="19" t="s">
        <v>29</v>
      </c>
      <c r="P79" s="19" t="s">
        <v>30</v>
      </c>
      <c r="Q79" s="19"/>
      <c r="R79" s="19" t="b">
        <v>1</v>
      </c>
      <c r="S79" s="19"/>
      <c r="T79" s="19"/>
      <c r="U79" s="19"/>
      <c r="V79" s="19"/>
      <c r="W79" s="54"/>
      <c r="X79" s="19">
        <v>48</v>
      </c>
      <c r="Y79" s="19" t="s">
        <v>30</v>
      </c>
      <c r="Z79" s="19" t="s">
        <v>31</v>
      </c>
      <c r="AA79" s="19"/>
      <c r="AB79" s="19" t="b">
        <v>1</v>
      </c>
      <c r="AC79" s="19"/>
      <c r="AD79" s="19"/>
      <c r="AE79" s="19"/>
      <c r="AF79" s="19"/>
      <c r="AG79" s="19"/>
      <c r="AH79" s="77">
        <v>48</v>
      </c>
      <c r="AI79" s="19" t="s">
        <v>31</v>
      </c>
      <c r="AJ79" s="19" t="s">
        <v>32</v>
      </c>
      <c r="AK79" s="19"/>
      <c r="AL79" s="19" t="b">
        <v>1</v>
      </c>
      <c r="AM79" s="19"/>
      <c r="AN79" s="19"/>
      <c r="AO79" s="19"/>
      <c r="AP79" s="19"/>
      <c r="AQ79" s="54"/>
      <c r="AR79" s="19">
        <v>48</v>
      </c>
      <c r="AS79" s="19" t="s">
        <v>32</v>
      </c>
      <c r="AT79" s="19" t="s">
        <v>33</v>
      </c>
      <c r="AU79" s="19"/>
      <c r="AV79" s="19" t="b">
        <v>1</v>
      </c>
      <c r="AW79" s="19"/>
      <c r="AX79" s="19"/>
      <c r="AY79" s="19"/>
      <c r="AZ79" s="19"/>
      <c r="BA79" s="54"/>
      <c r="BB79" s="77">
        <v>48</v>
      </c>
      <c r="BC79" s="19" t="s">
        <v>33</v>
      </c>
      <c r="BD79" s="19" t="s">
        <v>34</v>
      </c>
      <c r="BE79" s="19"/>
      <c r="BF79" s="19" t="b">
        <v>1</v>
      </c>
      <c r="BG79" s="19"/>
      <c r="BH79" s="19"/>
      <c r="BI79" s="19"/>
      <c r="BJ79" s="19"/>
      <c r="BK79" s="54"/>
      <c r="BL79" s="19">
        <v>48</v>
      </c>
      <c r="BM79" s="19" t="s">
        <v>34</v>
      </c>
      <c r="BN79" s="19" t="s">
        <v>35</v>
      </c>
      <c r="BO79" s="19"/>
      <c r="BP79" s="19" t="b">
        <v>1</v>
      </c>
      <c r="BQ79" s="19"/>
      <c r="BR79" s="19"/>
      <c r="BS79" s="19"/>
      <c r="BT79" s="19"/>
      <c r="BU79" s="54"/>
      <c r="BV79" s="19">
        <v>48</v>
      </c>
      <c r="BW79" s="19" t="s">
        <v>35</v>
      </c>
      <c r="BX79" s="19" t="s">
        <v>36</v>
      </c>
      <c r="BY79" s="19"/>
      <c r="BZ79" s="19" t="b">
        <v>1</v>
      </c>
      <c r="CA79" s="19"/>
      <c r="CB79" s="19"/>
      <c r="CC79" s="19"/>
      <c r="CD79" s="19"/>
      <c r="CE79" s="19"/>
    </row>
    <row r="80" spans="1:83" x14ac:dyDescent="0.25">
      <c r="A80" s="19">
        <v>49</v>
      </c>
      <c r="B80" s="19">
        <v>45</v>
      </c>
      <c r="C80" s="19">
        <v>49</v>
      </c>
      <c r="D80" s="77" t="s">
        <v>28</v>
      </c>
      <c r="E80" s="19" t="s">
        <v>29</v>
      </c>
      <c r="F80" s="19">
        <v>4.4510226999999999E-2</v>
      </c>
      <c r="G80" s="19"/>
      <c r="H80" s="19" t="b">
        <v>0</v>
      </c>
      <c r="I80" s="19">
        <v>0.29604634800000001</v>
      </c>
      <c r="J80" s="19">
        <v>0</v>
      </c>
      <c r="K80" s="19">
        <v>0</v>
      </c>
      <c r="L80" s="19">
        <v>0</v>
      </c>
      <c r="M80" s="54">
        <v>0</v>
      </c>
      <c r="N80" s="77">
        <v>49</v>
      </c>
      <c r="O80" s="19" t="s">
        <v>29</v>
      </c>
      <c r="P80" s="19" t="s">
        <v>30</v>
      </c>
      <c r="Q80" s="19">
        <v>0.116052791</v>
      </c>
      <c r="R80" s="19" t="b">
        <v>1</v>
      </c>
      <c r="S80" s="19">
        <v>0.27310561</v>
      </c>
      <c r="T80" s="19">
        <v>0</v>
      </c>
      <c r="U80" s="19">
        <v>2.9603979999999999E-3</v>
      </c>
      <c r="V80" s="19">
        <v>0.184254586</v>
      </c>
      <c r="W80" s="54">
        <v>0.12878748800000001</v>
      </c>
      <c r="X80" s="19">
        <v>49</v>
      </c>
      <c r="Y80" s="19" t="s">
        <v>30</v>
      </c>
      <c r="Z80" s="19" t="s">
        <v>31</v>
      </c>
      <c r="AA80" s="19">
        <v>3.0090424000000001E-2</v>
      </c>
      <c r="AB80" s="19" t="b">
        <v>1</v>
      </c>
      <c r="AC80" s="19">
        <v>0.19339940999999999</v>
      </c>
      <c r="AD80" s="19">
        <v>0</v>
      </c>
      <c r="AE80" s="19">
        <v>1.5200971000000001E-2</v>
      </c>
      <c r="AF80" s="19">
        <v>0.94610529799999998</v>
      </c>
      <c r="AG80" s="19">
        <v>0.57422675700000003</v>
      </c>
      <c r="AH80" s="77">
        <v>49</v>
      </c>
      <c r="AI80" s="19" t="s">
        <v>31</v>
      </c>
      <c r="AJ80" s="19" t="s">
        <v>32</v>
      </c>
      <c r="AK80" s="19">
        <v>0.120484383</v>
      </c>
      <c r="AL80" s="19" t="b">
        <v>1</v>
      </c>
      <c r="AM80" s="19">
        <v>0.263471132</v>
      </c>
      <c r="AN80" s="19">
        <v>0</v>
      </c>
      <c r="AO80" s="19">
        <v>1.115022E-3</v>
      </c>
      <c r="AP80" s="19">
        <v>0.13543582600000001</v>
      </c>
      <c r="AQ80" s="54">
        <v>4.2120690000000002E-2</v>
      </c>
      <c r="AR80" s="19">
        <v>49</v>
      </c>
      <c r="AS80" s="19" t="s">
        <v>32</v>
      </c>
      <c r="AT80" s="19" t="s">
        <v>33</v>
      </c>
      <c r="AU80" s="19">
        <v>0.21517065099999999</v>
      </c>
      <c r="AV80" s="19" t="b">
        <v>0</v>
      </c>
      <c r="AW80" s="19">
        <v>0.36620462799999998</v>
      </c>
      <c r="AX80" s="19">
        <v>6.4136674000000005E-2</v>
      </c>
      <c r="AY80" s="19">
        <v>0</v>
      </c>
      <c r="AZ80" s="19">
        <v>0</v>
      </c>
      <c r="BA80" s="54">
        <v>0</v>
      </c>
      <c r="BB80" s="77">
        <v>49</v>
      </c>
      <c r="BC80" s="19" t="s">
        <v>33</v>
      </c>
      <c r="BD80" s="19" t="s">
        <v>34</v>
      </c>
      <c r="BE80" s="19"/>
      <c r="BF80" s="19" t="b">
        <v>1</v>
      </c>
      <c r="BG80" s="19"/>
      <c r="BH80" s="19"/>
      <c r="BI80" s="19"/>
      <c r="BJ80" s="19"/>
      <c r="BK80" s="54"/>
      <c r="BL80" s="19">
        <v>49</v>
      </c>
      <c r="BM80" s="19" t="s">
        <v>34</v>
      </c>
      <c r="BN80" s="19" t="s">
        <v>35</v>
      </c>
      <c r="BO80" s="19"/>
      <c r="BP80" s="19" t="b">
        <v>1</v>
      </c>
      <c r="BQ80" s="19"/>
      <c r="BR80" s="19"/>
      <c r="BS80" s="19"/>
      <c r="BT80" s="19"/>
      <c r="BU80" s="54"/>
      <c r="BV80" s="19">
        <v>49</v>
      </c>
      <c r="BW80" s="19" t="s">
        <v>35</v>
      </c>
      <c r="BX80" s="19" t="s">
        <v>36</v>
      </c>
      <c r="BY80" s="19"/>
      <c r="BZ80" s="19" t="b">
        <v>1</v>
      </c>
      <c r="CA80" s="19"/>
      <c r="CB80" s="19"/>
      <c r="CC80" s="19"/>
      <c r="CD80" s="19"/>
      <c r="CE80" s="19"/>
    </row>
    <row r="81" spans="1:83" x14ac:dyDescent="0.25">
      <c r="A81" s="19">
        <v>50</v>
      </c>
      <c r="B81" s="19">
        <v>45</v>
      </c>
      <c r="C81" s="19">
        <v>50</v>
      </c>
      <c r="D81" s="77" t="s">
        <v>28</v>
      </c>
      <c r="E81" s="19" t="s">
        <v>29</v>
      </c>
      <c r="F81" s="19"/>
      <c r="G81" s="19"/>
      <c r="H81" s="19" t="b">
        <v>1</v>
      </c>
      <c r="I81" s="19"/>
      <c r="J81" s="19"/>
      <c r="K81" s="19"/>
      <c r="L81" s="19"/>
      <c r="M81" s="54"/>
      <c r="N81" s="77">
        <v>50</v>
      </c>
      <c r="O81" s="19" t="s">
        <v>29</v>
      </c>
      <c r="P81" s="19" t="s">
        <v>30</v>
      </c>
      <c r="Q81" s="19"/>
      <c r="R81" s="19" t="b">
        <v>1</v>
      </c>
      <c r="S81" s="19"/>
      <c r="T81" s="19"/>
      <c r="U81" s="19"/>
      <c r="V81" s="19"/>
      <c r="W81" s="54"/>
      <c r="X81" s="19">
        <v>50</v>
      </c>
      <c r="Y81" s="19" t="s">
        <v>30</v>
      </c>
      <c r="Z81" s="19" t="s">
        <v>31</v>
      </c>
      <c r="AA81" s="19"/>
      <c r="AB81" s="19" t="b">
        <v>1</v>
      </c>
      <c r="AC81" s="19"/>
      <c r="AD81" s="19"/>
      <c r="AE81" s="19"/>
      <c r="AF81" s="19"/>
      <c r="AG81" s="19"/>
      <c r="AH81" s="77">
        <v>50</v>
      </c>
      <c r="AI81" s="19" t="s">
        <v>31</v>
      </c>
      <c r="AJ81" s="19" t="s">
        <v>32</v>
      </c>
      <c r="AK81" s="19"/>
      <c r="AL81" s="19" t="b">
        <v>1</v>
      </c>
      <c r="AM81" s="19"/>
      <c r="AN81" s="19"/>
      <c r="AO81" s="19"/>
      <c r="AP81" s="19"/>
      <c r="AQ81" s="54"/>
      <c r="AR81" s="19">
        <v>50</v>
      </c>
      <c r="AS81" s="19" t="s">
        <v>32</v>
      </c>
      <c r="AT81" s="19" t="s">
        <v>33</v>
      </c>
      <c r="AU81" s="19"/>
      <c r="AV81" s="19" t="b">
        <v>1</v>
      </c>
      <c r="AW81" s="19"/>
      <c r="AX81" s="19"/>
      <c r="AY81" s="19"/>
      <c r="AZ81" s="19"/>
      <c r="BA81" s="54"/>
      <c r="BB81" s="77">
        <v>50</v>
      </c>
      <c r="BC81" s="19" t="s">
        <v>33</v>
      </c>
      <c r="BD81" s="19" t="s">
        <v>34</v>
      </c>
      <c r="BE81" s="19"/>
      <c r="BF81" s="19" t="b">
        <v>1</v>
      </c>
      <c r="BG81" s="19"/>
      <c r="BH81" s="19"/>
      <c r="BI81" s="19"/>
      <c r="BJ81" s="19"/>
      <c r="BK81" s="54"/>
      <c r="BL81" s="19">
        <v>50</v>
      </c>
      <c r="BM81" s="19" t="s">
        <v>34</v>
      </c>
      <c r="BN81" s="19" t="s">
        <v>35</v>
      </c>
      <c r="BO81" s="19"/>
      <c r="BP81" s="19" t="b">
        <v>1</v>
      </c>
      <c r="BQ81" s="19"/>
      <c r="BR81" s="19"/>
      <c r="BS81" s="19"/>
      <c r="BT81" s="19"/>
      <c r="BU81" s="54"/>
      <c r="BV81" s="19">
        <v>50</v>
      </c>
      <c r="BW81" s="19" t="s">
        <v>35</v>
      </c>
      <c r="BX81" s="19" t="s">
        <v>36</v>
      </c>
      <c r="BY81" s="19"/>
      <c r="BZ81" s="19" t="b">
        <v>1</v>
      </c>
      <c r="CA81" s="19"/>
      <c r="CB81" s="19"/>
      <c r="CC81" s="19"/>
      <c r="CD81" s="19"/>
      <c r="CE81" s="19"/>
    </row>
    <row r="82" spans="1:83" x14ac:dyDescent="0.25">
      <c r="A82" s="19">
        <v>53</v>
      </c>
      <c r="B82" s="19">
        <v>45</v>
      </c>
      <c r="C82" s="19">
        <v>53</v>
      </c>
      <c r="D82" s="77" t="s">
        <v>28</v>
      </c>
      <c r="E82" s="19" t="s">
        <v>29</v>
      </c>
      <c r="F82" s="19"/>
      <c r="G82" s="19"/>
      <c r="H82" s="19" t="b">
        <v>1</v>
      </c>
      <c r="I82" s="19"/>
      <c r="J82" s="19"/>
      <c r="K82" s="19"/>
      <c r="L82" s="19"/>
      <c r="M82" s="54"/>
      <c r="N82" s="77">
        <v>53</v>
      </c>
      <c r="O82" s="19" t="s">
        <v>29</v>
      </c>
      <c r="P82" s="19" t="s">
        <v>30</v>
      </c>
      <c r="Q82" s="19"/>
      <c r="R82" s="19" t="b">
        <v>1</v>
      </c>
      <c r="S82" s="19"/>
      <c r="T82" s="19"/>
      <c r="U82" s="19"/>
      <c r="V82" s="19"/>
      <c r="W82" s="54"/>
      <c r="X82" s="19">
        <v>53</v>
      </c>
      <c r="Y82" s="19" t="s">
        <v>30</v>
      </c>
      <c r="Z82" s="19" t="s">
        <v>31</v>
      </c>
      <c r="AA82" s="19"/>
      <c r="AB82" s="19" t="b">
        <v>1</v>
      </c>
      <c r="AC82" s="19"/>
      <c r="AD82" s="19"/>
      <c r="AE82" s="19"/>
      <c r="AF82" s="19"/>
      <c r="AG82" s="19"/>
      <c r="AH82" s="77">
        <v>53</v>
      </c>
      <c r="AI82" s="19" t="s">
        <v>31</v>
      </c>
      <c r="AJ82" s="19" t="s">
        <v>32</v>
      </c>
      <c r="AK82" s="19"/>
      <c r="AL82" s="19" t="b">
        <v>1</v>
      </c>
      <c r="AM82" s="19"/>
      <c r="AN82" s="19"/>
      <c r="AO82" s="19"/>
      <c r="AP82" s="19"/>
      <c r="AQ82" s="54"/>
      <c r="AR82" s="19">
        <v>53</v>
      </c>
      <c r="AS82" s="19" t="s">
        <v>32</v>
      </c>
      <c r="AT82" s="19" t="s">
        <v>33</v>
      </c>
      <c r="AU82" s="19"/>
      <c r="AV82" s="19" t="b">
        <v>1</v>
      </c>
      <c r="AW82" s="19"/>
      <c r="AX82" s="19"/>
      <c r="AY82" s="19"/>
      <c r="AZ82" s="19"/>
      <c r="BA82" s="54"/>
      <c r="BB82" s="77">
        <v>53</v>
      </c>
      <c r="BC82" s="19" t="s">
        <v>33</v>
      </c>
      <c r="BD82" s="19" t="s">
        <v>34</v>
      </c>
      <c r="BE82" s="19"/>
      <c r="BF82" s="19" t="b">
        <v>1</v>
      </c>
      <c r="BG82" s="19"/>
      <c r="BH82" s="19"/>
      <c r="BI82" s="19"/>
      <c r="BJ82" s="19"/>
      <c r="BK82" s="54"/>
      <c r="BL82" s="19">
        <v>53</v>
      </c>
      <c r="BM82" s="19" t="s">
        <v>34</v>
      </c>
      <c r="BN82" s="19" t="s">
        <v>35</v>
      </c>
      <c r="BO82" s="19"/>
      <c r="BP82" s="19" t="b">
        <v>1</v>
      </c>
      <c r="BQ82" s="19"/>
      <c r="BR82" s="19"/>
      <c r="BS82" s="19"/>
      <c r="BT82" s="19"/>
      <c r="BU82" s="54"/>
      <c r="BV82" s="19">
        <v>53</v>
      </c>
      <c r="BW82" s="19" t="s">
        <v>35</v>
      </c>
      <c r="BX82" s="19" t="s">
        <v>36</v>
      </c>
      <c r="BY82" s="19"/>
      <c r="BZ82" s="19" t="b">
        <v>1</v>
      </c>
      <c r="CA82" s="19"/>
      <c r="CB82" s="19"/>
      <c r="CC82" s="19"/>
      <c r="CD82" s="19"/>
      <c r="CE82" s="19"/>
    </row>
    <row r="83" spans="1:83" x14ac:dyDescent="0.25">
      <c r="A83" s="19">
        <v>54</v>
      </c>
      <c r="B83" s="19">
        <v>45</v>
      </c>
      <c r="C83" s="19">
        <v>54</v>
      </c>
      <c r="D83" s="77" t="s">
        <v>28</v>
      </c>
      <c r="E83" s="19" t="s">
        <v>29</v>
      </c>
      <c r="F83" s="19"/>
      <c r="G83" s="19"/>
      <c r="H83" s="19" t="b">
        <v>1</v>
      </c>
      <c r="I83" s="19"/>
      <c r="J83" s="19"/>
      <c r="K83" s="19"/>
      <c r="L83" s="19"/>
      <c r="M83" s="54"/>
      <c r="N83" s="77">
        <v>54</v>
      </c>
      <c r="O83" s="19" t="s">
        <v>29</v>
      </c>
      <c r="P83" s="19" t="s">
        <v>30</v>
      </c>
      <c r="Q83" s="19"/>
      <c r="R83" s="19" t="b">
        <v>1</v>
      </c>
      <c r="S83" s="19"/>
      <c r="T83" s="19"/>
      <c r="U83" s="19"/>
      <c r="V83" s="19"/>
      <c r="W83" s="54"/>
      <c r="X83" s="19">
        <v>54</v>
      </c>
      <c r="Y83" s="19" t="s">
        <v>30</v>
      </c>
      <c r="Z83" s="19" t="s">
        <v>31</v>
      </c>
      <c r="AA83" s="19">
        <v>1.9401718539999999</v>
      </c>
      <c r="AB83" s="19" t="b">
        <v>0</v>
      </c>
      <c r="AC83" s="19">
        <v>2.0667824270000001</v>
      </c>
      <c r="AD83" s="19">
        <v>1.813561282</v>
      </c>
      <c r="AE83" s="19">
        <v>0</v>
      </c>
      <c r="AF83" s="19">
        <v>0</v>
      </c>
      <c r="AG83" s="19">
        <v>0</v>
      </c>
      <c r="AH83" s="77">
        <v>54</v>
      </c>
      <c r="AI83" s="19" t="s">
        <v>31</v>
      </c>
      <c r="AJ83" s="19" t="s">
        <v>32</v>
      </c>
      <c r="AK83" s="19">
        <v>1.928445585</v>
      </c>
      <c r="AL83" s="19" t="b">
        <v>0</v>
      </c>
      <c r="AM83" s="19">
        <v>2.4623734590000002</v>
      </c>
      <c r="AN83" s="19">
        <v>1.394517711</v>
      </c>
      <c r="AO83" s="19">
        <v>0</v>
      </c>
      <c r="AP83" s="19">
        <v>0</v>
      </c>
      <c r="AQ83" s="54">
        <v>0</v>
      </c>
      <c r="AR83" s="19">
        <v>54</v>
      </c>
      <c r="AS83" s="19" t="s">
        <v>32</v>
      </c>
      <c r="AT83" s="19" t="s">
        <v>33</v>
      </c>
      <c r="AU83" s="19">
        <v>1.21601183</v>
      </c>
      <c r="AV83" s="19" t="b">
        <v>0</v>
      </c>
      <c r="AW83" s="19">
        <v>1.7336358860000001</v>
      </c>
      <c r="AX83" s="19">
        <v>0.69838777299999999</v>
      </c>
      <c r="AY83" s="19">
        <v>0</v>
      </c>
      <c r="AZ83" s="19">
        <v>0</v>
      </c>
      <c r="BA83" s="54">
        <v>0</v>
      </c>
      <c r="BB83" s="77">
        <v>54</v>
      </c>
      <c r="BC83" s="19" t="s">
        <v>33</v>
      </c>
      <c r="BD83" s="19" t="s">
        <v>34</v>
      </c>
      <c r="BE83" s="19"/>
      <c r="BF83" s="19" t="b">
        <v>1</v>
      </c>
      <c r="BG83" s="19"/>
      <c r="BH83" s="19"/>
      <c r="BI83" s="19"/>
      <c r="BJ83" s="19"/>
      <c r="BK83" s="54"/>
      <c r="BL83" s="19">
        <v>54</v>
      </c>
      <c r="BM83" s="19" t="s">
        <v>34</v>
      </c>
      <c r="BN83" s="19" t="s">
        <v>35</v>
      </c>
      <c r="BO83" s="19"/>
      <c r="BP83" s="19" t="b">
        <v>1</v>
      </c>
      <c r="BQ83" s="19"/>
      <c r="BR83" s="19"/>
      <c r="BS83" s="19"/>
      <c r="BT83" s="19"/>
      <c r="BU83" s="54"/>
      <c r="BV83" s="19">
        <v>54</v>
      </c>
      <c r="BW83" s="19" t="s">
        <v>35</v>
      </c>
      <c r="BX83" s="19" t="s">
        <v>36</v>
      </c>
      <c r="BY83" s="19"/>
      <c r="BZ83" s="19" t="b">
        <v>1</v>
      </c>
      <c r="CA83" s="19"/>
      <c r="CB83" s="19"/>
      <c r="CC83" s="19"/>
      <c r="CD83" s="19"/>
      <c r="CE83" s="19"/>
    </row>
    <row r="84" spans="1:83" x14ac:dyDescent="0.25">
      <c r="A84" s="19">
        <v>55</v>
      </c>
      <c r="B84" s="19">
        <v>45</v>
      </c>
      <c r="C84" s="19">
        <v>55</v>
      </c>
      <c r="D84" s="77" t="s">
        <v>28</v>
      </c>
      <c r="E84" s="19" t="s">
        <v>29</v>
      </c>
      <c r="F84" s="19">
        <v>1.0340875650000001</v>
      </c>
      <c r="G84" s="19"/>
      <c r="H84" s="19" t="b">
        <v>0</v>
      </c>
      <c r="I84" s="19">
        <v>1.7686867070000001</v>
      </c>
      <c r="J84" s="19">
        <v>0.29948842199999998</v>
      </c>
      <c r="K84" s="19">
        <v>0</v>
      </c>
      <c r="L84" s="19">
        <v>0</v>
      </c>
      <c r="M84" s="54">
        <v>0</v>
      </c>
      <c r="N84" s="77">
        <v>55</v>
      </c>
      <c r="O84" s="19" t="s">
        <v>29</v>
      </c>
      <c r="P84" s="19" t="s">
        <v>30</v>
      </c>
      <c r="Q84" s="19"/>
      <c r="R84" s="19" t="b">
        <v>1</v>
      </c>
      <c r="S84" s="19"/>
      <c r="T84" s="19"/>
      <c r="U84" s="19"/>
      <c r="V84" s="19"/>
      <c r="W84" s="54"/>
      <c r="X84" s="19">
        <v>55</v>
      </c>
      <c r="Y84" s="19" t="s">
        <v>30</v>
      </c>
      <c r="Z84" s="19" t="s">
        <v>31</v>
      </c>
      <c r="AA84" s="19"/>
      <c r="AB84" s="19" t="b">
        <v>1</v>
      </c>
      <c r="AC84" s="19"/>
      <c r="AD84" s="19"/>
      <c r="AE84" s="19"/>
      <c r="AF84" s="19"/>
      <c r="AG84" s="19"/>
      <c r="AH84" s="77">
        <v>55</v>
      </c>
      <c r="AI84" s="19" t="s">
        <v>31</v>
      </c>
      <c r="AJ84" s="19" t="s">
        <v>32</v>
      </c>
      <c r="AK84" s="19">
        <v>5.5436036000000001E-2</v>
      </c>
      <c r="AL84" s="19" t="b">
        <v>0</v>
      </c>
      <c r="AM84" s="19">
        <v>0.164022731</v>
      </c>
      <c r="AN84" s="19">
        <v>0</v>
      </c>
      <c r="AO84" s="19">
        <v>0</v>
      </c>
      <c r="AP84" s="19">
        <v>0</v>
      </c>
      <c r="AQ84" s="54">
        <v>0</v>
      </c>
      <c r="AR84" s="19">
        <v>55</v>
      </c>
      <c r="AS84" s="19" t="s">
        <v>32</v>
      </c>
      <c r="AT84" s="19" t="s">
        <v>33</v>
      </c>
      <c r="AU84" s="19">
        <v>3.0941394000000001E-2</v>
      </c>
      <c r="AV84" s="19" t="b">
        <v>0</v>
      </c>
      <c r="AW84" s="19">
        <v>0.30724003100000002</v>
      </c>
      <c r="AX84" s="19">
        <v>0</v>
      </c>
      <c r="AY84" s="19">
        <v>0</v>
      </c>
      <c r="AZ84" s="19">
        <v>0</v>
      </c>
      <c r="BA84" s="54">
        <v>0</v>
      </c>
      <c r="BB84" s="77">
        <v>55</v>
      </c>
      <c r="BC84" s="19" t="s">
        <v>33</v>
      </c>
      <c r="BD84" s="19" t="s">
        <v>34</v>
      </c>
      <c r="BE84" s="19">
        <v>0.96535968900000002</v>
      </c>
      <c r="BF84" s="19" t="b">
        <v>0</v>
      </c>
      <c r="BG84" s="19">
        <v>1.2876137169999999</v>
      </c>
      <c r="BH84" s="19">
        <v>0.643105661</v>
      </c>
      <c r="BI84" s="19">
        <v>0</v>
      </c>
      <c r="BJ84" s="19">
        <v>0</v>
      </c>
      <c r="BK84" s="54">
        <v>0</v>
      </c>
      <c r="BL84" s="19">
        <v>55</v>
      </c>
      <c r="BM84" s="19" t="s">
        <v>34</v>
      </c>
      <c r="BN84" s="19" t="s">
        <v>35</v>
      </c>
      <c r="BO84" s="19">
        <v>0.28019398200000001</v>
      </c>
      <c r="BP84" s="19" t="b">
        <v>1</v>
      </c>
      <c r="BQ84" s="19">
        <v>0.56147252800000003</v>
      </c>
      <c r="BR84" s="19">
        <v>0</v>
      </c>
      <c r="BS84" s="20">
        <v>1.5E-5</v>
      </c>
      <c r="BT84" s="19">
        <v>1.1570490000000001E-3</v>
      </c>
      <c r="BU84" s="54">
        <v>1.01054E-4</v>
      </c>
      <c r="BV84" s="19">
        <v>55</v>
      </c>
      <c r="BW84" s="19" t="s">
        <v>35</v>
      </c>
      <c r="BX84" s="19" t="s">
        <v>36</v>
      </c>
      <c r="BY84" s="19"/>
      <c r="BZ84" s="19" t="b">
        <v>1</v>
      </c>
      <c r="CA84" s="19"/>
      <c r="CB84" s="19"/>
      <c r="CC84" s="19"/>
      <c r="CD84" s="19"/>
      <c r="CE84" s="19"/>
    </row>
    <row r="85" spans="1:83" x14ac:dyDescent="0.25">
      <c r="A85" s="19">
        <v>57</v>
      </c>
      <c r="B85" s="19">
        <v>45</v>
      </c>
      <c r="C85" s="19">
        <v>57</v>
      </c>
      <c r="D85" s="77" t="s">
        <v>28</v>
      </c>
      <c r="E85" s="19" t="s">
        <v>29</v>
      </c>
      <c r="F85" s="19">
        <v>0.26041141699999998</v>
      </c>
      <c r="G85" s="19"/>
      <c r="H85" s="19" t="b">
        <v>0</v>
      </c>
      <c r="I85" s="19">
        <v>0.63018347100000005</v>
      </c>
      <c r="J85" s="19">
        <v>0</v>
      </c>
      <c r="K85" s="19">
        <v>0</v>
      </c>
      <c r="L85" s="19">
        <v>0</v>
      </c>
      <c r="M85" s="54">
        <v>0</v>
      </c>
      <c r="N85" s="77">
        <v>57</v>
      </c>
      <c r="O85" s="19" t="s">
        <v>29</v>
      </c>
      <c r="P85" s="19" t="s">
        <v>30</v>
      </c>
      <c r="Q85" s="19">
        <v>0.20441073500000001</v>
      </c>
      <c r="R85" s="19" t="b">
        <v>0</v>
      </c>
      <c r="S85" s="19">
        <v>0.61718589300000004</v>
      </c>
      <c r="T85" s="19">
        <v>0</v>
      </c>
      <c r="U85" s="19">
        <v>0</v>
      </c>
      <c r="V85" s="19">
        <v>0</v>
      </c>
      <c r="W85" s="54">
        <v>0</v>
      </c>
      <c r="X85" s="19">
        <v>57</v>
      </c>
      <c r="Y85" s="19" t="s">
        <v>30</v>
      </c>
      <c r="Z85" s="19" t="s">
        <v>31</v>
      </c>
      <c r="AA85" s="19">
        <v>6.7551585999999997E-2</v>
      </c>
      <c r="AB85" s="19" t="b">
        <v>0</v>
      </c>
      <c r="AC85" s="19">
        <v>0.15144782800000001</v>
      </c>
      <c r="AD85" s="19">
        <v>0</v>
      </c>
      <c r="AE85" s="19">
        <v>0</v>
      </c>
      <c r="AF85" s="19">
        <v>0</v>
      </c>
      <c r="AG85" s="19">
        <v>0</v>
      </c>
      <c r="AH85" s="77">
        <v>57</v>
      </c>
      <c r="AI85" s="19" t="s">
        <v>31</v>
      </c>
      <c r="AJ85" s="19" t="s">
        <v>32</v>
      </c>
      <c r="AK85" s="19">
        <v>0.104428732</v>
      </c>
      <c r="AL85" s="19" t="b">
        <v>0</v>
      </c>
      <c r="AM85" s="19">
        <v>0.13853774599999999</v>
      </c>
      <c r="AN85" s="19">
        <v>7.0319718000000003E-2</v>
      </c>
      <c r="AO85" s="19">
        <v>0</v>
      </c>
      <c r="AP85" s="19">
        <v>0</v>
      </c>
      <c r="AQ85" s="54">
        <v>0</v>
      </c>
      <c r="AR85" s="19">
        <v>57</v>
      </c>
      <c r="AS85" s="19" t="s">
        <v>32</v>
      </c>
      <c r="AT85" s="19" t="s">
        <v>33</v>
      </c>
      <c r="AU85" s="19">
        <v>3.4769724000000002E-2</v>
      </c>
      <c r="AV85" s="19" t="b">
        <v>1</v>
      </c>
      <c r="AW85" s="19">
        <v>7.0059337999999999E-2</v>
      </c>
      <c r="AX85" s="19">
        <v>0</v>
      </c>
      <c r="AY85" s="20">
        <v>1.26E-6</v>
      </c>
      <c r="AZ85" s="19">
        <v>3.0051270000000001E-2</v>
      </c>
      <c r="BA85" s="54">
        <v>3.99231E-4</v>
      </c>
      <c r="BB85" s="77">
        <v>57</v>
      </c>
      <c r="BC85" s="19" t="s">
        <v>33</v>
      </c>
      <c r="BD85" s="19" t="s">
        <v>34</v>
      </c>
      <c r="BE85" s="19">
        <v>0.55812211499999997</v>
      </c>
      <c r="BF85" s="19" t="b">
        <v>0</v>
      </c>
      <c r="BG85" s="19">
        <v>0.69831481399999995</v>
      </c>
      <c r="BH85" s="19">
        <v>0.41792941700000003</v>
      </c>
      <c r="BI85" s="19">
        <v>0</v>
      </c>
      <c r="BJ85" s="19">
        <v>0</v>
      </c>
      <c r="BK85" s="54">
        <v>0</v>
      </c>
      <c r="BL85" s="19">
        <v>57</v>
      </c>
      <c r="BM85" s="19" t="s">
        <v>34</v>
      </c>
      <c r="BN85" s="19" t="s">
        <v>35</v>
      </c>
      <c r="BO85" s="19">
        <v>4.3902914000000001E-2</v>
      </c>
      <c r="BP85" s="19" t="b">
        <v>0</v>
      </c>
      <c r="BQ85" s="19">
        <v>0.19767235</v>
      </c>
      <c r="BR85" s="19">
        <v>0</v>
      </c>
      <c r="BS85" s="19">
        <v>0</v>
      </c>
      <c r="BT85" s="19">
        <v>0</v>
      </c>
      <c r="BU85" s="54">
        <v>0</v>
      </c>
      <c r="BV85" s="19">
        <v>57</v>
      </c>
      <c r="BW85" s="19" t="s">
        <v>35</v>
      </c>
      <c r="BX85" s="19" t="s">
        <v>36</v>
      </c>
      <c r="BY85" s="19"/>
      <c r="BZ85" s="19" t="b">
        <v>1</v>
      </c>
      <c r="CA85" s="19"/>
      <c r="CB85" s="19"/>
      <c r="CC85" s="19"/>
      <c r="CD85" s="19"/>
      <c r="CE85" s="19"/>
    </row>
    <row r="86" spans="1:83" x14ac:dyDescent="0.25">
      <c r="A86" s="19">
        <v>59</v>
      </c>
      <c r="B86" s="19">
        <v>45</v>
      </c>
      <c r="C86" s="19">
        <v>59</v>
      </c>
      <c r="D86" s="77" t="s">
        <v>28</v>
      </c>
      <c r="E86" s="19" t="s">
        <v>29</v>
      </c>
      <c r="F86" s="19">
        <v>0.31523373500000001</v>
      </c>
      <c r="G86" s="19"/>
      <c r="H86" s="19" t="b">
        <v>1</v>
      </c>
      <c r="I86" s="19">
        <v>0.80230094100000005</v>
      </c>
      <c r="J86" s="19">
        <v>0</v>
      </c>
      <c r="K86" s="19">
        <v>4.3634603000000001E-2</v>
      </c>
      <c r="L86" s="19">
        <v>0.31240408400000003</v>
      </c>
      <c r="M86" s="54">
        <v>0.18205091300000001</v>
      </c>
      <c r="N86" s="77">
        <v>59</v>
      </c>
      <c r="O86" s="19" t="s">
        <v>29</v>
      </c>
      <c r="P86" s="19" t="s">
        <v>30</v>
      </c>
      <c r="Q86" s="19"/>
      <c r="R86" s="19" t="b">
        <v>1</v>
      </c>
      <c r="S86" s="19"/>
      <c r="T86" s="19"/>
      <c r="U86" s="19"/>
      <c r="V86" s="19"/>
      <c r="W86" s="54"/>
      <c r="X86" s="19">
        <v>59</v>
      </c>
      <c r="Y86" s="19" t="s">
        <v>30</v>
      </c>
      <c r="Z86" s="19" t="s">
        <v>31</v>
      </c>
      <c r="AA86" s="19"/>
      <c r="AB86" s="19" t="b">
        <v>1</v>
      </c>
      <c r="AC86" s="19"/>
      <c r="AD86" s="19"/>
      <c r="AE86" s="19"/>
      <c r="AF86" s="19"/>
      <c r="AG86" s="19"/>
      <c r="AH86" s="77">
        <v>59</v>
      </c>
      <c r="AI86" s="19" t="s">
        <v>31</v>
      </c>
      <c r="AJ86" s="19" t="s">
        <v>32</v>
      </c>
      <c r="AK86" s="19"/>
      <c r="AL86" s="19" t="b">
        <v>1</v>
      </c>
      <c r="AM86" s="19"/>
      <c r="AN86" s="19"/>
      <c r="AO86" s="19"/>
      <c r="AP86" s="19"/>
      <c r="AQ86" s="54"/>
      <c r="AR86" s="19">
        <v>59</v>
      </c>
      <c r="AS86" s="19" t="s">
        <v>32</v>
      </c>
      <c r="AT86" s="19" t="s">
        <v>33</v>
      </c>
      <c r="AU86" s="19"/>
      <c r="AV86" s="19" t="b">
        <v>1</v>
      </c>
      <c r="AW86" s="19"/>
      <c r="AX86" s="19"/>
      <c r="AY86" s="19"/>
      <c r="AZ86" s="19"/>
      <c r="BA86" s="54"/>
      <c r="BB86" s="77">
        <v>59</v>
      </c>
      <c r="BC86" s="19" t="s">
        <v>33</v>
      </c>
      <c r="BD86" s="19" t="s">
        <v>34</v>
      </c>
      <c r="BE86" s="19"/>
      <c r="BF86" s="19" t="b">
        <v>1</v>
      </c>
      <c r="BG86" s="19"/>
      <c r="BH86" s="19"/>
      <c r="BI86" s="19"/>
      <c r="BJ86" s="19"/>
      <c r="BK86" s="54"/>
      <c r="BL86" s="19">
        <v>59</v>
      </c>
      <c r="BM86" s="19" t="s">
        <v>34</v>
      </c>
      <c r="BN86" s="19" t="s">
        <v>35</v>
      </c>
      <c r="BO86" s="19"/>
      <c r="BP86" s="19" t="b">
        <v>1</v>
      </c>
      <c r="BQ86" s="19"/>
      <c r="BR86" s="19"/>
      <c r="BS86" s="19"/>
      <c r="BT86" s="19"/>
      <c r="BU86" s="54"/>
      <c r="BV86" s="19">
        <v>59</v>
      </c>
      <c r="BW86" s="19" t="s">
        <v>35</v>
      </c>
      <c r="BX86" s="19" t="s">
        <v>36</v>
      </c>
      <c r="BY86" s="19"/>
      <c r="BZ86" s="19" t="b">
        <v>1</v>
      </c>
      <c r="CA86" s="19"/>
      <c r="CB86" s="19"/>
      <c r="CC86" s="19"/>
      <c r="CD86" s="19"/>
      <c r="CE86" s="19"/>
    </row>
    <row r="87" spans="1:83" x14ac:dyDescent="0.25">
      <c r="A87" s="19">
        <v>60</v>
      </c>
      <c r="B87" s="19">
        <v>45</v>
      </c>
      <c r="C87" s="19">
        <v>60</v>
      </c>
      <c r="D87" s="77" t="s">
        <v>28</v>
      </c>
      <c r="E87" s="19" t="s">
        <v>29</v>
      </c>
      <c r="F87" s="19"/>
      <c r="G87" s="19"/>
      <c r="H87" s="19" t="b">
        <v>1</v>
      </c>
      <c r="I87" s="19"/>
      <c r="J87" s="19"/>
      <c r="K87" s="19"/>
      <c r="L87" s="19"/>
      <c r="M87" s="54"/>
      <c r="N87" s="77">
        <v>60</v>
      </c>
      <c r="O87" s="19" t="s">
        <v>29</v>
      </c>
      <c r="P87" s="19" t="s">
        <v>30</v>
      </c>
      <c r="Q87" s="19">
        <v>0.141504621</v>
      </c>
      <c r="R87" s="19" t="b">
        <v>0</v>
      </c>
      <c r="S87" s="19">
        <v>0.26020108600000003</v>
      </c>
      <c r="T87" s="19">
        <v>2.2808156E-2</v>
      </c>
      <c r="U87" s="19">
        <v>0</v>
      </c>
      <c r="V87" s="19">
        <v>0</v>
      </c>
      <c r="W87" s="54">
        <v>0</v>
      </c>
      <c r="X87" s="19">
        <v>60</v>
      </c>
      <c r="Y87" s="19" t="s">
        <v>30</v>
      </c>
      <c r="Z87" s="19" t="s">
        <v>31</v>
      </c>
      <c r="AA87" s="19">
        <v>4.0212921999999998E-2</v>
      </c>
      <c r="AB87" s="19" t="b">
        <v>1</v>
      </c>
      <c r="AC87" s="19">
        <v>0.142421619</v>
      </c>
      <c r="AD87" s="19">
        <v>0</v>
      </c>
      <c r="AE87" s="19">
        <v>3.0187119999999998E-3</v>
      </c>
      <c r="AF87" s="19">
        <v>0.999999941</v>
      </c>
      <c r="AG87" s="19">
        <v>0.18948870500000001</v>
      </c>
      <c r="AH87" s="77">
        <v>60</v>
      </c>
      <c r="AI87" s="19" t="s">
        <v>31</v>
      </c>
      <c r="AJ87" s="19" t="s">
        <v>32</v>
      </c>
      <c r="AK87" s="19">
        <v>5.1411726999999997E-2</v>
      </c>
      <c r="AL87" s="19" t="b">
        <v>1</v>
      </c>
      <c r="AM87" s="19">
        <v>0.21037488200000001</v>
      </c>
      <c r="AN87" s="19">
        <v>0</v>
      </c>
      <c r="AO87" s="19">
        <v>1.1585026999999999E-2</v>
      </c>
      <c r="AP87" s="19">
        <v>0.72720804299999997</v>
      </c>
      <c r="AQ87" s="54">
        <v>0.47888033000000002</v>
      </c>
      <c r="AR87" s="19">
        <v>60</v>
      </c>
      <c r="AS87" s="19" t="s">
        <v>32</v>
      </c>
      <c r="AT87" s="19" t="s">
        <v>33</v>
      </c>
      <c r="AU87" s="19"/>
      <c r="AV87" s="19" t="b">
        <v>1</v>
      </c>
      <c r="AW87" s="19"/>
      <c r="AX87" s="19"/>
      <c r="AY87" s="19"/>
      <c r="AZ87" s="19"/>
      <c r="BA87" s="54"/>
      <c r="BB87" s="77">
        <v>60</v>
      </c>
      <c r="BC87" s="19" t="s">
        <v>33</v>
      </c>
      <c r="BD87" s="19" t="s">
        <v>34</v>
      </c>
      <c r="BE87" s="19"/>
      <c r="BF87" s="19" t="b">
        <v>1</v>
      </c>
      <c r="BG87" s="19"/>
      <c r="BH87" s="19"/>
      <c r="BI87" s="19"/>
      <c r="BJ87" s="19"/>
      <c r="BK87" s="54"/>
      <c r="BL87" s="19">
        <v>60</v>
      </c>
      <c r="BM87" s="19" t="s">
        <v>34</v>
      </c>
      <c r="BN87" s="19" t="s">
        <v>35</v>
      </c>
      <c r="BO87" s="19">
        <v>1.217612438</v>
      </c>
      <c r="BP87" s="19" t="b">
        <v>0</v>
      </c>
      <c r="BQ87" s="19">
        <v>2.3773998679999999</v>
      </c>
      <c r="BR87" s="19">
        <v>5.7825007999999997E-2</v>
      </c>
      <c r="BS87" s="19">
        <v>0</v>
      </c>
      <c r="BT87" s="19">
        <v>0</v>
      </c>
      <c r="BU87" s="54">
        <v>0</v>
      </c>
      <c r="BV87" s="19">
        <v>60</v>
      </c>
      <c r="BW87" s="19" t="s">
        <v>35</v>
      </c>
      <c r="BX87" s="19" t="s">
        <v>36</v>
      </c>
      <c r="BY87" s="19"/>
      <c r="BZ87" s="19" t="b">
        <v>1</v>
      </c>
      <c r="CA87" s="19"/>
      <c r="CB87" s="19"/>
      <c r="CC87" s="19"/>
      <c r="CD87" s="19"/>
      <c r="CE87" s="19"/>
    </row>
    <row r="88" spans="1:83" x14ac:dyDescent="0.25">
      <c r="A88" s="19">
        <v>66</v>
      </c>
      <c r="B88" s="19">
        <v>45</v>
      </c>
      <c r="C88" s="19">
        <v>66</v>
      </c>
      <c r="D88" s="77" t="s">
        <v>28</v>
      </c>
      <c r="E88" s="19" t="s">
        <v>29</v>
      </c>
      <c r="F88" s="19">
        <v>1.7888297369999999</v>
      </c>
      <c r="G88" s="19"/>
      <c r="H88" s="19" t="b">
        <v>0</v>
      </c>
      <c r="I88" s="19">
        <v>1.9379698400000001</v>
      </c>
      <c r="J88" s="19">
        <v>1.639689634</v>
      </c>
      <c r="K88" s="19">
        <v>0</v>
      </c>
      <c r="L88" s="19">
        <v>0</v>
      </c>
      <c r="M88" s="54">
        <v>0</v>
      </c>
      <c r="N88" s="77">
        <v>66</v>
      </c>
      <c r="O88" s="19" t="s">
        <v>29</v>
      </c>
      <c r="P88" s="19" t="s">
        <v>30</v>
      </c>
      <c r="Q88" s="19"/>
      <c r="R88" s="19" t="b">
        <v>1</v>
      </c>
      <c r="S88" s="19"/>
      <c r="T88" s="19"/>
      <c r="U88" s="19"/>
      <c r="V88" s="19"/>
      <c r="W88" s="54"/>
      <c r="X88" s="19">
        <v>66</v>
      </c>
      <c r="Y88" s="19" t="s">
        <v>30</v>
      </c>
      <c r="Z88" s="19" t="s">
        <v>31</v>
      </c>
      <c r="AA88" s="19"/>
      <c r="AB88" s="19" t="b">
        <v>1</v>
      </c>
      <c r="AC88" s="19"/>
      <c r="AD88" s="19"/>
      <c r="AE88" s="19"/>
      <c r="AF88" s="19"/>
      <c r="AG88" s="19"/>
      <c r="AH88" s="77">
        <v>66</v>
      </c>
      <c r="AI88" s="19" t="s">
        <v>31</v>
      </c>
      <c r="AJ88" s="19" t="s">
        <v>32</v>
      </c>
      <c r="AK88" s="19"/>
      <c r="AL88" s="19" t="b">
        <v>1</v>
      </c>
      <c r="AM88" s="19"/>
      <c r="AN88" s="19"/>
      <c r="AO88" s="19"/>
      <c r="AP88" s="19"/>
      <c r="AQ88" s="54"/>
      <c r="AR88" s="19">
        <v>66</v>
      </c>
      <c r="AS88" s="19" t="s">
        <v>32</v>
      </c>
      <c r="AT88" s="19" t="s">
        <v>33</v>
      </c>
      <c r="AU88" s="19"/>
      <c r="AV88" s="19" t="b">
        <v>1</v>
      </c>
      <c r="AW88" s="19"/>
      <c r="AX88" s="19"/>
      <c r="AY88" s="19"/>
      <c r="AZ88" s="19"/>
      <c r="BA88" s="54"/>
      <c r="BB88" s="77">
        <v>66</v>
      </c>
      <c r="BC88" s="19" t="s">
        <v>33</v>
      </c>
      <c r="BD88" s="19" t="s">
        <v>34</v>
      </c>
      <c r="BE88" s="19"/>
      <c r="BF88" s="19" t="b">
        <v>1</v>
      </c>
      <c r="BG88" s="19"/>
      <c r="BH88" s="19"/>
      <c r="BI88" s="19"/>
      <c r="BJ88" s="19"/>
      <c r="BK88" s="54"/>
      <c r="BL88" s="19">
        <v>66</v>
      </c>
      <c r="BM88" s="19" t="s">
        <v>34</v>
      </c>
      <c r="BN88" s="19" t="s">
        <v>35</v>
      </c>
      <c r="BO88" s="19"/>
      <c r="BP88" s="19" t="b">
        <v>1</v>
      </c>
      <c r="BQ88" s="19"/>
      <c r="BR88" s="19"/>
      <c r="BS88" s="19"/>
      <c r="BT88" s="19"/>
      <c r="BU88" s="54"/>
      <c r="BV88" s="19">
        <v>66</v>
      </c>
      <c r="BW88" s="19" t="s">
        <v>35</v>
      </c>
      <c r="BX88" s="19" t="s">
        <v>36</v>
      </c>
      <c r="BY88" s="19"/>
      <c r="BZ88" s="19" t="b">
        <v>1</v>
      </c>
      <c r="CA88" s="19"/>
      <c r="CB88" s="19"/>
      <c r="CC88" s="19"/>
      <c r="CD88" s="19"/>
      <c r="CE88" s="19"/>
    </row>
    <row r="89" spans="1:83" x14ac:dyDescent="0.25">
      <c r="A89" s="19">
        <v>68</v>
      </c>
      <c r="B89" s="19">
        <v>45</v>
      </c>
      <c r="C89" s="19">
        <v>68</v>
      </c>
      <c r="D89" s="77" t="s">
        <v>28</v>
      </c>
      <c r="E89" s="19" t="s">
        <v>29</v>
      </c>
      <c r="F89" s="19"/>
      <c r="G89" s="19"/>
      <c r="H89" s="19" t="b">
        <v>1</v>
      </c>
      <c r="I89" s="19"/>
      <c r="J89" s="19"/>
      <c r="K89" s="19"/>
      <c r="L89" s="19"/>
      <c r="M89" s="54"/>
      <c r="N89" s="77">
        <v>68</v>
      </c>
      <c r="O89" s="19" t="s">
        <v>29</v>
      </c>
      <c r="P89" s="19" t="s">
        <v>30</v>
      </c>
      <c r="Q89" s="19"/>
      <c r="R89" s="19" t="b">
        <v>1</v>
      </c>
      <c r="S89" s="19"/>
      <c r="T89" s="19"/>
      <c r="U89" s="19"/>
      <c r="V89" s="19"/>
      <c r="W89" s="54"/>
      <c r="X89" s="19">
        <v>68</v>
      </c>
      <c r="Y89" s="19" t="s">
        <v>30</v>
      </c>
      <c r="Z89" s="19" t="s">
        <v>31</v>
      </c>
      <c r="AA89" s="19"/>
      <c r="AB89" s="19" t="b">
        <v>1</v>
      </c>
      <c r="AC89" s="19"/>
      <c r="AD89" s="19"/>
      <c r="AE89" s="19"/>
      <c r="AF89" s="19"/>
      <c r="AG89" s="19"/>
      <c r="AH89" s="77">
        <v>68</v>
      </c>
      <c r="AI89" s="19" t="s">
        <v>31</v>
      </c>
      <c r="AJ89" s="19" t="s">
        <v>32</v>
      </c>
      <c r="AK89" s="19"/>
      <c r="AL89" s="19" t="b">
        <v>1</v>
      </c>
      <c r="AM89" s="19"/>
      <c r="AN89" s="19"/>
      <c r="AO89" s="19"/>
      <c r="AP89" s="19"/>
      <c r="AQ89" s="54"/>
      <c r="AR89" s="19">
        <v>68</v>
      </c>
      <c r="AS89" s="19" t="s">
        <v>32</v>
      </c>
      <c r="AT89" s="19" t="s">
        <v>33</v>
      </c>
      <c r="AU89" s="19"/>
      <c r="AV89" s="19" t="b">
        <v>1</v>
      </c>
      <c r="AW89" s="19"/>
      <c r="AX89" s="19"/>
      <c r="AY89" s="19"/>
      <c r="AZ89" s="19"/>
      <c r="BA89" s="54"/>
      <c r="BB89" s="77">
        <v>68</v>
      </c>
      <c r="BC89" s="19" t="s">
        <v>33</v>
      </c>
      <c r="BD89" s="19" t="s">
        <v>34</v>
      </c>
      <c r="BE89" s="19">
        <v>2.3401177720000002</v>
      </c>
      <c r="BF89" s="19" t="b">
        <v>0</v>
      </c>
      <c r="BG89" s="19">
        <v>2.6935151510000002</v>
      </c>
      <c r="BH89" s="19">
        <v>1.9867203929999999</v>
      </c>
      <c r="BI89" s="19">
        <v>0</v>
      </c>
      <c r="BJ89" s="19">
        <v>0</v>
      </c>
      <c r="BK89" s="54">
        <v>0</v>
      </c>
      <c r="BL89" s="19">
        <v>68</v>
      </c>
      <c r="BM89" s="19" t="s">
        <v>34</v>
      </c>
      <c r="BN89" s="19" t="s">
        <v>35</v>
      </c>
      <c r="BO89" s="19"/>
      <c r="BP89" s="19" t="b">
        <v>1</v>
      </c>
      <c r="BQ89" s="19"/>
      <c r="BR89" s="19"/>
      <c r="BS89" s="19"/>
      <c r="BT89" s="19"/>
      <c r="BU89" s="54"/>
      <c r="BV89" s="19">
        <v>68</v>
      </c>
      <c r="BW89" s="19" t="s">
        <v>35</v>
      </c>
      <c r="BX89" s="19" t="s">
        <v>36</v>
      </c>
      <c r="BY89" s="19"/>
      <c r="BZ89" s="19" t="b">
        <v>1</v>
      </c>
      <c r="CA89" s="19"/>
      <c r="CB89" s="19"/>
      <c r="CC89" s="19"/>
      <c r="CD89" s="19"/>
      <c r="CE89" s="19"/>
    </row>
    <row r="90" spans="1:83" x14ac:dyDescent="0.25">
      <c r="A90" s="19">
        <v>89</v>
      </c>
      <c r="B90" s="19">
        <v>45</v>
      </c>
      <c r="C90" s="19">
        <v>89</v>
      </c>
      <c r="D90" s="77" t="s">
        <v>28</v>
      </c>
      <c r="E90" s="19" t="s">
        <v>29</v>
      </c>
      <c r="F90" s="19"/>
      <c r="G90" s="19"/>
      <c r="H90" s="19" t="b">
        <v>1</v>
      </c>
      <c r="I90" s="19"/>
      <c r="J90" s="19"/>
      <c r="K90" s="19"/>
      <c r="L90" s="19"/>
      <c r="M90" s="54"/>
      <c r="N90" s="77">
        <v>89</v>
      </c>
      <c r="O90" s="19" t="s">
        <v>29</v>
      </c>
      <c r="P90" s="19" t="s">
        <v>30</v>
      </c>
      <c r="Q90" s="19"/>
      <c r="R90" s="19" t="b">
        <v>1</v>
      </c>
      <c r="S90" s="19"/>
      <c r="T90" s="19"/>
      <c r="U90" s="19"/>
      <c r="V90" s="19"/>
      <c r="W90" s="54"/>
      <c r="X90" s="19">
        <v>89</v>
      </c>
      <c r="Y90" s="19" t="s">
        <v>30</v>
      </c>
      <c r="Z90" s="19" t="s">
        <v>31</v>
      </c>
      <c r="AA90" s="19"/>
      <c r="AB90" s="19" t="b">
        <v>1</v>
      </c>
      <c r="AC90" s="19"/>
      <c r="AD90" s="19"/>
      <c r="AE90" s="19"/>
      <c r="AF90" s="19"/>
      <c r="AG90" s="19"/>
      <c r="AH90" s="77">
        <v>89</v>
      </c>
      <c r="AI90" s="19" t="s">
        <v>31</v>
      </c>
      <c r="AJ90" s="19" t="s">
        <v>32</v>
      </c>
      <c r="AK90" s="19"/>
      <c r="AL90" s="19" t="b">
        <v>1</v>
      </c>
      <c r="AM90" s="19"/>
      <c r="AN90" s="19"/>
      <c r="AO90" s="19"/>
      <c r="AP90" s="19"/>
      <c r="AQ90" s="54"/>
      <c r="AR90" s="19">
        <v>89</v>
      </c>
      <c r="AS90" s="19" t="s">
        <v>32</v>
      </c>
      <c r="AT90" s="19" t="s">
        <v>33</v>
      </c>
      <c r="AU90" s="19"/>
      <c r="AV90" s="19" t="b">
        <v>1</v>
      </c>
      <c r="AW90" s="19"/>
      <c r="AX90" s="19"/>
      <c r="AY90" s="19"/>
      <c r="AZ90" s="19"/>
      <c r="BA90" s="54"/>
      <c r="BB90" s="77">
        <v>89</v>
      </c>
      <c r="BC90" s="19" t="s">
        <v>33</v>
      </c>
      <c r="BD90" s="19" t="s">
        <v>34</v>
      </c>
      <c r="BE90" s="19">
        <v>0.212810158</v>
      </c>
      <c r="BF90" s="19" t="b">
        <v>1</v>
      </c>
      <c r="BG90" s="19">
        <v>0.62405242900000002</v>
      </c>
      <c r="BH90" s="19">
        <v>0</v>
      </c>
      <c r="BI90" s="19">
        <v>4.9188256E-2</v>
      </c>
      <c r="BJ90" s="19">
        <v>0.42060713599999999</v>
      </c>
      <c r="BK90" s="54">
        <v>0.32853869899999999</v>
      </c>
      <c r="BL90" s="19">
        <v>89</v>
      </c>
      <c r="BM90" s="19" t="s">
        <v>34</v>
      </c>
      <c r="BN90" s="19" t="s">
        <v>35</v>
      </c>
      <c r="BO90" s="19">
        <v>0.14363177899999999</v>
      </c>
      <c r="BP90" s="19" t="b">
        <v>1</v>
      </c>
      <c r="BQ90" s="19">
        <v>0.46163138999999997</v>
      </c>
      <c r="BR90" s="19">
        <v>0</v>
      </c>
      <c r="BS90" s="19">
        <v>3.326747E-2</v>
      </c>
      <c r="BT90" s="19">
        <v>0.67705022100000001</v>
      </c>
      <c r="BU90" s="54">
        <v>0.28446902200000002</v>
      </c>
      <c r="BV90" s="19">
        <v>89</v>
      </c>
      <c r="BW90" s="19" t="s">
        <v>35</v>
      </c>
      <c r="BX90" s="19" t="s">
        <v>36</v>
      </c>
      <c r="BY90" s="19">
        <v>2.7901108689999998</v>
      </c>
      <c r="BZ90" s="19" t="b">
        <v>0</v>
      </c>
      <c r="CA90" s="19">
        <v>4.5304516850000001</v>
      </c>
      <c r="CB90" s="19">
        <v>1.049770052</v>
      </c>
      <c r="CC90" s="19">
        <v>0</v>
      </c>
      <c r="CD90" s="19">
        <v>0</v>
      </c>
      <c r="CE90" s="19">
        <v>0</v>
      </c>
    </row>
    <row r="91" spans="1:83" x14ac:dyDescent="0.25">
      <c r="A91" s="19">
        <v>91</v>
      </c>
      <c r="B91" s="19">
        <v>45</v>
      </c>
      <c r="C91" s="19">
        <v>91</v>
      </c>
      <c r="D91" s="77" t="s">
        <v>28</v>
      </c>
      <c r="E91" s="19" t="s">
        <v>29</v>
      </c>
      <c r="F91" s="19"/>
      <c r="G91" s="19"/>
      <c r="H91" s="19" t="b">
        <v>1</v>
      </c>
      <c r="I91" s="19"/>
      <c r="J91" s="19"/>
      <c r="K91" s="19"/>
      <c r="L91" s="19"/>
      <c r="M91" s="54"/>
      <c r="N91" s="77">
        <v>91</v>
      </c>
      <c r="O91" s="19" t="s">
        <v>29</v>
      </c>
      <c r="P91" s="19" t="s">
        <v>30</v>
      </c>
      <c r="Q91" s="19"/>
      <c r="R91" s="19" t="b">
        <v>1</v>
      </c>
      <c r="S91" s="19"/>
      <c r="T91" s="19"/>
      <c r="U91" s="19"/>
      <c r="V91" s="19"/>
      <c r="W91" s="54"/>
      <c r="X91" s="19">
        <v>91</v>
      </c>
      <c r="Y91" s="19" t="s">
        <v>30</v>
      </c>
      <c r="Z91" s="19" t="s">
        <v>31</v>
      </c>
      <c r="AA91" s="19"/>
      <c r="AB91" s="19" t="b">
        <v>1</v>
      </c>
      <c r="AC91" s="19"/>
      <c r="AD91" s="19"/>
      <c r="AE91" s="19"/>
      <c r="AF91" s="19"/>
      <c r="AG91" s="19"/>
      <c r="AH91" s="77">
        <v>91</v>
      </c>
      <c r="AI91" s="19" t="s">
        <v>31</v>
      </c>
      <c r="AJ91" s="19" t="s">
        <v>32</v>
      </c>
      <c r="AK91" s="19"/>
      <c r="AL91" s="19" t="b">
        <v>1</v>
      </c>
      <c r="AM91" s="19"/>
      <c r="AN91" s="19"/>
      <c r="AO91" s="19"/>
      <c r="AP91" s="19"/>
      <c r="AQ91" s="54"/>
      <c r="AR91" s="19">
        <v>91</v>
      </c>
      <c r="AS91" s="19" t="s">
        <v>32</v>
      </c>
      <c r="AT91" s="19" t="s">
        <v>33</v>
      </c>
      <c r="AU91" s="19"/>
      <c r="AV91" s="19" t="b">
        <v>1</v>
      </c>
      <c r="AW91" s="19"/>
      <c r="AX91" s="19"/>
      <c r="AY91" s="19"/>
      <c r="AZ91" s="19"/>
      <c r="BA91" s="54"/>
      <c r="BB91" s="77">
        <v>91</v>
      </c>
      <c r="BC91" s="19" t="s">
        <v>33</v>
      </c>
      <c r="BD91" s="19" t="s">
        <v>34</v>
      </c>
      <c r="BE91" s="19"/>
      <c r="BF91" s="19" t="b">
        <v>1</v>
      </c>
      <c r="BG91" s="19"/>
      <c r="BH91" s="19"/>
      <c r="BI91" s="19"/>
      <c r="BJ91" s="19"/>
      <c r="BK91" s="54"/>
      <c r="BL91" s="19">
        <v>91</v>
      </c>
      <c r="BM91" s="19" t="s">
        <v>34</v>
      </c>
      <c r="BN91" s="19" t="s">
        <v>35</v>
      </c>
      <c r="BO91" s="19">
        <v>9.9479700000000004E-2</v>
      </c>
      <c r="BP91" s="19" t="b">
        <v>0</v>
      </c>
      <c r="BQ91" s="19">
        <v>1.09912839</v>
      </c>
      <c r="BR91" s="19">
        <v>0</v>
      </c>
      <c r="BS91" s="19">
        <v>0</v>
      </c>
      <c r="BT91" s="19">
        <v>0</v>
      </c>
      <c r="BU91" s="54">
        <v>0</v>
      </c>
      <c r="BV91" s="19">
        <v>91</v>
      </c>
      <c r="BW91" s="19" t="s">
        <v>35</v>
      </c>
      <c r="BX91" s="19" t="s">
        <v>36</v>
      </c>
      <c r="BY91" s="19">
        <v>5.2758631E-2</v>
      </c>
      <c r="BZ91" s="19" t="b">
        <v>0</v>
      </c>
      <c r="CA91" s="19">
        <v>1.080448203</v>
      </c>
      <c r="CB91" s="19">
        <v>0</v>
      </c>
      <c r="CC91" s="19">
        <v>0</v>
      </c>
      <c r="CD91" s="19">
        <v>0</v>
      </c>
      <c r="CE91" s="19">
        <v>0</v>
      </c>
    </row>
    <row r="92" spans="1:83" x14ac:dyDescent="0.25">
      <c r="A92" s="19">
        <v>93</v>
      </c>
      <c r="B92" s="19">
        <v>45</v>
      </c>
      <c r="C92" s="19">
        <v>93</v>
      </c>
      <c r="D92" s="77" t="s">
        <v>28</v>
      </c>
      <c r="E92" s="19" t="s">
        <v>29</v>
      </c>
      <c r="F92" s="19"/>
      <c r="G92" s="19"/>
      <c r="H92" s="19" t="b">
        <v>1</v>
      </c>
      <c r="I92" s="19"/>
      <c r="J92" s="19"/>
      <c r="K92" s="19"/>
      <c r="L92" s="19"/>
      <c r="M92" s="54"/>
      <c r="N92" s="77">
        <v>93</v>
      </c>
      <c r="O92" s="19" t="s">
        <v>29</v>
      </c>
      <c r="P92" s="19" t="s">
        <v>30</v>
      </c>
      <c r="Q92" s="19"/>
      <c r="R92" s="19" t="b">
        <v>1</v>
      </c>
      <c r="S92" s="19"/>
      <c r="T92" s="19"/>
      <c r="U92" s="19"/>
      <c r="V92" s="19"/>
      <c r="W92" s="54"/>
      <c r="X92" s="19">
        <v>93</v>
      </c>
      <c r="Y92" s="19" t="s">
        <v>30</v>
      </c>
      <c r="Z92" s="19" t="s">
        <v>31</v>
      </c>
      <c r="AA92" s="19"/>
      <c r="AB92" s="19" t="b">
        <v>1</v>
      </c>
      <c r="AC92" s="19"/>
      <c r="AD92" s="19"/>
      <c r="AE92" s="19"/>
      <c r="AF92" s="19"/>
      <c r="AG92" s="19"/>
      <c r="AH92" s="77">
        <v>93</v>
      </c>
      <c r="AI92" s="19" t="s">
        <v>31</v>
      </c>
      <c r="AJ92" s="19" t="s">
        <v>32</v>
      </c>
      <c r="AK92" s="19"/>
      <c r="AL92" s="19" t="b">
        <v>1</v>
      </c>
      <c r="AM92" s="19"/>
      <c r="AN92" s="19"/>
      <c r="AO92" s="19"/>
      <c r="AP92" s="19"/>
      <c r="AQ92" s="54"/>
      <c r="AR92" s="19">
        <v>93</v>
      </c>
      <c r="AS92" s="19" t="s">
        <v>32</v>
      </c>
      <c r="AT92" s="19" t="s">
        <v>33</v>
      </c>
      <c r="AU92" s="19"/>
      <c r="AV92" s="19" t="b">
        <v>1</v>
      </c>
      <c r="AW92" s="19"/>
      <c r="AX92" s="19"/>
      <c r="AY92" s="19"/>
      <c r="AZ92" s="19"/>
      <c r="BA92" s="54"/>
      <c r="BB92" s="77">
        <v>93</v>
      </c>
      <c r="BC92" s="19" t="s">
        <v>33</v>
      </c>
      <c r="BD92" s="19" t="s">
        <v>34</v>
      </c>
      <c r="BE92" s="19"/>
      <c r="BF92" s="19" t="b">
        <v>1</v>
      </c>
      <c r="BG92" s="19"/>
      <c r="BH92" s="19"/>
      <c r="BI92" s="19"/>
      <c r="BJ92" s="19"/>
      <c r="BK92" s="54"/>
      <c r="BL92" s="19">
        <v>93</v>
      </c>
      <c r="BM92" s="19" t="s">
        <v>34</v>
      </c>
      <c r="BN92" s="19" t="s">
        <v>35</v>
      </c>
      <c r="BO92" s="19"/>
      <c r="BP92" s="19" t="b">
        <v>1</v>
      </c>
      <c r="BQ92" s="19"/>
      <c r="BR92" s="19"/>
      <c r="BS92" s="19"/>
      <c r="BT92" s="19"/>
      <c r="BU92" s="54"/>
      <c r="BV92" s="19">
        <v>93</v>
      </c>
      <c r="BW92" s="19" t="s">
        <v>35</v>
      </c>
      <c r="BX92" s="19" t="s">
        <v>36</v>
      </c>
      <c r="BY92" s="19"/>
      <c r="BZ92" s="19" t="b">
        <v>1</v>
      </c>
      <c r="CA92" s="19"/>
      <c r="CB92" s="19"/>
      <c r="CC92" s="19"/>
      <c r="CD92" s="19"/>
      <c r="CE92" s="19"/>
    </row>
    <row r="93" spans="1:83" x14ac:dyDescent="0.25">
      <c r="A93" s="19">
        <v>98</v>
      </c>
      <c r="B93" s="19">
        <v>45</v>
      </c>
      <c r="C93" s="19">
        <v>98</v>
      </c>
      <c r="D93" s="77" t="s">
        <v>28</v>
      </c>
      <c r="E93" s="19" t="s">
        <v>29</v>
      </c>
      <c r="F93" s="19"/>
      <c r="G93" s="19"/>
      <c r="H93" s="19" t="b">
        <v>1</v>
      </c>
      <c r="I93" s="19"/>
      <c r="J93" s="19"/>
      <c r="K93" s="19"/>
      <c r="L93" s="19"/>
      <c r="M93" s="54"/>
      <c r="N93" s="77">
        <v>98</v>
      </c>
      <c r="O93" s="19" t="s">
        <v>29</v>
      </c>
      <c r="P93" s="19" t="s">
        <v>30</v>
      </c>
      <c r="Q93" s="19"/>
      <c r="R93" s="19" t="b">
        <v>1</v>
      </c>
      <c r="S93" s="19"/>
      <c r="T93" s="19"/>
      <c r="U93" s="19"/>
      <c r="V93" s="19"/>
      <c r="W93" s="54"/>
      <c r="X93" s="19">
        <v>98</v>
      </c>
      <c r="Y93" s="19" t="s">
        <v>30</v>
      </c>
      <c r="Z93" s="19" t="s">
        <v>31</v>
      </c>
      <c r="AA93" s="19"/>
      <c r="AB93" s="19" t="b">
        <v>1</v>
      </c>
      <c r="AC93" s="19"/>
      <c r="AD93" s="19"/>
      <c r="AE93" s="19"/>
      <c r="AF93" s="19"/>
      <c r="AG93" s="19"/>
      <c r="AH93" s="77">
        <v>98</v>
      </c>
      <c r="AI93" s="19" t="s">
        <v>31</v>
      </c>
      <c r="AJ93" s="19" t="s">
        <v>32</v>
      </c>
      <c r="AK93" s="19"/>
      <c r="AL93" s="19" t="b">
        <v>1</v>
      </c>
      <c r="AM93" s="19"/>
      <c r="AN93" s="19"/>
      <c r="AO93" s="19"/>
      <c r="AP93" s="19"/>
      <c r="AQ93" s="54"/>
      <c r="AR93" s="19">
        <v>98</v>
      </c>
      <c r="AS93" s="19" t="s">
        <v>32</v>
      </c>
      <c r="AT93" s="19" t="s">
        <v>33</v>
      </c>
      <c r="AU93" s="19"/>
      <c r="AV93" s="19" t="b">
        <v>1</v>
      </c>
      <c r="AW93" s="19"/>
      <c r="AX93" s="19"/>
      <c r="AY93" s="19"/>
      <c r="AZ93" s="19"/>
      <c r="BA93" s="54"/>
      <c r="BB93" s="77">
        <v>98</v>
      </c>
      <c r="BC93" s="19" t="s">
        <v>33</v>
      </c>
      <c r="BD93" s="19" t="s">
        <v>34</v>
      </c>
      <c r="BE93" s="19"/>
      <c r="BF93" s="19" t="b">
        <v>1</v>
      </c>
      <c r="BG93" s="19"/>
      <c r="BH93" s="19"/>
      <c r="BI93" s="19"/>
      <c r="BJ93" s="19"/>
      <c r="BK93" s="54"/>
      <c r="BL93" s="19">
        <v>98</v>
      </c>
      <c r="BM93" s="19" t="s">
        <v>34</v>
      </c>
      <c r="BN93" s="19" t="s">
        <v>35</v>
      </c>
      <c r="BO93" s="19">
        <v>5.6220350000000002E-2</v>
      </c>
      <c r="BP93" s="19" t="b">
        <v>0</v>
      </c>
      <c r="BQ93" s="19">
        <v>0.17725352</v>
      </c>
      <c r="BR93" s="19">
        <v>0</v>
      </c>
      <c r="BS93" s="19">
        <v>0</v>
      </c>
      <c r="BT93" s="19">
        <v>0</v>
      </c>
      <c r="BU93" s="54">
        <v>0</v>
      </c>
      <c r="BV93" s="19">
        <v>98</v>
      </c>
      <c r="BW93" s="19" t="s">
        <v>35</v>
      </c>
      <c r="BX93" s="19" t="s">
        <v>36</v>
      </c>
      <c r="BY93" s="19">
        <v>3.201198846</v>
      </c>
      <c r="BZ93" s="19" t="b">
        <v>0</v>
      </c>
      <c r="CA93" s="19">
        <v>4.705195443</v>
      </c>
      <c r="CB93" s="19">
        <v>1.697202248</v>
      </c>
      <c r="CC93" s="19">
        <v>0</v>
      </c>
      <c r="CD93" s="19">
        <v>0</v>
      </c>
      <c r="CE93" s="19">
        <v>0</v>
      </c>
    </row>
    <row r="94" spans="1:83" x14ac:dyDescent="0.25">
      <c r="A94" s="19">
        <v>100</v>
      </c>
      <c r="B94" s="19">
        <v>45</v>
      </c>
      <c r="C94" s="19">
        <v>100</v>
      </c>
      <c r="D94" s="77" t="s">
        <v>28</v>
      </c>
      <c r="E94" s="19" t="s">
        <v>29</v>
      </c>
      <c r="F94" s="19"/>
      <c r="G94" s="19"/>
      <c r="H94" s="19" t="b">
        <v>1</v>
      </c>
      <c r="I94" s="19"/>
      <c r="J94" s="19"/>
      <c r="K94" s="19"/>
      <c r="L94" s="19"/>
      <c r="M94" s="54"/>
      <c r="N94" s="77">
        <v>100</v>
      </c>
      <c r="O94" s="19" t="s">
        <v>29</v>
      </c>
      <c r="P94" s="19" t="s">
        <v>30</v>
      </c>
      <c r="Q94" s="19"/>
      <c r="R94" s="19" t="b">
        <v>1</v>
      </c>
      <c r="S94" s="19"/>
      <c r="T94" s="19"/>
      <c r="U94" s="19"/>
      <c r="V94" s="19"/>
      <c r="W94" s="54"/>
      <c r="X94" s="19">
        <v>100</v>
      </c>
      <c r="Y94" s="19" t="s">
        <v>30</v>
      </c>
      <c r="Z94" s="19" t="s">
        <v>31</v>
      </c>
      <c r="AA94" s="19"/>
      <c r="AB94" s="19" t="b">
        <v>1</v>
      </c>
      <c r="AC94" s="19"/>
      <c r="AD94" s="19"/>
      <c r="AE94" s="19"/>
      <c r="AF94" s="19"/>
      <c r="AG94" s="19"/>
      <c r="AH94" s="77">
        <v>100</v>
      </c>
      <c r="AI94" s="19" t="s">
        <v>31</v>
      </c>
      <c r="AJ94" s="19" t="s">
        <v>32</v>
      </c>
      <c r="AK94" s="19"/>
      <c r="AL94" s="19" t="b">
        <v>1</v>
      </c>
      <c r="AM94" s="19"/>
      <c r="AN94" s="19"/>
      <c r="AO94" s="19"/>
      <c r="AP94" s="19"/>
      <c r="AQ94" s="54"/>
      <c r="AR94" s="19">
        <v>100</v>
      </c>
      <c r="AS94" s="19" t="s">
        <v>32</v>
      </c>
      <c r="AT94" s="19" t="s">
        <v>33</v>
      </c>
      <c r="AU94" s="19"/>
      <c r="AV94" s="19" t="b">
        <v>1</v>
      </c>
      <c r="AW94" s="19"/>
      <c r="AX94" s="19"/>
      <c r="AY94" s="19"/>
      <c r="AZ94" s="19"/>
      <c r="BA94" s="54"/>
      <c r="BB94" s="77">
        <v>100</v>
      </c>
      <c r="BC94" s="19" t="s">
        <v>33</v>
      </c>
      <c r="BD94" s="19" t="s">
        <v>34</v>
      </c>
      <c r="BE94" s="19"/>
      <c r="BF94" s="19" t="b">
        <v>1</v>
      </c>
      <c r="BG94" s="19"/>
      <c r="BH94" s="19"/>
      <c r="BI94" s="19"/>
      <c r="BJ94" s="19"/>
      <c r="BK94" s="54"/>
      <c r="BL94" s="19">
        <v>100</v>
      </c>
      <c r="BM94" s="19" t="s">
        <v>34</v>
      </c>
      <c r="BN94" s="19" t="s">
        <v>35</v>
      </c>
      <c r="BO94" s="19">
        <v>5.2798663000000003E-2</v>
      </c>
      <c r="BP94" s="19" t="b">
        <v>1</v>
      </c>
      <c r="BQ94" s="19">
        <v>0.113860684</v>
      </c>
      <c r="BR94" s="19">
        <v>0</v>
      </c>
      <c r="BS94" s="19">
        <v>1.2112600000000001E-4</v>
      </c>
      <c r="BT94" s="19">
        <v>0.33464721200000003</v>
      </c>
      <c r="BU94" s="54">
        <v>1.5221761E-2</v>
      </c>
      <c r="BV94" s="19">
        <v>100</v>
      </c>
      <c r="BW94" s="19" t="s">
        <v>35</v>
      </c>
      <c r="BX94" s="19" t="s">
        <v>36</v>
      </c>
      <c r="BY94" s="19">
        <v>2.6438481739999999</v>
      </c>
      <c r="BZ94" s="19" t="b">
        <v>0</v>
      </c>
      <c r="CA94" s="19">
        <v>5.0909548500000001</v>
      </c>
      <c r="CB94" s="19">
        <v>0.19674149799999999</v>
      </c>
      <c r="CC94" s="19">
        <v>0</v>
      </c>
      <c r="CD94" s="19">
        <v>0</v>
      </c>
      <c r="CE94" s="19">
        <v>0</v>
      </c>
    </row>
    <row r="95" spans="1:83" x14ac:dyDescent="0.25">
      <c r="A95" s="19">
        <v>102</v>
      </c>
      <c r="B95" s="19">
        <v>45</v>
      </c>
      <c r="C95" s="19">
        <v>102</v>
      </c>
      <c r="D95" s="77" t="s">
        <v>28</v>
      </c>
      <c r="E95" s="19" t="s">
        <v>29</v>
      </c>
      <c r="F95" s="19"/>
      <c r="G95" s="19"/>
      <c r="H95" s="19" t="b">
        <v>1</v>
      </c>
      <c r="I95" s="19"/>
      <c r="J95" s="19"/>
      <c r="K95" s="19"/>
      <c r="L95" s="19"/>
      <c r="M95" s="54"/>
      <c r="N95" s="77">
        <v>102</v>
      </c>
      <c r="O95" s="19" t="s">
        <v>29</v>
      </c>
      <c r="P95" s="19" t="s">
        <v>30</v>
      </c>
      <c r="Q95" s="19"/>
      <c r="R95" s="19" t="b">
        <v>1</v>
      </c>
      <c r="S95" s="19"/>
      <c r="T95" s="19"/>
      <c r="U95" s="19"/>
      <c r="V95" s="19"/>
      <c r="W95" s="54"/>
      <c r="X95" s="19">
        <v>102</v>
      </c>
      <c r="Y95" s="19" t="s">
        <v>30</v>
      </c>
      <c r="Z95" s="19" t="s">
        <v>31</v>
      </c>
      <c r="AA95" s="19"/>
      <c r="AB95" s="19" t="b">
        <v>1</v>
      </c>
      <c r="AC95" s="19"/>
      <c r="AD95" s="19"/>
      <c r="AE95" s="19"/>
      <c r="AF95" s="19"/>
      <c r="AG95" s="19"/>
      <c r="AH95" s="77">
        <v>102</v>
      </c>
      <c r="AI95" s="19" t="s">
        <v>31</v>
      </c>
      <c r="AJ95" s="19" t="s">
        <v>32</v>
      </c>
      <c r="AK95" s="19"/>
      <c r="AL95" s="19" t="b">
        <v>1</v>
      </c>
      <c r="AM95" s="19"/>
      <c r="AN95" s="19"/>
      <c r="AO95" s="19"/>
      <c r="AP95" s="19"/>
      <c r="AQ95" s="54"/>
      <c r="AR95" s="19">
        <v>102</v>
      </c>
      <c r="AS95" s="19" t="s">
        <v>32</v>
      </c>
      <c r="AT95" s="19" t="s">
        <v>33</v>
      </c>
      <c r="AU95" s="19"/>
      <c r="AV95" s="19" t="b">
        <v>1</v>
      </c>
      <c r="AW95" s="19"/>
      <c r="AX95" s="19"/>
      <c r="AY95" s="19"/>
      <c r="AZ95" s="19"/>
      <c r="BA95" s="54"/>
      <c r="BB95" s="77">
        <v>102</v>
      </c>
      <c r="BC95" s="19" t="s">
        <v>33</v>
      </c>
      <c r="BD95" s="19" t="s">
        <v>34</v>
      </c>
      <c r="BE95" s="19">
        <v>4.7142723999999997E-2</v>
      </c>
      <c r="BF95" s="19" t="b">
        <v>0</v>
      </c>
      <c r="BG95" s="19">
        <v>0.212849224</v>
      </c>
      <c r="BH95" s="19">
        <v>0</v>
      </c>
      <c r="BI95" s="19">
        <v>0</v>
      </c>
      <c r="BJ95" s="19">
        <v>0</v>
      </c>
      <c r="BK95" s="54">
        <v>0</v>
      </c>
      <c r="BL95" s="19">
        <v>102</v>
      </c>
      <c r="BM95" s="19" t="s">
        <v>34</v>
      </c>
      <c r="BN95" s="19" t="s">
        <v>35</v>
      </c>
      <c r="BO95" s="19">
        <v>7.9622802000000006E-2</v>
      </c>
      <c r="BP95" s="19" t="b">
        <v>1</v>
      </c>
      <c r="BQ95" s="19">
        <v>0.21763189599999999</v>
      </c>
      <c r="BR95" s="19">
        <v>0</v>
      </c>
      <c r="BS95" s="19">
        <v>4.3819569999999997E-3</v>
      </c>
      <c r="BT95" s="19">
        <v>0.49073362199999998</v>
      </c>
      <c r="BU95" s="54">
        <v>0.19444436900000001</v>
      </c>
      <c r="BV95" s="19">
        <v>102</v>
      </c>
      <c r="BW95" s="19" t="s">
        <v>35</v>
      </c>
      <c r="BX95" s="19" t="s">
        <v>36</v>
      </c>
      <c r="BY95" s="19"/>
      <c r="BZ95" s="19" t="b">
        <v>1</v>
      </c>
      <c r="CA95" s="19"/>
      <c r="CB95" s="19"/>
      <c r="CC95" s="19"/>
      <c r="CD95" s="19"/>
      <c r="CE95" s="19"/>
    </row>
    <row r="96" spans="1:83" x14ac:dyDescent="0.25">
      <c r="A96" s="19">
        <v>103</v>
      </c>
      <c r="B96" s="19">
        <v>45</v>
      </c>
      <c r="C96" s="19">
        <v>103</v>
      </c>
      <c r="D96" s="77" t="s">
        <v>28</v>
      </c>
      <c r="E96" s="19" t="s">
        <v>29</v>
      </c>
      <c r="F96" s="19"/>
      <c r="G96" s="19"/>
      <c r="H96" s="19" t="b">
        <v>1</v>
      </c>
      <c r="I96" s="19"/>
      <c r="J96" s="19"/>
      <c r="K96" s="19"/>
      <c r="L96" s="19"/>
      <c r="M96" s="54"/>
      <c r="N96" s="77">
        <v>103</v>
      </c>
      <c r="O96" s="19" t="s">
        <v>29</v>
      </c>
      <c r="P96" s="19" t="s">
        <v>30</v>
      </c>
      <c r="Q96" s="19"/>
      <c r="R96" s="19" t="b">
        <v>1</v>
      </c>
      <c r="S96" s="19"/>
      <c r="T96" s="19"/>
      <c r="U96" s="19"/>
      <c r="V96" s="19"/>
      <c r="W96" s="54"/>
      <c r="X96" s="19">
        <v>103</v>
      </c>
      <c r="Y96" s="19" t="s">
        <v>30</v>
      </c>
      <c r="Z96" s="19" t="s">
        <v>31</v>
      </c>
      <c r="AA96" s="19"/>
      <c r="AB96" s="19" t="b">
        <v>1</v>
      </c>
      <c r="AC96" s="19"/>
      <c r="AD96" s="19"/>
      <c r="AE96" s="19"/>
      <c r="AF96" s="19"/>
      <c r="AG96" s="19"/>
      <c r="AH96" s="77">
        <v>103</v>
      </c>
      <c r="AI96" s="19" t="s">
        <v>31</v>
      </c>
      <c r="AJ96" s="19" t="s">
        <v>32</v>
      </c>
      <c r="AK96" s="19"/>
      <c r="AL96" s="19" t="b">
        <v>1</v>
      </c>
      <c r="AM96" s="19"/>
      <c r="AN96" s="19"/>
      <c r="AO96" s="19"/>
      <c r="AP96" s="19"/>
      <c r="AQ96" s="54"/>
      <c r="AR96" s="19">
        <v>103</v>
      </c>
      <c r="AS96" s="19" t="s">
        <v>32</v>
      </c>
      <c r="AT96" s="19" t="s">
        <v>33</v>
      </c>
      <c r="AU96" s="19"/>
      <c r="AV96" s="19" t="b">
        <v>1</v>
      </c>
      <c r="AW96" s="19"/>
      <c r="AX96" s="19"/>
      <c r="AY96" s="19"/>
      <c r="AZ96" s="19"/>
      <c r="BA96" s="54"/>
      <c r="BB96" s="77">
        <v>103</v>
      </c>
      <c r="BC96" s="19" t="s">
        <v>33</v>
      </c>
      <c r="BD96" s="19" t="s">
        <v>34</v>
      </c>
      <c r="BE96" s="19"/>
      <c r="BF96" s="19" t="b">
        <v>1</v>
      </c>
      <c r="BG96" s="19"/>
      <c r="BH96" s="19"/>
      <c r="BI96" s="19"/>
      <c r="BJ96" s="19"/>
      <c r="BK96" s="54"/>
      <c r="BL96" s="19">
        <v>103</v>
      </c>
      <c r="BM96" s="19" t="s">
        <v>34</v>
      </c>
      <c r="BN96" s="19" t="s">
        <v>35</v>
      </c>
      <c r="BO96" s="19"/>
      <c r="BP96" s="19" t="b">
        <v>1</v>
      </c>
      <c r="BQ96" s="19"/>
      <c r="BR96" s="19"/>
      <c r="BS96" s="19"/>
      <c r="BT96" s="19"/>
      <c r="BU96" s="54"/>
      <c r="BV96" s="19">
        <v>103</v>
      </c>
      <c r="BW96" s="19" t="s">
        <v>35</v>
      </c>
      <c r="BX96" s="19" t="s">
        <v>36</v>
      </c>
      <c r="BY96" s="19"/>
      <c r="BZ96" s="19" t="b">
        <v>1</v>
      </c>
      <c r="CA96" s="19"/>
      <c r="CB96" s="19"/>
      <c r="CC96" s="19"/>
      <c r="CD96" s="19"/>
      <c r="CE96" s="19"/>
    </row>
    <row r="97" spans="1:83" x14ac:dyDescent="0.25">
      <c r="A97" s="19">
        <v>104</v>
      </c>
      <c r="B97" s="19">
        <v>45</v>
      </c>
      <c r="C97" s="19">
        <v>104</v>
      </c>
      <c r="D97" s="77" t="s">
        <v>28</v>
      </c>
      <c r="E97" s="19" t="s">
        <v>29</v>
      </c>
      <c r="F97" s="19">
        <v>0.211021504</v>
      </c>
      <c r="G97" s="19"/>
      <c r="H97" s="19" t="b">
        <v>1</v>
      </c>
      <c r="I97" s="19">
        <v>0.45983623699999998</v>
      </c>
      <c r="J97" s="19">
        <v>0</v>
      </c>
      <c r="K97" s="19">
        <v>3.0834840000000001E-3</v>
      </c>
      <c r="L97" s="19">
        <v>0.15917601200000001</v>
      </c>
      <c r="M97" s="54">
        <v>3.3846531999999999E-2</v>
      </c>
      <c r="N97" s="77">
        <v>104</v>
      </c>
      <c r="O97" s="19" t="s">
        <v>29</v>
      </c>
      <c r="P97" s="19" t="s">
        <v>30</v>
      </c>
      <c r="Q97" s="19">
        <v>2.9900428999999999E-2</v>
      </c>
      <c r="R97" s="19" t="b">
        <v>0</v>
      </c>
      <c r="S97" s="19">
        <v>0.20802798</v>
      </c>
      <c r="T97" s="19">
        <v>0</v>
      </c>
      <c r="U97" s="19">
        <v>0</v>
      </c>
      <c r="V97" s="19">
        <v>0</v>
      </c>
      <c r="W97" s="54">
        <v>0</v>
      </c>
      <c r="X97" s="19">
        <v>104</v>
      </c>
      <c r="Y97" s="19" t="s">
        <v>30</v>
      </c>
      <c r="Z97" s="19" t="s">
        <v>31</v>
      </c>
      <c r="AA97" s="19">
        <v>3.2807332000000002E-2</v>
      </c>
      <c r="AB97" s="19" t="b">
        <v>0</v>
      </c>
      <c r="AC97" s="19">
        <v>6.1695421E-2</v>
      </c>
      <c r="AD97" s="19">
        <v>3.9192439999999997E-3</v>
      </c>
      <c r="AE97" s="19">
        <v>0</v>
      </c>
      <c r="AF97" s="19">
        <v>0</v>
      </c>
      <c r="AG97" s="19">
        <v>0</v>
      </c>
      <c r="AH97" s="77">
        <v>104</v>
      </c>
      <c r="AI97" s="19" t="s">
        <v>31</v>
      </c>
      <c r="AJ97" s="19" t="s">
        <v>32</v>
      </c>
      <c r="AK97" s="19">
        <v>1.0565711E-2</v>
      </c>
      <c r="AL97" s="19" t="b">
        <v>0</v>
      </c>
      <c r="AM97" s="19">
        <v>0.12143026</v>
      </c>
      <c r="AN97" s="19">
        <v>0</v>
      </c>
      <c r="AO97" s="19">
        <v>0</v>
      </c>
      <c r="AP97" s="19">
        <v>0</v>
      </c>
      <c r="AQ97" s="54">
        <v>0</v>
      </c>
      <c r="AR97" s="19">
        <v>104</v>
      </c>
      <c r="AS97" s="19" t="s">
        <v>32</v>
      </c>
      <c r="AT97" s="19" t="s">
        <v>33</v>
      </c>
      <c r="AU97" s="19">
        <v>0.33665252400000001</v>
      </c>
      <c r="AV97" s="19" t="b">
        <v>0</v>
      </c>
      <c r="AW97" s="19">
        <v>0.552257844</v>
      </c>
      <c r="AX97" s="19">
        <v>0.12104720400000001</v>
      </c>
      <c r="AY97" s="19">
        <v>0</v>
      </c>
      <c r="AZ97" s="19">
        <v>0</v>
      </c>
      <c r="BA97" s="54">
        <v>0</v>
      </c>
      <c r="BB97" s="77">
        <v>104</v>
      </c>
      <c r="BC97" s="19" t="s">
        <v>33</v>
      </c>
      <c r="BD97" s="19" t="s">
        <v>34</v>
      </c>
      <c r="BE97" s="19"/>
      <c r="BF97" s="19" t="b">
        <v>1</v>
      </c>
      <c r="BG97" s="19"/>
      <c r="BH97" s="19"/>
      <c r="BI97" s="19"/>
      <c r="BJ97" s="19"/>
      <c r="BK97" s="54"/>
      <c r="BL97" s="19">
        <v>104</v>
      </c>
      <c r="BM97" s="19" t="s">
        <v>34</v>
      </c>
      <c r="BN97" s="19" t="s">
        <v>35</v>
      </c>
      <c r="BO97" s="19"/>
      <c r="BP97" s="19" t="b">
        <v>1</v>
      </c>
      <c r="BQ97" s="19"/>
      <c r="BR97" s="19"/>
      <c r="BS97" s="19"/>
      <c r="BT97" s="19"/>
      <c r="BU97" s="54"/>
      <c r="BV97" s="19">
        <v>104</v>
      </c>
      <c r="BW97" s="19" t="s">
        <v>35</v>
      </c>
      <c r="BX97" s="19" t="s">
        <v>36</v>
      </c>
      <c r="BY97" s="19"/>
      <c r="BZ97" s="19" t="b">
        <v>1</v>
      </c>
      <c r="CA97" s="19"/>
      <c r="CB97" s="19"/>
      <c r="CC97" s="19"/>
      <c r="CD97" s="19"/>
      <c r="CE97" s="19"/>
    </row>
    <row r="98" spans="1:83" x14ac:dyDescent="0.25">
      <c r="A98" s="19">
        <v>107</v>
      </c>
      <c r="B98" s="19">
        <v>45</v>
      </c>
      <c r="C98" s="19">
        <v>107</v>
      </c>
      <c r="D98" s="77" t="s">
        <v>28</v>
      </c>
      <c r="E98" s="19" t="s">
        <v>29</v>
      </c>
      <c r="F98" s="19"/>
      <c r="G98" s="19"/>
      <c r="H98" s="19" t="b">
        <v>1</v>
      </c>
      <c r="I98" s="19"/>
      <c r="J98" s="19">
        <v>0</v>
      </c>
      <c r="K98" s="19"/>
      <c r="L98" s="19"/>
      <c r="M98" s="54"/>
      <c r="N98" s="77">
        <v>107</v>
      </c>
      <c r="O98" s="19" t="s">
        <v>29</v>
      </c>
      <c r="P98" s="19" t="s">
        <v>30</v>
      </c>
      <c r="Q98" s="19"/>
      <c r="R98" s="19" t="b">
        <v>1</v>
      </c>
      <c r="S98" s="19"/>
      <c r="T98" s="19"/>
      <c r="U98" s="19"/>
      <c r="V98" s="19"/>
      <c r="W98" s="54"/>
      <c r="X98" s="19">
        <v>107</v>
      </c>
      <c r="Y98" s="19" t="s">
        <v>30</v>
      </c>
      <c r="Z98" s="19" t="s">
        <v>31</v>
      </c>
      <c r="AA98" s="19"/>
      <c r="AB98" s="19" t="b">
        <v>1</v>
      </c>
      <c r="AC98" s="19"/>
      <c r="AD98" s="19"/>
      <c r="AE98" s="19"/>
      <c r="AF98" s="19"/>
      <c r="AG98" s="19"/>
      <c r="AH98" s="77">
        <v>107</v>
      </c>
      <c r="AI98" s="19" t="s">
        <v>31</v>
      </c>
      <c r="AJ98" s="19" t="s">
        <v>32</v>
      </c>
      <c r="AK98" s="19"/>
      <c r="AL98" s="19" t="b">
        <v>1</v>
      </c>
      <c r="AM98" s="19"/>
      <c r="AN98" s="19"/>
      <c r="AO98" s="19"/>
      <c r="AP98" s="19"/>
      <c r="AQ98" s="54"/>
      <c r="AR98" s="19">
        <v>107</v>
      </c>
      <c r="AS98" s="19" t="s">
        <v>32</v>
      </c>
      <c r="AT98" s="19" t="s">
        <v>33</v>
      </c>
      <c r="AU98" s="19"/>
      <c r="AV98" s="19" t="b">
        <v>1</v>
      </c>
      <c r="AW98" s="19"/>
      <c r="AX98" s="19"/>
      <c r="AY98" s="19"/>
      <c r="AZ98" s="19"/>
      <c r="BA98" s="54"/>
      <c r="BB98" s="77">
        <v>107</v>
      </c>
      <c r="BC98" s="19" t="s">
        <v>33</v>
      </c>
      <c r="BD98" s="19" t="s">
        <v>34</v>
      </c>
      <c r="BE98" s="19"/>
      <c r="BF98" s="19" t="b">
        <v>1</v>
      </c>
      <c r="BG98" s="19"/>
      <c r="BH98" s="19"/>
      <c r="BI98" s="19"/>
      <c r="BJ98" s="19"/>
      <c r="BK98" s="54"/>
      <c r="BL98" s="19">
        <v>107</v>
      </c>
      <c r="BM98" s="19" t="s">
        <v>34</v>
      </c>
      <c r="BN98" s="19" t="s">
        <v>35</v>
      </c>
      <c r="BO98" s="19">
        <v>0.11420625600000001</v>
      </c>
      <c r="BP98" s="19" t="b">
        <v>1</v>
      </c>
      <c r="BQ98" s="19">
        <v>0.31770974000000002</v>
      </c>
      <c r="BR98" s="19">
        <v>0</v>
      </c>
      <c r="BS98" s="19">
        <v>9.7958750000000008E-3</v>
      </c>
      <c r="BT98" s="19">
        <v>0.56196660899999995</v>
      </c>
      <c r="BU98" s="54">
        <v>0.18733356400000001</v>
      </c>
      <c r="BV98" s="19">
        <v>107</v>
      </c>
      <c r="BW98" s="19" t="s">
        <v>35</v>
      </c>
      <c r="BX98" s="19" t="s">
        <v>36</v>
      </c>
      <c r="BY98" s="19">
        <v>0.109295104</v>
      </c>
      <c r="BZ98" s="19" t="b">
        <v>1</v>
      </c>
      <c r="CA98" s="19">
        <v>0.27923910499999999</v>
      </c>
      <c r="CB98" s="19">
        <v>0</v>
      </c>
      <c r="CC98" s="19">
        <v>5.4132290000000003E-3</v>
      </c>
      <c r="CD98" s="19">
        <v>0.31054438000000001</v>
      </c>
      <c r="CE98" s="19">
        <v>0.18910718600000001</v>
      </c>
    </row>
    <row r="99" spans="1:83" x14ac:dyDescent="0.25">
      <c r="A99" s="19">
        <v>108</v>
      </c>
      <c r="B99" s="19">
        <v>45</v>
      </c>
      <c r="C99" s="19">
        <v>108</v>
      </c>
      <c r="D99" s="77" t="s">
        <v>28</v>
      </c>
      <c r="E99" s="19" t="s">
        <v>29</v>
      </c>
      <c r="F99" s="19"/>
      <c r="G99" s="19"/>
      <c r="H99" s="19" t="b">
        <v>1</v>
      </c>
      <c r="I99" s="19"/>
      <c r="J99" s="19">
        <v>0</v>
      </c>
      <c r="K99" s="19"/>
      <c r="L99" s="19"/>
      <c r="M99" s="54"/>
      <c r="N99" s="77">
        <v>108</v>
      </c>
      <c r="O99" s="19" t="s">
        <v>29</v>
      </c>
      <c r="P99" s="19" t="s">
        <v>30</v>
      </c>
      <c r="Q99" s="19"/>
      <c r="R99" s="19" t="b">
        <v>1</v>
      </c>
      <c r="S99" s="19"/>
      <c r="T99" s="19"/>
      <c r="U99" s="19"/>
      <c r="V99" s="19"/>
      <c r="W99" s="54"/>
      <c r="X99" s="19">
        <v>108</v>
      </c>
      <c r="Y99" s="19" t="s">
        <v>30</v>
      </c>
      <c r="Z99" s="19" t="s">
        <v>31</v>
      </c>
      <c r="AA99" s="19"/>
      <c r="AB99" s="19" t="b">
        <v>1</v>
      </c>
      <c r="AC99" s="19"/>
      <c r="AD99" s="19"/>
      <c r="AE99" s="19"/>
      <c r="AF99" s="19"/>
      <c r="AG99" s="19"/>
      <c r="AH99" s="77">
        <v>108</v>
      </c>
      <c r="AI99" s="19" t="s">
        <v>31</v>
      </c>
      <c r="AJ99" s="19" t="s">
        <v>32</v>
      </c>
      <c r="AK99" s="19"/>
      <c r="AL99" s="19" t="b">
        <v>1</v>
      </c>
      <c r="AM99" s="19"/>
      <c r="AN99" s="19"/>
      <c r="AO99" s="19"/>
      <c r="AP99" s="19"/>
      <c r="AQ99" s="54"/>
      <c r="AR99" s="19">
        <v>108</v>
      </c>
      <c r="AS99" s="19" t="s">
        <v>32</v>
      </c>
      <c r="AT99" s="19" t="s">
        <v>33</v>
      </c>
      <c r="AU99" s="19"/>
      <c r="AV99" s="19" t="b">
        <v>1</v>
      </c>
      <c r="AW99" s="19"/>
      <c r="AX99" s="19"/>
      <c r="AY99" s="19"/>
      <c r="AZ99" s="19"/>
      <c r="BA99" s="54"/>
      <c r="BB99" s="77">
        <v>108</v>
      </c>
      <c r="BC99" s="19" t="s">
        <v>33</v>
      </c>
      <c r="BD99" s="19" t="s">
        <v>34</v>
      </c>
      <c r="BE99" s="19">
        <v>18.677467249999999</v>
      </c>
      <c r="BF99" s="19" t="b">
        <v>0</v>
      </c>
      <c r="BG99" s="19">
        <v>19.807132159999998</v>
      </c>
      <c r="BH99" s="19">
        <v>17.54780234</v>
      </c>
      <c r="BI99" s="19">
        <v>0</v>
      </c>
      <c r="BJ99" s="19">
        <v>0</v>
      </c>
      <c r="BK99" s="54">
        <v>0</v>
      </c>
      <c r="BL99" s="19">
        <v>108</v>
      </c>
      <c r="BM99" s="19" t="s">
        <v>34</v>
      </c>
      <c r="BN99" s="19" t="s">
        <v>35</v>
      </c>
      <c r="BO99" s="19">
        <v>0.66483528599999997</v>
      </c>
      <c r="BP99" s="19" t="b">
        <v>1</v>
      </c>
      <c r="BQ99" s="19">
        <v>1.834144274</v>
      </c>
      <c r="BR99" s="19">
        <v>0</v>
      </c>
      <c r="BS99" s="19">
        <v>0.34055243299999999</v>
      </c>
      <c r="BT99" s="19">
        <v>0.32894351599999999</v>
      </c>
      <c r="BU99" s="54">
        <v>0.30593915199999999</v>
      </c>
      <c r="BV99" s="19">
        <v>108</v>
      </c>
      <c r="BW99" s="19" t="s">
        <v>35</v>
      </c>
      <c r="BX99" s="19" t="s">
        <v>36</v>
      </c>
      <c r="BY99" s="19">
        <v>0.66659248000000004</v>
      </c>
      <c r="BZ99" s="19" t="b">
        <v>1</v>
      </c>
      <c r="CA99" s="19">
        <v>1.809940833</v>
      </c>
      <c r="CB99" s="19">
        <v>0</v>
      </c>
      <c r="CC99" s="19">
        <v>0.30976620700000002</v>
      </c>
      <c r="CD99" s="19">
        <v>0.328221814</v>
      </c>
      <c r="CE99" s="19">
        <v>0.278281995</v>
      </c>
    </row>
    <row r="100" spans="1:83" x14ac:dyDescent="0.25">
      <c r="A100" s="19">
        <v>109</v>
      </c>
      <c r="B100" s="19">
        <v>45</v>
      </c>
      <c r="C100" s="19">
        <v>109</v>
      </c>
      <c r="D100" s="77" t="s">
        <v>28</v>
      </c>
      <c r="E100" s="19" t="s">
        <v>29</v>
      </c>
      <c r="F100" s="19">
        <v>0.150181014</v>
      </c>
      <c r="G100" s="19"/>
      <c r="H100" s="19" t="b">
        <v>1</v>
      </c>
      <c r="I100" s="19">
        <v>0.34181352799999998</v>
      </c>
      <c r="J100" s="19">
        <v>0</v>
      </c>
      <c r="K100" s="19">
        <v>2.620088E-3</v>
      </c>
      <c r="L100" s="19">
        <v>0.43528603900000001</v>
      </c>
      <c r="M100" s="54">
        <v>3.8147075000000003E-2</v>
      </c>
      <c r="N100" s="77">
        <v>109</v>
      </c>
      <c r="O100" s="19" t="s">
        <v>29</v>
      </c>
      <c r="P100" s="19" t="s">
        <v>30</v>
      </c>
      <c r="Q100" s="19">
        <v>9.5819474000000002E-2</v>
      </c>
      <c r="R100" s="19" t="b">
        <v>0</v>
      </c>
      <c r="S100" s="19">
        <v>0.26861890999999999</v>
      </c>
      <c r="T100" s="19">
        <v>0</v>
      </c>
      <c r="U100" s="19">
        <v>0</v>
      </c>
      <c r="V100" s="19">
        <v>0</v>
      </c>
      <c r="W100" s="54">
        <v>0</v>
      </c>
      <c r="X100" s="19">
        <v>109</v>
      </c>
      <c r="Y100" s="19" t="s">
        <v>30</v>
      </c>
      <c r="Z100" s="19" t="s">
        <v>31</v>
      </c>
      <c r="AA100" s="19">
        <v>2.7874963999999999E-2</v>
      </c>
      <c r="AB100" s="19" t="b">
        <v>1</v>
      </c>
      <c r="AC100" s="19">
        <v>6.1039828999999997E-2</v>
      </c>
      <c r="AD100" s="19">
        <v>0</v>
      </c>
      <c r="AE100" s="20">
        <v>5.3399999999999997E-5</v>
      </c>
      <c r="AF100" s="19">
        <v>0.251404562</v>
      </c>
      <c r="AG100" s="19">
        <v>2.7352649999999999E-2</v>
      </c>
      <c r="AH100" s="77">
        <v>109</v>
      </c>
      <c r="AI100" s="19" t="s">
        <v>31</v>
      </c>
      <c r="AJ100" s="19" t="s">
        <v>32</v>
      </c>
      <c r="AK100" s="19">
        <v>3.6991573E-2</v>
      </c>
      <c r="AL100" s="19" t="b">
        <v>1</v>
      </c>
      <c r="AM100" s="19">
        <v>8.5678109000000002E-2</v>
      </c>
      <c r="AN100" s="19">
        <v>0</v>
      </c>
      <c r="AO100" s="19">
        <v>1.5796399999999999E-4</v>
      </c>
      <c r="AP100" s="19">
        <v>0.74306958400000001</v>
      </c>
      <c r="AQ100" s="54">
        <v>3.0714655E-2</v>
      </c>
      <c r="AR100" s="19">
        <v>109</v>
      </c>
      <c r="AS100" s="19" t="s">
        <v>32</v>
      </c>
      <c r="AT100" s="19" t="s">
        <v>33</v>
      </c>
      <c r="AU100" s="19"/>
      <c r="AV100" s="19" t="b">
        <v>1</v>
      </c>
      <c r="AW100" s="19"/>
      <c r="AX100" s="19"/>
      <c r="AY100" s="19"/>
      <c r="AZ100" s="19"/>
      <c r="BA100" s="54"/>
      <c r="BB100" s="77">
        <v>109</v>
      </c>
      <c r="BC100" s="19" t="s">
        <v>33</v>
      </c>
      <c r="BD100" s="19" t="s">
        <v>34</v>
      </c>
      <c r="BE100" s="19"/>
      <c r="BF100" s="19" t="b">
        <v>1</v>
      </c>
      <c r="BG100" s="19"/>
      <c r="BH100" s="19"/>
      <c r="BI100" s="19"/>
      <c r="BJ100" s="19"/>
      <c r="BK100" s="54"/>
      <c r="BL100" s="19">
        <v>109</v>
      </c>
      <c r="BM100" s="19" t="s">
        <v>34</v>
      </c>
      <c r="BN100" s="19" t="s">
        <v>35</v>
      </c>
      <c r="BO100" s="19"/>
      <c r="BP100" s="19" t="b">
        <v>1</v>
      </c>
      <c r="BQ100" s="19"/>
      <c r="BR100" s="19"/>
      <c r="BS100" s="19"/>
      <c r="BT100" s="19"/>
      <c r="BU100" s="54"/>
      <c r="BV100" s="19">
        <v>109</v>
      </c>
      <c r="BW100" s="19" t="s">
        <v>35</v>
      </c>
      <c r="BX100" s="19" t="s">
        <v>36</v>
      </c>
      <c r="BY100" s="19"/>
      <c r="BZ100" s="19" t="b">
        <v>1</v>
      </c>
      <c r="CA100" s="19"/>
      <c r="CB100" s="19"/>
      <c r="CC100" s="19"/>
      <c r="CD100" s="19"/>
      <c r="CE100" s="19"/>
    </row>
    <row r="101" spans="1:83" x14ac:dyDescent="0.25">
      <c r="A101" s="19">
        <v>110</v>
      </c>
      <c r="B101" s="19">
        <v>45</v>
      </c>
      <c r="C101" s="19">
        <v>110</v>
      </c>
      <c r="D101" s="77" t="s">
        <v>28</v>
      </c>
      <c r="E101" s="19" t="s">
        <v>29</v>
      </c>
      <c r="F101" s="19"/>
      <c r="G101" s="19"/>
      <c r="H101" s="19" t="b">
        <v>1</v>
      </c>
      <c r="I101" s="19"/>
      <c r="J101" s="19"/>
      <c r="K101" s="19"/>
      <c r="L101" s="19"/>
      <c r="M101" s="54"/>
      <c r="N101" s="77">
        <v>110</v>
      </c>
      <c r="O101" s="19" t="s">
        <v>29</v>
      </c>
      <c r="P101" s="19" t="s">
        <v>30</v>
      </c>
      <c r="Q101" s="19"/>
      <c r="R101" s="19" t="b">
        <v>1</v>
      </c>
      <c r="S101" s="19"/>
      <c r="T101" s="19"/>
      <c r="U101" s="19"/>
      <c r="V101" s="19"/>
      <c r="W101" s="54"/>
      <c r="X101" s="19">
        <v>110</v>
      </c>
      <c r="Y101" s="19" t="s">
        <v>30</v>
      </c>
      <c r="Z101" s="19" t="s">
        <v>31</v>
      </c>
      <c r="AA101" s="19"/>
      <c r="AB101" s="19" t="b">
        <v>1</v>
      </c>
      <c r="AC101" s="19"/>
      <c r="AD101" s="19"/>
      <c r="AE101" s="19"/>
      <c r="AF101" s="19"/>
      <c r="AG101" s="19"/>
      <c r="AH101" s="77">
        <v>110</v>
      </c>
      <c r="AI101" s="19" t="s">
        <v>31</v>
      </c>
      <c r="AJ101" s="19" t="s">
        <v>32</v>
      </c>
      <c r="AK101" s="19"/>
      <c r="AL101" s="19" t="b">
        <v>1</v>
      </c>
      <c r="AM101" s="19"/>
      <c r="AN101" s="19"/>
      <c r="AO101" s="19"/>
      <c r="AP101" s="19"/>
      <c r="AQ101" s="54"/>
      <c r="AR101" s="19">
        <v>110</v>
      </c>
      <c r="AS101" s="19" t="s">
        <v>32</v>
      </c>
      <c r="AT101" s="19" t="s">
        <v>33</v>
      </c>
      <c r="AU101" s="19"/>
      <c r="AV101" s="19" t="b">
        <v>1</v>
      </c>
      <c r="AW101" s="19"/>
      <c r="AX101" s="19"/>
      <c r="AY101" s="19"/>
      <c r="AZ101" s="19"/>
      <c r="BA101" s="54"/>
      <c r="BB101" s="77">
        <v>110</v>
      </c>
      <c r="BC101" s="19" t="s">
        <v>33</v>
      </c>
      <c r="BD101" s="19" t="s">
        <v>34</v>
      </c>
      <c r="BE101" s="19"/>
      <c r="BF101" s="19" t="b">
        <v>1</v>
      </c>
      <c r="BG101" s="19"/>
      <c r="BH101" s="19"/>
      <c r="BI101" s="19"/>
      <c r="BJ101" s="19"/>
      <c r="BK101" s="54"/>
      <c r="BL101" s="19">
        <v>110</v>
      </c>
      <c r="BM101" s="19" t="s">
        <v>34</v>
      </c>
      <c r="BN101" s="19" t="s">
        <v>35</v>
      </c>
      <c r="BO101" s="19">
        <v>0.76541145300000002</v>
      </c>
      <c r="BP101" s="19" t="b">
        <v>0</v>
      </c>
      <c r="BQ101" s="19">
        <v>1.1111030980000001</v>
      </c>
      <c r="BR101" s="19">
        <v>0.419719807</v>
      </c>
      <c r="BS101" s="19">
        <v>0</v>
      </c>
      <c r="BT101" s="19">
        <v>0</v>
      </c>
      <c r="BU101" s="54">
        <v>0</v>
      </c>
      <c r="BV101" s="19">
        <v>110</v>
      </c>
      <c r="BW101" s="19" t="s">
        <v>35</v>
      </c>
      <c r="BX101" s="19" t="s">
        <v>36</v>
      </c>
      <c r="BY101" s="19">
        <v>3.3226336000000002E-2</v>
      </c>
      <c r="BZ101" s="19" t="b">
        <v>1</v>
      </c>
      <c r="CA101" s="19">
        <v>0.60237598199999998</v>
      </c>
      <c r="CB101" s="19">
        <v>0</v>
      </c>
      <c r="CC101" s="19">
        <v>0.23401695</v>
      </c>
      <c r="CD101" s="19">
        <v>0.96593579500000004</v>
      </c>
      <c r="CE101" s="19">
        <v>0.876936049</v>
      </c>
    </row>
    <row r="102" spans="1:83" x14ac:dyDescent="0.25">
      <c r="A102" s="19">
        <v>116</v>
      </c>
      <c r="B102" s="19">
        <v>45</v>
      </c>
      <c r="C102" s="19">
        <v>116</v>
      </c>
      <c r="D102" s="77" t="s">
        <v>28</v>
      </c>
      <c r="E102" s="19" t="s">
        <v>29</v>
      </c>
      <c r="F102" s="19"/>
      <c r="G102" s="19"/>
      <c r="H102" s="19" t="b">
        <v>1</v>
      </c>
      <c r="I102" s="19"/>
      <c r="J102" s="19"/>
      <c r="K102" s="19"/>
      <c r="L102" s="19"/>
      <c r="M102" s="54"/>
      <c r="N102" s="77">
        <v>116</v>
      </c>
      <c r="O102" s="19" t="s">
        <v>29</v>
      </c>
      <c r="P102" s="19" t="s">
        <v>30</v>
      </c>
      <c r="Q102" s="19"/>
      <c r="R102" s="19" t="b">
        <v>1</v>
      </c>
      <c r="S102" s="19"/>
      <c r="T102" s="19"/>
      <c r="U102" s="19"/>
      <c r="V102" s="19"/>
      <c r="W102" s="54"/>
      <c r="X102" s="19">
        <v>116</v>
      </c>
      <c r="Y102" s="19" t="s">
        <v>30</v>
      </c>
      <c r="Z102" s="19" t="s">
        <v>31</v>
      </c>
      <c r="AA102" s="19"/>
      <c r="AB102" s="19" t="b">
        <v>1</v>
      </c>
      <c r="AC102" s="19"/>
      <c r="AD102" s="19"/>
      <c r="AE102" s="19"/>
      <c r="AF102" s="19"/>
      <c r="AG102" s="19"/>
      <c r="AH102" s="77">
        <v>116</v>
      </c>
      <c r="AI102" s="19" t="s">
        <v>31</v>
      </c>
      <c r="AJ102" s="19" t="s">
        <v>32</v>
      </c>
      <c r="AK102" s="19"/>
      <c r="AL102" s="19" t="b">
        <v>1</v>
      </c>
      <c r="AM102" s="19"/>
      <c r="AN102" s="19"/>
      <c r="AO102" s="19"/>
      <c r="AP102" s="19"/>
      <c r="AQ102" s="54"/>
      <c r="AR102" s="19">
        <v>116</v>
      </c>
      <c r="AS102" s="19" t="s">
        <v>32</v>
      </c>
      <c r="AT102" s="19" t="s">
        <v>33</v>
      </c>
      <c r="AU102" s="19"/>
      <c r="AV102" s="19" t="b">
        <v>1</v>
      </c>
      <c r="AW102" s="19"/>
      <c r="AX102" s="19"/>
      <c r="AY102" s="19"/>
      <c r="AZ102" s="19"/>
      <c r="BA102" s="54"/>
      <c r="BB102" s="77">
        <v>116</v>
      </c>
      <c r="BC102" s="19" t="s">
        <v>33</v>
      </c>
      <c r="BD102" s="19" t="s">
        <v>34</v>
      </c>
      <c r="BE102" s="19">
        <v>0.14022071899999999</v>
      </c>
      <c r="BF102" s="19" t="b">
        <v>0</v>
      </c>
      <c r="BG102" s="19">
        <v>0.234943175</v>
      </c>
      <c r="BH102" s="19">
        <v>4.5498261999999998E-2</v>
      </c>
      <c r="BI102" s="19">
        <v>0</v>
      </c>
      <c r="BJ102" s="19">
        <v>0</v>
      </c>
      <c r="BK102" s="54">
        <v>0</v>
      </c>
      <c r="BL102" s="19">
        <v>116</v>
      </c>
      <c r="BM102" s="19" t="s">
        <v>34</v>
      </c>
      <c r="BN102" s="19" t="s">
        <v>35</v>
      </c>
      <c r="BO102" s="19">
        <v>9.7590864999999999E-2</v>
      </c>
      <c r="BP102" s="19" t="b">
        <v>1</v>
      </c>
      <c r="BQ102" s="19">
        <v>0.19827594400000001</v>
      </c>
      <c r="BR102" s="19">
        <v>0</v>
      </c>
      <c r="BS102" s="20">
        <v>4.0200000000000001E-5</v>
      </c>
      <c r="BT102" s="19">
        <v>3.305843E-2</v>
      </c>
      <c r="BU102" s="54">
        <v>1.948647E-3</v>
      </c>
      <c r="BV102" s="19">
        <v>116</v>
      </c>
      <c r="BW102" s="19" t="s">
        <v>35</v>
      </c>
      <c r="BX102" s="19" t="s">
        <v>36</v>
      </c>
      <c r="BY102" s="19"/>
      <c r="BZ102" s="19" t="b">
        <v>1</v>
      </c>
      <c r="CA102" s="19"/>
      <c r="CB102" s="19"/>
      <c r="CC102" s="19"/>
      <c r="CD102" s="19"/>
      <c r="CE102" s="19"/>
    </row>
    <row r="103" spans="1:83" x14ac:dyDescent="0.25">
      <c r="A103" s="19">
        <v>117</v>
      </c>
      <c r="B103" s="19">
        <v>45</v>
      </c>
      <c r="C103" s="19">
        <v>117</v>
      </c>
      <c r="D103" s="77" t="s">
        <v>28</v>
      </c>
      <c r="E103" s="19" t="s">
        <v>29</v>
      </c>
      <c r="F103" s="19">
        <v>1.0082570399999999</v>
      </c>
      <c r="G103" s="19"/>
      <c r="H103" s="19" t="b">
        <v>0</v>
      </c>
      <c r="I103" s="19">
        <v>1.2364072189999999</v>
      </c>
      <c r="J103" s="19">
        <v>0.78010685999999996</v>
      </c>
      <c r="K103" s="19">
        <v>0</v>
      </c>
      <c r="L103" s="19">
        <v>0</v>
      </c>
      <c r="M103" s="54">
        <v>0</v>
      </c>
      <c r="N103" s="77">
        <v>117</v>
      </c>
      <c r="O103" s="19" t="s">
        <v>29</v>
      </c>
      <c r="P103" s="19" t="s">
        <v>30</v>
      </c>
      <c r="Q103" s="19">
        <v>2.8348599229999998</v>
      </c>
      <c r="R103" s="19" t="b">
        <v>0</v>
      </c>
      <c r="S103" s="19">
        <v>3.0640023140000001</v>
      </c>
      <c r="T103" s="19">
        <v>2.6057175319999999</v>
      </c>
      <c r="U103" s="19">
        <v>0</v>
      </c>
      <c r="V103" s="19">
        <v>0</v>
      </c>
      <c r="W103" s="54">
        <v>0</v>
      </c>
      <c r="X103" s="19">
        <v>117</v>
      </c>
      <c r="Y103" s="19" t="s">
        <v>30</v>
      </c>
      <c r="Z103" s="19" t="s">
        <v>31</v>
      </c>
      <c r="AA103" s="19"/>
      <c r="AB103" s="19" t="b">
        <v>1</v>
      </c>
      <c r="AC103" s="19"/>
      <c r="AD103" s="19"/>
      <c r="AE103" s="19"/>
      <c r="AF103" s="19"/>
      <c r="AG103" s="19"/>
      <c r="AH103" s="77">
        <v>117</v>
      </c>
      <c r="AI103" s="19" t="s">
        <v>31</v>
      </c>
      <c r="AJ103" s="19" t="s">
        <v>32</v>
      </c>
      <c r="AK103" s="19"/>
      <c r="AL103" s="19" t="b">
        <v>1</v>
      </c>
      <c r="AM103" s="19"/>
      <c r="AN103" s="19"/>
      <c r="AO103" s="19"/>
      <c r="AP103" s="19"/>
      <c r="AQ103" s="54"/>
      <c r="AR103" s="19">
        <v>117</v>
      </c>
      <c r="AS103" s="19" t="s">
        <v>32</v>
      </c>
      <c r="AT103" s="19" t="s">
        <v>33</v>
      </c>
      <c r="AU103" s="19"/>
      <c r="AV103" s="19" t="b">
        <v>1</v>
      </c>
      <c r="AW103" s="19"/>
      <c r="AX103" s="19"/>
      <c r="AY103" s="19"/>
      <c r="AZ103" s="19"/>
      <c r="BA103" s="54"/>
      <c r="BB103" s="77">
        <v>117</v>
      </c>
      <c r="BC103" s="19" t="s">
        <v>33</v>
      </c>
      <c r="BD103" s="19" t="s">
        <v>34</v>
      </c>
      <c r="BE103" s="19"/>
      <c r="BF103" s="19" t="b">
        <v>1</v>
      </c>
      <c r="BG103" s="19"/>
      <c r="BH103" s="19"/>
      <c r="BI103" s="19"/>
      <c r="BJ103" s="19"/>
      <c r="BK103" s="54"/>
      <c r="BL103" s="19">
        <v>117</v>
      </c>
      <c r="BM103" s="19" t="s">
        <v>34</v>
      </c>
      <c r="BN103" s="19" t="s">
        <v>35</v>
      </c>
      <c r="BO103" s="19"/>
      <c r="BP103" s="19" t="b">
        <v>1</v>
      </c>
      <c r="BQ103" s="19"/>
      <c r="BR103" s="19"/>
      <c r="BS103" s="19"/>
      <c r="BT103" s="19"/>
      <c r="BU103" s="54"/>
      <c r="BV103" s="19">
        <v>117</v>
      </c>
      <c r="BW103" s="19" t="s">
        <v>35</v>
      </c>
      <c r="BX103" s="19" t="s">
        <v>36</v>
      </c>
      <c r="BY103" s="19"/>
      <c r="BZ103" s="19" t="b">
        <v>1</v>
      </c>
      <c r="CA103" s="19"/>
      <c r="CB103" s="19"/>
      <c r="CC103" s="19"/>
      <c r="CD103" s="19"/>
      <c r="CE103" s="19"/>
    </row>
    <row r="104" spans="1:83" x14ac:dyDescent="0.25">
      <c r="A104" s="19">
        <v>119</v>
      </c>
      <c r="B104" s="19">
        <v>45</v>
      </c>
      <c r="C104" s="19">
        <v>119</v>
      </c>
      <c r="D104" s="77" t="s">
        <v>28</v>
      </c>
      <c r="E104" s="19" t="s">
        <v>29</v>
      </c>
      <c r="F104" s="19">
        <v>9.6148109999999991E-3</v>
      </c>
      <c r="G104" s="19"/>
      <c r="H104" s="19" t="b">
        <v>0</v>
      </c>
      <c r="I104" s="19">
        <v>9.1974263000000001E-2</v>
      </c>
      <c r="J104" s="19">
        <v>0</v>
      </c>
      <c r="K104" s="19">
        <v>0</v>
      </c>
      <c r="L104" s="19">
        <v>0</v>
      </c>
      <c r="M104" s="54">
        <v>0</v>
      </c>
      <c r="N104" s="77">
        <v>119</v>
      </c>
      <c r="O104" s="19" t="s">
        <v>29</v>
      </c>
      <c r="P104" s="19" t="s">
        <v>30</v>
      </c>
      <c r="Q104" s="19">
        <v>5.9076627999999999E-2</v>
      </c>
      <c r="R104" s="19" t="b">
        <v>0</v>
      </c>
      <c r="S104" s="19">
        <v>0.15135256799999999</v>
      </c>
      <c r="T104" s="19">
        <v>0</v>
      </c>
      <c r="U104" s="19">
        <v>0</v>
      </c>
      <c r="V104" s="19">
        <v>0</v>
      </c>
      <c r="W104" s="54">
        <v>0</v>
      </c>
      <c r="X104" s="19">
        <v>119</v>
      </c>
      <c r="Y104" s="19" t="s">
        <v>30</v>
      </c>
      <c r="Z104" s="19" t="s">
        <v>31</v>
      </c>
      <c r="AA104" s="19">
        <v>2.9613449E-2</v>
      </c>
      <c r="AB104" s="19" t="b">
        <v>1</v>
      </c>
      <c r="AC104" s="19">
        <v>0.158516295</v>
      </c>
      <c r="AD104" s="19">
        <v>0</v>
      </c>
      <c r="AE104" s="19">
        <v>8.1599910000000001E-3</v>
      </c>
      <c r="AF104" s="19">
        <v>0.98232132699999997</v>
      </c>
      <c r="AG104" s="19">
        <v>0.43265663799999998</v>
      </c>
      <c r="AH104" s="77">
        <v>119</v>
      </c>
      <c r="AI104" s="19" t="s">
        <v>31</v>
      </c>
      <c r="AJ104" s="19" t="s">
        <v>32</v>
      </c>
      <c r="AK104" s="19">
        <v>0.107804054</v>
      </c>
      <c r="AL104" s="19" t="b">
        <v>0</v>
      </c>
      <c r="AM104" s="19">
        <v>0.20593339999999999</v>
      </c>
      <c r="AN104" s="19">
        <v>9.6747069999999994E-3</v>
      </c>
      <c r="AO104" s="19">
        <v>0</v>
      </c>
      <c r="AP104" s="19">
        <v>0</v>
      </c>
      <c r="AQ104" s="54">
        <v>0</v>
      </c>
      <c r="AR104" s="19">
        <v>119</v>
      </c>
      <c r="AS104" s="19" t="s">
        <v>32</v>
      </c>
      <c r="AT104" s="19" t="s">
        <v>33</v>
      </c>
      <c r="AU104" s="19">
        <v>0.17604452300000001</v>
      </c>
      <c r="AV104" s="19" t="b">
        <v>0</v>
      </c>
      <c r="AW104" s="19">
        <v>0.253491142</v>
      </c>
      <c r="AX104" s="19">
        <v>9.8597905E-2</v>
      </c>
      <c r="AY104" s="19">
        <v>0</v>
      </c>
      <c r="AZ104" s="19">
        <v>0</v>
      </c>
      <c r="BA104" s="54">
        <v>0</v>
      </c>
      <c r="BB104" s="77">
        <v>119</v>
      </c>
      <c r="BC104" s="19" t="s">
        <v>33</v>
      </c>
      <c r="BD104" s="19" t="s">
        <v>34</v>
      </c>
      <c r="BE104" s="19">
        <v>6.3968356000000004E-2</v>
      </c>
      <c r="BF104" s="19" t="b">
        <v>1</v>
      </c>
      <c r="BG104" s="19">
        <v>0.128570359</v>
      </c>
      <c r="BH104" s="19">
        <v>0</v>
      </c>
      <c r="BI104" s="20">
        <v>3.8099999999999999E-6</v>
      </c>
      <c r="BJ104" s="19">
        <v>1.2842400000000001E-3</v>
      </c>
      <c r="BK104" s="54">
        <v>1.0581620000000001E-3</v>
      </c>
      <c r="BL104" s="19">
        <v>119</v>
      </c>
      <c r="BM104" s="19" t="s">
        <v>34</v>
      </c>
      <c r="BN104" s="19" t="s">
        <v>35</v>
      </c>
      <c r="BO104" s="19">
        <v>1.111987E-2</v>
      </c>
      <c r="BP104" s="19" t="b">
        <v>1</v>
      </c>
      <c r="BQ104" s="19">
        <v>8.5407823999999993E-2</v>
      </c>
      <c r="BR104" s="19">
        <v>0</v>
      </c>
      <c r="BS104" s="19">
        <v>3.395258E-3</v>
      </c>
      <c r="BT104" s="19">
        <v>0.94245639400000003</v>
      </c>
      <c r="BU104" s="54">
        <v>0.66135245499999995</v>
      </c>
      <c r="BV104" s="19">
        <v>119</v>
      </c>
      <c r="BW104" s="19" t="s">
        <v>35</v>
      </c>
      <c r="BX104" s="19" t="s">
        <v>36</v>
      </c>
      <c r="BY104" s="19">
        <v>3.0656563860000001</v>
      </c>
      <c r="BZ104" s="19" t="b">
        <v>0</v>
      </c>
      <c r="CA104" s="19">
        <v>5.1692836289999997</v>
      </c>
      <c r="CB104" s="19">
        <v>0.962029142</v>
      </c>
      <c r="CC104" s="19">
        <v>0</v>
      </c>
      <c r="CD104" s="19">
        <v>0</v>
      </c>
      <c r="CE104" s="19">
        <v>0</v>
      </c>
    </row>
    <row r="105" spans="1:83" x14ac:dyDescent="0.25">
      <c r="A105" s="19">
        <v>120</v>
      </c>
      <c r="B105" s="19">
        <v>45</v>
      </c>
      <c r="C105" s="19">
        <v>120</v>
      </c>
      <c r="D105" s="77" t="s">
        <v>28</v>
      </c>
      <c r="E105" s="19" t="s">
        <v>29</v>
      </c>
      <c r="F105" s="19">
        <v>0.105144534</v>
      </c>
      <c r="G105" s="19"/>
      <c r="H105" s="19" t="b">
        <v>1</v>
      </c>
      <c r="I105" s="19">
        <v>0.27464530500000001</v>
      </c>
      <c r="J105" s="19">
        <v>0</v>
      </c>
      <c r="K105" s="19">
        <v>5.956711E-3</v>
      </c>
      <c r="L105" s="19">
        <v>0.28335040700000003</v>
      </c>
      <c r="M105" s="54">
        <v>0.24653254399999999</v>
      </c>
      <c r="N105" s="77">
        <v>120</v>
      </c>
      <c r="O105" s="19" t="s">
        <v>29</v>
      </c>
      <c r="P105" s="19" t="s">
        <v>30</v>
      </c>
      <c r="Q105" s="19">
        <v>0.141504621</v>
      </c>
      <c r="R105" s="19" t="b">
        <v>0</v>
      </c>
      <c r="S105" s="19">
        <v>0.26020108600000003</v>
      </c>
      <c r="T105" s="19">
        <v>2.2808156E-2</v>
      </c>
      <c r="U105" s="19">
        <v>0</v>
      </c>
      <c r="V105" s="19">
        <v>0</v>
      </c>
      <c r="W105" s="54">
        <v>0</v>
      </c>
      <c r="X105" s="19">
        <v>120</v>
      </c>
      <c r="Y105" s="19" t="s">
        <v>30</v>
      </c>
      <c r="Z105" s="19" t="s">
        <v>31</v>
      </c>
      <c r="AA105" s="19">
        <v>4.0212921999999998E-2</v>
      </c>
      <c r="AB105" s="19" t="b">
        <v>1</v>
      </c>
      <c r="AC105" s="19">
        <v>0.142421619</v>
      </c>
      <c r="AD105" s="19">
        <v>0</v>
      </c>
      <c r="AE105" s="19">
        <v>3.0187119999999998E-3</v>
      </c>
      <c r="AF105" s="19">
        <v>0.999999941</v>
      </c>
      <c r="AG105" s="19">
        <v>0.18948870500000001</v>
      </c>
      <c r="AH105" s="77">
        <v>120</v>
      </c>
      <c r="AI105" s="19" t="s">
        <v>31</v>
      </c>
      <c r="AJ105" s="19" t="s">
        <v>32</v>
      </c>
      <c r="AK105" s="19">
        <v>0.38770279699999999</v>
      </c>
      <c r="AL105" s="19" t="b">
        <v>0</v>
      </c>
      <c r="AM105" s="19">
        <v>0.52652249600000001</v>
      </c>
      <c r="AN105" s="19">
        <v>0.248883097</v>
      </c>
      <c r="AO105" s="19">
        <v>0</v>
      </c>
      <c r="AP105" s="19">
        <v>0</v>
      </c>
      <c r="AQ105" s="54">
        <v>0</v>
      </c>
      <c r="AR105" s="19">
        <v>120</v>
      </c>
      <c r="AS105" s="19" t="s">
        <v>32</v>
      </c>
      <c r="AT105" s="19" t="s">
        <v>33</v>
      </c>
      <c r="AU105" s="19"/>
      <c r="AV105" s="19" t="b">
        <v>1</v>
      </c>
      <c r="AW105" s="19"/>
      <c r="AX105" s="19"/>
      <c r="AY105" s="19"/>
      <c r="AZ105" s="19"/>
      <c r="BA105" s="54"/>
      <c r="BB105" s="77">
        <v>120</v>
      </c>
      <c r="BC105" s="19" t="s">
        <v>33</v>
      </c>
      <c r="BD105" s="19" t="s">
        <v>34</v>
      </c>
      <c r="BE105" s="19"/>
      <c r="BF105" s="19" t="b">
        <v>1</v>
      </c>
      <c r="BG105" s="19"/>
      <c r="BH105" s="19"/>
      <c r="BI105" s="19"/>
      <c r="BJ105" s="19"/>
      <c r="BK105" s="54"/>
      <c r="BL105" s="19">
        <v>120</v>
      </c>
      <c r="BM105" s="19" t="s">
        <v>34</v>
      </c>
      <c r="BN105" s="19" t="s">
        <v>35</v>
      </c>
      <c r="BO105" s="19"/>
      <c r="BP105" s="19" t="b">
        <v>1</v>
      </c>
      <c r="BQ105" s="19"/>
      <c r="BR105" s="19"/>
      <c r="BS105" s="19"/>
      <c r="BT105" s="19"/>
      <c r="BU105" s="54"/>
      <c r="BV105" s="19">
        <v>120</v>
      </c>
      <c r="BW105" s="19" t="s">
        <v>35</v>
      </c>
      <c r="BX105" s="19" t="s">
        <v>36</v>
      </c>
      <c r="BY105" s="19"/>
      <c r="BZ105" s="19" t="b">
        <v>1</v>
      </c>
      <c r="CA105" s="19"/>
      <c r="CB105" s="19"/>
      <c r="CC105" s="19"/>
      <c r="CD105" s="19"/>
      <c r="CE105" s="19"/>
    </row>
    <row r="106" spans="1:83" x14ac:dyDescent="0.25">
      <c r="A106" s="19">
        <v>121</v>
      </c>
      <c r="B106" s="19">
        <v>45</v>
      </c>
      <c r="C106" s="19">
        <v>121</v>
      </c>
      <c r="D106" s="77" t="s">
        <v>28</v>
      </c>
      <c r="E106" s="19" t="s">
        <v>29</v>
      </c>
      <c r="F106" s="19"/>
      <c r="G106" s="19"/>
      <c r="H106" s="19" t="b">
        <v>1</v>
      </c>
      <c r="I106" s="19"/>
      <c r="J106" s="19"/>
      <c r="K106" s="19"/>
      <c r="L106" s="19"/>
      <c r="M106" s="54"/>
      <c r="N106" s="77">
        <v>121</v>
      </c>
      <c r="O106" s="19" t="s">
        <v>29</v>
      </c>
      <c r="P106" s="19" t="s">
        <v>30</v>
      </c>
      <c r="Q106" s="19"/>
      <c r="R106" s="19" t="b">
        <v>1</v>
      </c>
      <c r="S106" s="19"/>
      <c r="T106" s="19">
        <v>0</v>
      </c>
      <c r="U106" s="19"/>
      <c r="V106" s="19"/>
      <c r="W106" s="54"/>
      <c r="X106" s="19">
        <v>121</v>
      </c>
      <c r="Y106" s="19" t="s">
        <v>30</v>
      </c>
      <c r="Z106" s="19" t="s">
        <v>31</v>
      </c>
      <c r="AA106" s="19"/>
      <c r="AB106" s="19" t="b">
        <v>1</v>
      </c>
      <c r="AC106" s="19"/>
      <c r="AD106" s="19"/>
      <c r="AE106" s="19"/>
      <c r="AF106" s="19"/>
      <c r="AG106" s="19"/>
      <c r="AH106" s="77">
        <v>121</v>
      </c>
      <c r="AI106" s="19" t="s">
        <v>31</v>
      </c>
      <c r="AJ106" s="19" t="s">
        <v>32</v>
      </c>
      <c r="AK106" s="19"/>
      <c r="AL106" s="19" t="b">
        <v>1</v>
      </c>
      <c r="AM106" s="19"/>
      <c r="AN106" s="19"/>
      <c r="AO106" s="19"/>
      <c r="AP106" s="19"/>
      <c r="AQ106" s="54"/>
      <c r="AR106" s="19">
        <v>121</v>
      </c>
      <c r="AS106" s="19" t="s">
        <v>32</v>
      </c>
      <c r="AT106" s="19" t="s">
        <v>33</v>
      </c>
      <c r="AU106" s="19"/>
      <c r="AV106" s="19" t="b">
        <v>1</v>
      </c>
      <c r="AW106" s="19"/>
      <c r="AX106" s="19"/>
      <c r="AY106" s="19"/>
      <c r="AZ106" s="19"/>
      <c r="BA106" s="54"/>
      <c r="BB106" s="77">
        <v>121</v>
      </c>
      <c r="BC106" s="19" t="s">
        <v>33</v>
      </c>
      <c r="BD106" s="19" t="s">
        <v>34</v>
      </c>
      <c r="BE106" s="19">
        <v>0.31836492</v>
      </c>
      <c r="BF106" s="19" t="b">
        <v>0</v>
      </c>
      <c r="BG106" s="19">
        <v>0.85337927999999996</v>
      </c>
      <c r="BH106" s="19">
        <v>0</v>
      </c>
      <c r="BI106" s="19">
        <v>0</v>
      </c>
      <c r="BJ106" s="19">
        <v>0</v>
      </c>
      <c r="BK106" s="54">
        <v>0</v>
      </c>
      <c r="BL106" s="19">
        <v>121</v>
      </c>
      <c r="BM106" s="19" t="s">
        <v>34</v>
      </c>
      <c r="BN106" s="19" t="s">
        <v>35</v>
      </c>
      <c r="BO106" s="19">
        <v>3.0728808E-2</v>
      </c>
      <c r="BP106" s="19" t="b">
        <v>0</v>
      </c>
      <c r="BQ106" s="19">
        <v>0.91915265700000004</v>
      </c>
      <c r="BR106" s="19">
        <v>0</v>
      </c>
      <c r="BS106" s="19">
        <v>0</v>
      </c>
      <c r="BT106" s="19">
        <v>0</v>
      </c>
      <c r="BU106" s="54">
        <v>0</v>
      </c>
      <c r="BV106" s="19">
        <v>121</v>
      </c>
      <c r="BW106" s="19" t="s">
        <v>35</v>
      </c>
      <c r="BX106" s="19" t="s">
        <v>36</v>
      </c>
      <c r="BY106" s="19">
        <v>4.7185190000000002E-2</v>
      </c>
      <c r="BZ106" s="19" t="b">
        <v>0</v>
      </c>
      <c r="CA106" s="19">
        <v>0.92624525199999996</v>
      </c>
      <c r="CB106" s="19">
        <v>0</v>
      </c>
      <c r="CC106" s="19">
        <v>0</v>
      </c>
      <c r="CD106" s="19">
        <v>0</v>
      </c>
      <c r="CE106" s="19">
        <v>0</v>
      </c>
    </row>
    <row r="107" spans="1:83" x14ac:dyDescent="0.25">
      <c r="A107" s="19">
        <v>125</v>
      </c>
      <c r="B107" s="19">
        <v>45</v>
      </c>
      <c r="C107" s="19">
        <v>125</v>
      </c>
      <c r="D107" s="77" t="s">
        <v>28</v>
      </c>
      <c r="E107" s="19" t="s">
        <v>29</v>
      </c>
      <c r="F107" s="19"/>
      <c r="G107" s="19"/>
      <c r="H107" s="19" t="b">
        <v>1</v>
      </c>
      <c r="I107" s="19"/>
      <c r="J107" s="19"/>
      <c r="K107" s="19"/>
      <c r="L107" s="19"/>
      <c r="M107" s="54"/>
      <c r="N107" s="77">
        <v>125</v>
      </c>
      <c r="O107" s="19" t="s">
        <v>29</v>
      </c>
      <c r="P107" s="19" t="s">
        <v>30</v>
      </c>
      <c r="Q107" s="19"/>
      <c r="R107" s="19" t="b">
        <v>1</v>
      </c>
      <c r="S107" s="19"/>
      <c r="T107" s="19">
        <v>0</v>
      </c>
      <c r="U107" s="19"/>
      <c r="V107" s="19"/>
      <c r="W107" s="54"/>
      <c r="X107" s="19">
        <v>125</v>
      </c>
      <c r="Y107" s="19" t="s">
        <v>30</v>
      </c>
      <c r="Z107" s="19" t="s">
        <v>31</v>
      </c>
      <c r="AA107" s="19"/>
      <c r="AB107" s="19" t="b">
        <v>1</v>
      </c>
      <c r="AC107" s="19"/>
      <c r="AD107" s="19"/>
      <c r="AE107" s="19"/>
      <c r="AF107" s="19"/>
      <c r="AG107" s="19"/>
      <c r="AH107" s="77">
        <v>125</v>
      </c>
      <c r="AI107" s="19" t="s">
        <v>31</v>
      </c>
      <c r="AJ107" s="19" t="s">
        <v>32</v>
      </c>
      <c r="AK107" s="19"/>
      <c r="AL107" s="19" t="b">
        <v>1</v>
      </c>
      <c r="AM107" s="19"/>
      <c r="AN107" s="19"/>
      <c r="AO107" s="19"/>
      <c r="AP107" s="19"/>
      <c r="AQ107" s="54"/>
      <c r="AR107" s="19">
        <v>125</v>
      </c>
      <c r="AS107" s="19" t="s">
        <v>32</v>
      </c>
      <c r="AT107" s="19" t="s">
        <v>33</v>
      </c>
      <c r="AU107" s="19"/>
      <c r="AV107" s="19" t="b">
        <v>1</v>
      </c>
      <c r="AW107" s="19"/>
      <c r="AX107" s="19"/>
      <c r="AY107" s="19"/>
      <c r="AZ107" s="19"/>
      <c r="BA107" s="54"/>
      <c r="BB107" s="77">
        <v>125</v>
      </c>
      <c r="BC107" s="19" t="s">
        <v>33</v>
      </c>
      <c r="BD107" s="19" t="s">
        <v>34</v>
      </c>
      <c r="BE107" s="19">
        <v>1.125836796</v>
      </c>
      <c r="BF107" s="19" t="b">
        <v>0</v>
      </c>
      <c r="BG107" s="19">
        <v>1.2294692650000001</v>
      </c>
      <c r="BH107" s="19">
        <v>1.0222043270000001</v>
      </c>
      <c r="BI107" s="19">
        <v>0</v>
      </c>
      <c r="BJ107" s="19">
        <v>0</v>
      </c>
      <c r="BK107" s="54">
        <v>0</v>
      </c>
      <c r="BL107" s="19">
        <v>125</v>
      </c>
      <c r="BM107" s="19" t="s">
        <v>34</v>
      </c>
      <c r="BN107" s="19" t="s">
        <v>35</v>
      </c>
      <c r="BO107" s="19">
        <v>2.6234546000000001E-2</v>
      </c>
      <c r="BP107" s="19" t="b">
        <v>0</v>
      </c>
      <c r="BQ107" s="19">
        <v>4.0946300999999997E-2</v>
      </c>
      <c r="BR107" s="19">
        <v>1.152279E-2</v>
      </c>
      <c r="BS107" s="19">
        <v>0</v>
      </c>
      <c r="BT107" s="19">
        <v>0</v>
      </c>
      <c r="BU107" s="54">
        <v>0</v>
      </c>
      <c r="BV107" s="19">
        <v>125</v>
      </c>
      <c r="BW107" s="19" t="s">
        <v>35</v>
      </c>
      <c r="BX107" s="19" t="s">
        <v>36</v>
      </c>
      <c r="BY107" s="19">
        <v>3.4154856999999997E-2</v>
      </c>
      <c r="BZ107" s="19" t="b">
        <v>1</v>
      </c>
      <c r="CA107" s="19">
        <v>9.1444316999999997E-2</v>
      </c>
      <c r="CB107" s="19">
        <v>0</v>
      </c>
      <c r="CC107" s="19">
        <v>4.27119E-4</v>
      </c>
      <c r="CD107" s="19">
        <v>0.99839731300000001</v>
      </c>
      <c r="CE107" s="19">
        <v>6.5326211999999995E-2</v>
      </c>
    </row>
    <row r="108" spans="1:83" x14ac:dyDescent="0.25">
      <c r="A108" s="19">
        <v>128</v>
      </c>
      <c r="B108" s="19">
        <v>45</v>
      </c>
      <c r="C108" s="19">
        <v>128</v>
      </c>
      <c r="D108" s="77" t="s">
        <v>28</v>
      </c>
      <c r="E108" s="19" t="s">
        <v>29</v>
      </c>
      <c r="F108" s="19">
        <v>0.525932179</v>
      </c>
      <c r="G108" s="19"/>
      <c r="H108" s="19" t="b">
        <v>0</v>
      </c>
      <c r="I108" s="19">
        <v>0.646435961</v>
      </c>
      <c r="J108" s="19">
        <v>0.40542839800000002</v>
      </c>
      <c r="K108" s="19">
        <v>0</v>
      </c>
      <c r="L108" s="19">
        <v>0</v>
      </c>
      <c r="M108" s="54">
        <v>0</v>
      </c>
      <c r="N108" s="77">
        <v>128</v>
      </c>
      <c r="O108" s="19" t="s">
        <v>29</v>
      </c>
      <c r="P108" s="19" t="s">
        <v>30</v>
      </c>
      <c r="Q108" s="19">
        <v>8.9078747999999999E-2</v>
      </c>
      <c r="R108" s="19" t="b">
        <v>1</v>
      </c>
      <c r="S108" s="19">
        <v>0.26372129900000002</v>
      </c>
      <c r="T108" s="19">
        <v>0</v>
      </c>
      <c r="U108" s="19">
        <v>8.576831E-3</v>
      </c>
      <c r="V108" s="19">
        <v>0.59784192999999997</v>
      </c>
      <c r="W108" s="54">
        <v>0.23816223</v>
      </c>
      <c r="X108" s="19">
        <v>128</v>
      </c>
      <c r="Y108" s="19" t="s">
        <v>30</v>
      </c>
      <c r="Z108" s="19" t="s">
        <v>31</v>
      </c>
      <c r="AA108" s="19">
        <v>1.0247378999999999E-2</v>
      </c>
      <c r="AB108" s="19" t="b">
        <v>1</v>
      </c>
      <c r="AC108" s="19">
        <v>0.222913103</v>
      </c>
      <c r="AD108" s="19">
        <v>0</v>
      </c>
      <c r="AE108" s="19">
        <v>3.3321862000000001E-2</v>
      </c>
      <c r="AF108" s="19">
        <v>0.95116255199999999</v>
      </c>
      <c r="AG108" s="19">
        <v>0.92528454500000001</v>
      </c>
      <c r="AH108" s="77">
        <v>128</v>
      </c>
      <c r="AI108" s="19" t="s">
        <v>31</v>
      </c>
      <c r="AJ108" s="19" t="s">
        <v>32</v>
      </c>
      <c r="AK108" s="19">
        <v>3.1543506999999998E-2</v>
      </c>
      <c r="AL108" s="19" t="b">
        <v>1</v>
      </c>
      <c r="AM108" s="19">
        <v>0.23445255400000001</v>
      </c>
      <c r="AN108" s="19">
        <v>0</v>
      </c>
      <c r="AO108" s="19">
        <v>2.5790886999999998E-2</v>
      </c>
      <c r="AP108" s="19">
        <v>0.86697486199999996</v>
      </c>
      <c r="AQ108" s="54">
        <v>0.73619314599999996</v>
      </c>
      <c r="AR108" s="19">
        <v>128</v>
      </c>
      <c r="AS108" s="19" t="s">
        <v>32</v>
      </c>
      <c r="AT108" s="19" t="s">
        <v>33</v>
      </c>
      <c r="AU108" s="19">
        <v>9.8105556999999996E-2</v>
      </c>
      <c r="AV108" s="19" t="b">
        <v>1</v>
      </c>
      <c r="AW108" s="19">
        <v>0.27649185599999998</v>
      </c>
      <c r="AX108" s="19">
        <v>0</v>
      </c>
      <c r="AY108" s="19">
        <v>8.3491490000000002E-3</v>
      </c>
      <c r="AZ108" s="19">
        <v>0.404295079</v>
      </c>
      <c r="BA108" s="54">
        <v>0.28066123599999998</v>
      </c>
      <c r="BB108" s="77">
        <v>128</v>
      </c>
      <c r="BC108" s="19" t="s">
        <v>33</v>
      </c>
      <c r="BD108" s="19" t="s">
        <v>34</v>
      </c>
      <c r="BE108" s="19">
        <v>0.29193071100000001</v>
      </c>
      <c r="BF108" s="19" t="b">
        <v>1</v>
      </c>
      <c r="BG108" s="19">
        <v>0.65985417599999996</v>
      </c>
      <c r="BH108" s="19">
        <v>0</v>
      </c>
      <c r="BI108" s="19">
        <v>8.8928919999999995E-3</v>
      </c>
      <c r="BJ108" s="19">
        <v>0.43062502499999999</v>
      </c>
      <c r="BK108" s="54">
        <v>3.4402795E-2</v>
      </c>
      <c r="BL108" s="19">
        <v>128</v>
      </c>
      <c r="BM108" s="19" t="s">
        <v>34</v>
      </c>
      <c r="BN108" s="19" t="s">
        <v>35</v>
      </c>
      <c r="BO108" s="19"/>
      <c r="BP108" s="19" t="b">
        <v>1</v>
      </c>
      <c r="BQ108" s="19"/>
      <c r="BR108" s="19"/>
      <c r="BS108" s="19"/>
      <c r="BT108" s="19"/>
      <c r="BU108" s="54"/>
      <c r="BV108" s="19">
        <v>128</v>
      </c>
      <c r="BW108" s="19" t="s">
        <v>35</v>
      </c>
      <c r="BX108" s="19" t="s">
        <v>36</v>
      </c>
      <c r="BY108" s="19"/>
      <c r="BZ108" s="19" t="b">
        <v>1</v>
      </c>
      <c r="CA108" s="19"/>
      <c r="CB108" s="19"/>
      <c r="CC108" s="19"/>
      <c r="CD108" s="19"/>
      <c r="CE108" s="19"/>
    </row>
    <row r="109" spans="1:83" x14ac:dyDescent="0.25">
      <c r="A109" s="22">
        <v>132</v>
      </c>
      <c r="B109" s="22">
        <v>45</v>
      </c>
      <c r="C109" s="22">
        <v>132</v>
      </c>
      <c r="D109" s="78" t="s">
        <v>28</v>
      </c>
      <c r="E109" s="22" t="s">
        <v>29</v>
      </c>
      <c r="F109" s="22"/>
      <c r="G109" s="22"/>
      <c r="H109" s="22" t="b">
        <v>1</v>
      </c>
      <c r="I109" s="22"/>
      <c r="J109" s="22"/>
      <c r="K109" s="22"/>
      <c r="L109" s="22"/>
      <c r="M109" s="55"/>
      <c r="N109" s="78">
        <v>132</v>
      </c>
      <c r="O109" s="22" t="s">
        <v>29</v>
      </c>
      <c r="P109" s="22" t="s">
        <v>30</v>
      </c>
      <c r="Q109" s="22"/>
      <c r="R109" s="22" t="b">
        <v>1</v>
      </c>
      <c r="S109" s="22"/>
      <c r="T109" s="22"/>
      <c r="U109" s="22"/>
      <c r="V109" s="22"/>
      <c r="W109" s="55"/>
      <c r="X109" s="22">
        <v>132</v>
      </c>
      <c r="Y109" s="22" t="s">
        <v>30</v>
      </c>
      <c r="Z109" s="22" t="s">
        <v>31</v>
      </c>
      <c r="AA109" s="22"/>
      <c r="AB109" s="22" t="b">
        <v>1</v>
      </c>
      <c r="AC109" s="22"/>
      <c r="AD109" s="22"/>
      <c r="AE109" s="22"/>
      <c r="AF109" s="22"/>
      <c r="AG109" s="22"/>
      <c r="AH109" s="78">
        <v>132</v>
      </c>
      <c r="AI109" s="22" t="s">
        <v>31</v>
      </c>
      <c r="AJ109" s="22" t="s">
        <v>32</v>
      </c>
      <c r="AK109" s="22"/>
      <c r="AL109" s="22" t="b">
        <v>1</v>
      </c>
      <c r="AM109" s="22"/>
      <c r="AN109" s="22"/>
      <c r="AO109" s="22"/>
      <c r="AP109" s="22"/>
      <c r="AQ109" s="55"/>
      <c r="AR109" s="22">
        <v>132</v>
      </c>
      <c r="AS109" s="22" t="s">
        <v>32</v>
      </c>
      <c r="AT109" s="22" t="s">
        <v>33</v>
      </c>
      <c r="AU109" s="22"/>
      <c r="AV109" s="22" t="b">
        <v>1</v>
      </c>
      <c r="AW109" s="22"/>
      <c r="AX109" s="22"/>
      <c r="AY109" s="22"/>
      <c r="AZ109" s="22"/>
      <c r="BA109" s="55"/>
      <c r="BB109" s="78">
        <v>132</v>
      </c>
      <c r="BC109" s="22" t="s">
        <v>33</v>
      </c>
      <c r="BD109" s="22" t="s">
        <v>34</v>
      </c>
      <c r="BE109" s="22"/>
      <c r="BF109" s="22" t="b">
        <v>1</v>
      </c>
      <c r="BG109" s="22"/>
      <c r="BH109" s="22"/>
      <c r="BI109" s="22"/>
      <c r="BJ109" s="22"/>
      <c r="BK109" s="55"/>
      <c r="BL109" s="22">
        <v>132</v>
      </c>
      <c r="BM109" s="22" t="s">
        <v>34</v>
      </c>
      <c r="BN109" s="22" t="s">
        <v>35</v>
      </c>
      <c r="BO109" s="22">
        <v>4.9094869999999997E-3</v>
      </c>
      <c r="BP109" s="22" t="b">
        <v>0</v>
      </c>
      <c r="BQ109" s="22">
        <v>9.7661913000000003E-2</v>
      </c>
      <c r="BR109" s="22">
        <v>0</v>
      </c>
      <c r="BS109" s="22">
        <v>0</v>
      </c>
      <c r="BT109" s="22">
        <v>0</v>
      </c>
      <c r="BU109" s="55">
        <v>0</v>
      </c>
      <c r="BV109" s="22">
        <v>132</v>
      </c>
      <c r="BW109" s="22" t="s">
        <v>35</v>
      </c>
      <c r="BX109" s="22" t="s">
        <v>36</v>
      </c>
      <c r="BY109" s="22">
        <v>0.104407504</v>
      </c>
      <c r="BZ109" s="22" t="b">
        <v>1</v>
      </c>
      <c r="CA109" s="22">
        <v>0.28063769900000002</v>
      </c>
      <c r="CB109" s="22">
        <v>0</v>
      </c>
      <c r="CC109" s="22">
        <v>7.0722579999999997E-3</v>
      </c>
      <c r="CD109" s="22">
        <v>0.355411064</v>
      </c>
      <c r="CE109" s="22">
        <v>0.24102378499999999</v>
      </c>
    </row>
    <row r="110" spans="1:83" x14ac:dyDescent="0.25">
      <c r="A110" s="19">
        <v>158</v>
      </c>
      <c r="B110" s="19"/>
      <c r="C110" s="19"/>
      <c r="D110" s="77"/>
      <c r="E110" s="19"/>
      <c r="F110" s="19"/>
      <c r="G110" s="19"/>
      <c r="H110" s="19"/>
      <c r="I110" s="19"/>
      <c r="J110" s="19"/>
      <c r="K110" s="19"/>
      <c r="L110" s="19"/>
      <c r="M110" s="54"/>
      <c r="N110" s="77"/>
      <c r="O110" s="19"/>
      <c r="P110" s="19"/>
      <c r="Q110" s="19"/>
      <c r="R110" s="19"/>
      <c r="S110" s="19"/>
      <c r="T110" s="19"/>
      <c r="U110" s="19"/>
      <c r="V110" s="19"/>
      <c r="W110" s="54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77"/>
      <c r="AI110" s="19"/>
      <c r="AJ110" s="19"/>
      <c r="AK110" s="19"/>
      <c r="AL110" s="19"/>
      <c r="AM110" s="19"/>
      <c r="AN110" s="19"/>
      <c r="AO110" s="19"/>
      <c r="AP110" s="19"/>
      <c r="AQ110" s="54"/>
      <c r="AR110" s="19"/>
      <c r="AS110" s="19"/>
      <c r="AT110" s="19"/>
      <c r="AU110" s="19"/>
      <c r="AV110" s="19"/>
      <c r="AW110" s="19"/>
      <c r="AX110" s="19"/>
      <c r="AY110" s="19"/>
      <c r="AZ110" s="19"/>
      <c r="BA110" s="54"/>
      <c r="BB110" s="77"/>
      <c r="BC110" s="19"/>
      <c r="BD110" s="19"/>
      <c r="BE110" s="19"/>
      <c r="BF110" s="19"/>
      <c r="BG110" s="19"/>
      <c r="BH110" s="19"/>
      <c r="BI110" s="19"/>
      <c r="BJ110" s="19"/>
      <c r="BK110" s="54"/>
      <c r="BL110" s="19">
        <v>158</v>
      </c>
      <c r="BM110" s="19" t="s">
        <v>34</v>
      </c>
      <c r="BN110" s="19" t="s">
        <v>35</v>
      </c>
      <c r="BO110" s="19">
        <v>9.9460270455827296E-2</v>
      </c>
      <c r="BP110" s="19"/>
      <c r="BQ110" s="19">
        <v>0.42080030582590999</v>
      </c>
      <c r="BR110" s="19">
        <v>0</v>
      </c>
      <c r="BT110" s="19"/>
      <c r="BU110" s="54"/>
      <c r="BV110" s="19">
        <v>158</v>
      </c>
      <c r="BW110" s="19" t="s">
        <v>35</v>
      </c>
      <c r="BX110" s="19" t="s">
        <v>36</v>
      </c>
      <c r="BY110" s="19">
        <v>5.6924065470297498E-2</v>
      </c>
      <c r="CA110" s="19">
        <v>0.32968238198231498</v>
      </c>
      <c r="CB110" s="19">
        <v>0</v>
      </c>
      <c r="CC110"/>
      <c r="CD110"/>
    </row>
    <row r="111" spans="1:83" x14ac:dyDescent="0.25">
      <c r="A111" s="19">
        <v>159</v>
      </c>
      <c r="B111" s="19"/>
      <c r="C111" s="19"/>
      <c r="D111" s="77"/>
      <c r="E111" s="19"/>
      <c r="F111" s="19"/>
      <c r="G111" s="19"/>
      <c r="H111" s="19"/>
      <c r="I111" s="19"/>
      <c r="J111" s="19"/>
      <c r="K111" s="19"/>
      <c r="L111" s="19"/>
      <c r="M111" s="54"/>
      <c r="N111" s="77"/>
      <c r="O111" s="19"/>
      <c r="P111" s="19"/>
      <c r="Q111" s="19"/>
      <c r="R111" s="19"/>
      <c r="S111" s="19"/>
      <c r="T111" s="19"/>
      <c r="U111" s="19"/>
      <c r="V111" s="19"/>
      <c r="W111" s="54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77"/>
      <c r="AI111" s="19"/>
      <c r="AJ111" s="19"/>
      <c r="AK111" s="19"/>
      <c r="AL111" s="19"/>
      <c r="AM111" s="19"/>
      <c r="AN111" s="19"/>
      <c r="AO111" s="19"/>
      <c r="AP111" s="19"/>
      <c r="AQ111" s="54"/>
      <c r="AR111" s="19"/>
      <c r="AS111" s="19"/>
      <c r="AT111" s="19"/>
      <c r="AU111" s="19"/>
      <c r="AV111" s="19"/>
      <c r="AW111" s="19"/>
      <c r="AX111" s="19"/>
      <c r="AY111" s="19"/>
      <c r="AZ111" s="19"/>
      <c r="BA111" s="54"/>
      <c r="BB111" s="77"/>
      <c r="BC111" s="19"/>
      <c r="BD111" s="19"/>
      <c r="BE111" s="19"/>
      <c r="BF111" s="19"/>
      <c r="BG111" s="19"/>
      <c r="BH111" s="19"/>
      <c r="BI111" s="19"/>
      <c r="BJ111" s="19"/>
      <c r="BK111" s="54"/>
      <c r="BL111" s="19">
        <v>159</v>
      </c>
      <c r="BM111" s="19" t="s">
        <v>34</v>
      </c>
      <c r="BN111" s="19" t="s">
        <v>35</v>
      </c>
      <c r="BO111" s="19">
        <v>4.62454054543181E-2</v>
      </c>
      <c r="BP111" s="19"/>
      <c r="BQ111" s="19">
        <v>0.13418038210098601</v>
      </c>
      <c r="BR111" s="19">
        <v>0</v>
      </c>
      <c r="BT111" s="19"/>
      <c r="BU111" s="54"/>
      <c r="BV111" s="19">
        <v>159</v>
      </c>
      <c r="BW111" s="19" t="s">
        <v>35</v>
      </c>
      <c r="BX111" s="19" t="s">
        <v>36</v>
      </c>
      <c r="BY111" s="19">
        <v>3.0598993316581899</v>
      </c>
      <c r="CA111" s="19">
        <v>3.9373483320818998</v>
      </c>
      <c r="CB111" s="19">
        <v>2.1824503312344801</v>
      </c>
      <c r="CC111"/>
      <c r="CD111"/>
    </row>
    <row r="112" spans="1:83" x14ac:dyDescent="0.25">
      <c r="A112" s="19">
        <v>160</v>
      </c>
      <c r="B112" s="19"/>
      <c r="C112" s="19"/>
      <c r="D112" s="77"/>
      <c r="E112" s="19"/>
      <c r="F112" s="19"/>
      <c r="G112" s="19"/>
      <c r="H112" s="19"/>
      <c r="I112" s="19"/>
      <c r="J112" s="19"/>
      <c r="K112" s="19"/>
      <c r="L112" s="19"/>
      <c r="M112" s="54"/>
      <c r="N112" s="77"/>
      <c r="O112" s="19"/>
      <c r="P112" s="19"/>
      <c r="Q112" s="19"/>
      <c r="R112" s="19"/>
      <c r="S112" s="19"/>
      <c r="T112" s="19"/>
      <c r="U112" s="19"/>
      <c r="V112" s="19"/>
      <c r="W112" s="54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77"/>
      <c r="AI112" s="19"/>
      <c r="AJ112" s="19"/>
      <c r="AK112" s="19"/>
      <c r="AL112" s="19"/>
      <c r="AM112" s="19"/>
      <c r="AN112" s="19"/>
      <c r="AO112" s="19"/>
      <c r="AP112" s="19"/>
      <c r="AQ112" s="54"/>
      <c r="AR112" s="19"/>
      <c r="AS112" s="19"/>
      <c r="AT112" s="19"/>
      <c r="AU112" s="19"/>
      <c r="AV112" s="19"/>
      <c r="AW112" s="19"/>
      <c r="AX112" s="19"/>
      <c r="AY112" s="19"/>
      <c r="AZ112" s="19"/>
      <c r="BA112" s="54"/>
      <c r="BB112" s="77"/>
      <c r="BC112" s="19"/>
      <c r="BD112" s="19"/>
      <c r="BE112" s="19"/>
      <c r="BF112" s="19"/>
      <c r="BG112" s="19"/>
      <c r="BH112" s="19"/>
      <c r="BI112" s="19"/>
      <c r="BJ112" s="19"/>
      <c r="BK112" s="54"/>
      <c r="BL112" s="19">
        <v>160</v>
      </c>
      <c r="BM112" s="19" t="s">
        <v>34</v>
      </c>
      <c r="BN112" s="19" t="s">
        <v>35</v>
      </c>
      <c r="BO112" s="19">
        <v>9.5638900256756795E-2</v>
      </c>
      <c r="BP112" s="19"/>
      <c r="BQ112" s="19">
        <v>0.38213841476111199</v>
      </c>
      <c r="BR112" s="19">
        <v>0</v>
      </c>
      <c r="BT112" s="19"/>
      <c r="BU112" s="54"/>
      <c r="BV112" s="19">
        <v>160</v>
      </c>
      <c r="BW112" s="19" t="s">
        <v>35</v>
      </c>
      <c r="BX112" s="19" t="s">
        <v>36</v>
      </c>
      <c r="BY112" s="19">
        <v>4.4760296540917302E-2</v>
      </c>
      <c r="CA112" s="19">
        <v>0.274901138586229</v>
      </c>
      <c r="CB112" s="19">
        <v>0</v>
      </c>
      <c r="CC112"/>
      <c r="CD112"/>
    </row>
    <row r="113" spans="1:83" x14ac:dyDescent="0.25">
      <c r="A113" s="19">
        <v>161</v>
      </c>
      <c r="B113" s="19"/>
      <c r="C113" s="19"/>
      <c r="D113" s="77"/>
      <c r="E113" s="19"/>
      <c r="F113" s="19"/>
      <c r="G113" s="19"/>
      <c r="H113" s="19"/>
      <c r="I113" s="19"/>
      <c r="J113" s="19"/>
      <c r="K113" s="19"/>
      <c r="L113" s="19"/>
      <c r="M113" s="54"/>
      <c r="N113" s="77"/>
      <c r="O113" s="19"/>
      <c r="P113" s="19"/>
      <c r="Q113" s="19"/>
      <c r="R113" s="19"/>
      <c r="S113" s="19"/>
      <c r="T113" s="19"/>
      <c r="U113" s="19"/>
      <c r="V113" s="19"/>
      <c r="W113" s="54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77"/>
      <c r="AI113" s="19"/>
      <c r="AJ113" s="19"/>
      <c r="AK113" s="19"/>
      <c r="AL113" s="19"/>
      <c r="AM113" s="19"/>
      <c r="AN113" s="19"/>
      <c r="AO113" s="19"/>
      <c r="AP113" s="19"/>
      <c r="AQ113" s="54"/>
      <c r="AR113" s="19"/>
      <c r="AS113" s="19"/>
      <c r="AT113" s="19"/>
      <c r="AU113" s="19"/>
      <c r="AV113" s="19"/>
      <c r="AW113" s="19"/>
      <c r="AX113" s="19"/>
      <c r="AY113" s="19"/>
      <c r="AZ113" s="19"/>
      <c r="BA113" s="54"/>
      <c r="BB113" s="77"/>
      <c r="BC113" s="19"/>
      <c r="BD113" s="19"/>
      <c r="BE113" s="19"/>
      <c r="BF113" s="19"/>
      <c r="BG113" s="19"/>
      <c r="BH113" s="19"/>
      <c r="BI113" s="19"/>
      <c r="BJ113" s="19"/>
      <c r="BK113" s="54"/>
      <c r="BL113" s="19">
        <v>161</v>
      </c>
      <c r="BM113" s="19" t="s">
        <v>34</v>
      </c>
      <c r="BN113" s="19" t="s">
        <v>35</v>
      </c>
      <c r="BO113" s="19">
        <v>3.4193095480730698E-2</v>
      </c>
      <c r="BP113" s="19"/>
      <c r="BQ113" s="19">
        <v>8.3865538965035402E-2</v>
      </c>
      <c r="BR113" s="19">
        <v>0</v>
      </c>
      <c r="BT113" s="19"/>
      <c r="BU113" s="54"/>
      <c r="BV113" s="19">
        <v>161</v>
      </c>
      <c r="BW113" s="19" t="s">
        <v>35</v>
      </c>
      <c r="BX113" s="19" t="s">
        <v>36</v>
      </c>
      <c r="BY113" s="19">
        <v>2.70105757418143</v>
      </c>
      <c r="CA113" s="19">
        <v>4.189350888551</v>
      </c>
      <c r="CB113" s="19">
        <v>1.21276425981187</v>
      </c>
      <c r="CC113"/>
      <c r="CD113"/>
    </row>
    <row r="114" spans="1:83" x14ac:dyDescent="0.25">
      <c r="A114" s="19">
        <v>162</v>
      </c>
      <c r="B114" s="19"/>
      <c r="C114" s="19"/>
      <c r="D114" s="77"/>
      <c r="E114" s="19"/>
      <c r="F114" s="19"/>
      <c r="G114" s="19"/>
      <c r="H114" s="19"/>
      <c r="I114" s="19"/>
      <c r="J114" s="19"/>
      <c r="K114" s="19"/>
      <c r="L114" s="19"/>
      <c r="M114" s="54"/>
      <c r="N114" s="77"/>
      <c r="O114" s="19"/>
      <c r="P114" s="19"/>
      <c r="Q114" s="19"/>
      <c r="R114" s="19"/>
      <c r="S114" s="19"/>
      <c r="T114" s="19"/>
      <c r="U114" s="19"/>
      <c r="V114" s="19"/>
      <c r="W114" s="54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77"/>
      <c r="AI114" s="19"/>
      <c r="AJ114" s="19"/>
      <c r="AK114" s="19"/>
      <c r="AL114" s="19"/>
      <c r="AM114" s="19"/>
      <c r="AN114" s="19"/>
      <c r="AO114" s="19"/>
      <c r="AP114" s="19"/>
      <c r="AQ114" s="54"/>
      <c r="AR114" s="19"/>
      <c r="AS114" s="19"/>
      <c r="AT114" s="19"/>
      <c r="AU114" s="19"/>
      <c r="AV114" s="19"/>
      <c r="AW114" s="19"/>
      <c r="AX114" s="19"/>
      <c r="AY114" s="19"/>
      <c r="AZ114" s="19"/>
      <c r="BA114" s="54"/>
      <c r="BB114" s="77"/>
      <c r="BC114" s="19"/>
      <c r="BD114" s="19"/>
      <c r="BE114" s="19"/>
      <c r="BF114" s="19"/>
      <c r="BG114" s="19"/>
      <c r="BH114" s="19"/>
      <c r="BI114" s="19"/>
      <c r="BJ114" s="19"/>
      <c r="BK114" s="54"/>
      <c r="BL114" s="19">
        <v>162</v>
      </c>
      <c r="BM114" s="19" t="s">
        <v>34</v>
      </c>
      <c r="BN114" s="19" t="s">
        <v>35</v>
      </c>
      <c r="BO114" s="19">
        <v>0.108054298904429</v>
      </c>
      <c r="BP114" s="19"/>
      <c r="BQ114" s="19">
        <v>0.230610154977786</v>
      </c>
      <c r="BR114" s="19">
        <v>0</v>
      </c>
      <c r="BT114" s="19"/>
      <c r="BU114" s="54"/>
      <c r="BV114" s="19">
        <v>162</v>
      </c>
      <c r="BW114" s="19" t="s">
        <v>35</v>
      </c>
      <c r="BX114" s="19" t="s">
        <v>36</v>
      </c>
      <c r="BY114" s="19">
        <v>0.14842885576718701</v>
      </c>
      <c r="CA114" s="19">
        <v>0.376611993819091</v>
      </c>
      <c r="CB114" s="19">
        <v>0</v>
      </c>
      <c r="CC114"/>
      <c r="CD114"/>
    </row>
    <row r="115" spans="1:83" x14ac:dyDescent="0.25">
      <c r="A115" s="19">
        <v>163</v>
      </c>
      <c r="B115" s="19"/>
      <c r="C115" s="19"/>
      <c r="D115" s="77"/>
      <c r="E115" s="19"/>
      <c r="F115" s="19"/>
      <c r="G115" s="19"/>
      <c r="H115" s="19"/>
      <c r="I115" s="19"/>
      <c r="J115" s="19"/>
      <c r="K115" s="19"/>
      <c r="L115" s="19"/>
      <c r="M115" s="54"/>
      <c r="N115" s="77"/>
      <c r="O115" s="19"/>
      <c r="P115" s="19"/>
      <c r="Q115" s="19"/>
      <c r="R115" s="19"/>
      <c r="S115" s="19"/>
      <c r="T115" s="19"/>
      <c r="U115" s="19"/>
      <c r="V115" s="19"/>
      <c r="W115" s="54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77"/>
      <c r="AI115" s="19"/>
      <c r="AJ115" s="19"/>
      <c r="AK115" s="19"/>
      <c r="AL115" s="19"/>
      <c r="AM115" s="19"/>
      <c r="AN115" s="19"/>
      <c r="AO115" s="19"/>
      <c r="AP115" s="19"/>
      <c r="AQ115" s="54"/>
      <c r="AR115" s="19"/>
      <c r="AS115" s="19"/>
      <c r="AT115" s="19"/>
      <c r="AU115" s="19"/>
      <c r="AV115" s="19"/>
      <c r="AW115" s="19"/>
      <c r="AX115" s="19"/>
      <c r="AY115" s="19"/>
      <c r="AZ115" s="19"/>
      <c r="BA115" s="54"/>
      <c r="BB115" s="77"/>
      <c r="BC115" s="19"/>
      <c r="BD115" s="19"/>
      <c r="BE115" s="19"/>
      <c r="BF115" s="19"/>
      <c r="BG115" s="19"/>
      <c r="BH115" s="19"/>
      <c r="BI115" s="19"/>
      <c r="BJ115" s="19"/>
      <c r="BK115" s="54"/>
      <c r="BL115" s="19">
        <v>163</v>
      </c>
      <c r="BM115" s="19" t="s">
        <v>34</v>
      </c>
      <c r="BN115" s="19" t="s">
        <v>35</v>
      </c>
      <c r="BO115" s="19">
        <v>7.8333783525464495E-2</v>
      </c>
      <c r="BP115" s="19"/>
      <c r="BQ115" s="19">
        <v>0.20118492384845699</v>
      </c>
      <c r="BR115" s="19">
        <v>0</v>
      </c>
      <c r="BT115" s="19"/>
      <c r="BU115" s="54"/>
      <c r="BV115" s="19">
        <v>163</v>
      </c>
      <c r="BW115" s="19" t="s">
        <v>35</v>
      </c>
      <c r="BX115" s="19" t="s">
        <v>36</v>
      </c>
      <c r="BY115" s="19">
        <v>2.71617514053756</v>
      </c>
      <c r="CA115" s="19">
        <v>4.9938540993018901</v>
      </c>
      <c r="CB115" s="19">
        <v>0.43849618177323901</v>
      </c>
      <c r="CC115"/>
      <c r="CD115"/>
    </row>
    <row r="116" spans="1:83" x14ac:dyDescent="0.25">
      <c r="A116" s="19">
        <v>164</v>
      </c>
      <c r="B116" s="19"/>
      <c r="C116" s="19"/>
      <c r="D116" s="77"/>
      <c r="E116" s="19"/>
      <c r="F116" s="19"/>
      <c r="G116" s="19"/>
      <c r="H116" s="19"/>
      <c r="I116" s="19"/>
      <c r="J116" s="19"/>
      <c r="K116" s="19"/>
      <c r="L116" s="19"/>
      <c r="M116" s="54"/>
      <c r="N116" s="77"/>
      <c r="O116" s="19"/>
      <c r="P116" s="19"/>
      <c r="Q116" s="19"/>
      <c r="R116" s="19"/>
      <c r="S116" s="19"/>
      <c r="T116" s="19"/>
      <c r="U116" s="19"/>
      <c r="V116" s="19"/>
      <c r="W116" s="54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77"/>
      <c r="AI116" s="19"/>
      <c r="AJ116" s="19"/>
      <c r="AK116" s="19"/>
      <c r="AL116" s="19"/>
      <c r="AM116" s="19"/>
      <c r="AN116" s="19"/>
      <c r="AO116" s="19"/>
      <c r="AP116" s="19"/>
      <c r="AQ116" s="54"/>
      <c r="AR116" s="19"/>
      <c r="AS116" s="19"/>
      <c r="AT116" s="19"/>
      <c r="AU116" s="19"/>
      <c r="AV116" s="19"/>
      <c r="AW116" s="19"/>
      <c r="AX116" s="19"/>
      <c r="AY116" s="19"/>
      <c r="AZ116" s="19"/>
      <c r="BA116" s="54"/>
      <c r="BB116" s="77"/>
      <c r="BC116" s="19"/>
      <c r="BD116" s="19"/>
      <c r="BE116" s="19"/>
      <c r="BF116" s="19"/>
      <c r="BG116" s="19"/>
      <c r="BH116" s="19"/>
      <c r="BI116" s="19"/>
      <c r="BJ116" s="19"/>
      <c r="BK116" s="54"/>
      <c r="BL116" s="19">
        <v>164</v>
      </c>
      <c r="BM116" s="19" t="s">
        <v>34</v>
      </c>
      <c r="BN116" s="19" t="s">
        <v>35</v>
      </c>
      <c r="BO116" s="19">
        <v>4.1068776587308599E-2</v>
      </c>
      <c r="BP116" s="19"/>
      <c r="BQ116" s="19">
        <v>0.43239810764186898</v>
      </c>
      <c r="BR116" s="19">
        <v>0</v>
      </c>
      <c r="BT116" s="19"/>
      <c r="BU116" s="54"/>
      <c r="BV116" s="19">
        <v>164</v>
      </c>
      <c r="BW116" s="19" t="s">
        <v>35</v>
      </c>
      <c r="BX116" s="19" t="s">
        <v>36</v>
      </c>
      <c r="BY116" s="19">
        <v>1.8695275135947501E-2</v>
      </c>
      <c r="CA116" s="19">
        <v>0.42754148441573397</v>
      </c>
      <c r="CB116" s="19">
        <v>0</v>
      </c>
      <c r="CC116"/>
      <c r="CD116"/>
    </row>
    <row r="117" spans="1:83" s="38" customFormat="1" x14ac:dyDescent="0.25">
      <c r="A117" s="97" t="s">
        <v>42</v>
      </c>
      <c r="B117" s="97"/>
      <c r="C117" s="97"/>
      <c r="D117" s="98"/>
      <c r="E117" s="97"/>
      <c r="F117" s="97">
        <f>AVERAGE(F67:F116)</f>
        <v>0.45704634441176467</v>
      </c>
      <c r="G117" s="97"/>
      <c r="H117" s="97"/>
      <c r="I117" s="97">
        <f>AVERAGE(I67:I116)</f>
        <v>0.73782542447058819</v>
      </c>
      <c r="J117" s="97">
        <f>AVERAGE(J67:J116)</f>
        <v>0.24142918010526318</v>
      </c>
      <c r="K117" s="97"/>
      <c r="L117" s="97"/>
      <c r="M117" s="97"/>
      <c r="N117" s="97"/>
      <c r="O117" s="97"/>
      <c r="P117" s="97"/>
      <c r="Q117" s="97">
        <f>AVERAGE(Q67:Q116)</f>
        <v>0.30401159856249999</v>
      </c>
      <c r="R117" s="97"/>
      <c r="S117" s="97">
        <f>AVERAGE(S67:S116)</f>
        <v>0.48243900925000005</v>
      </c>
      <c r="T117" s="97">
        <f>AVERAGE(T67:T116)</f>
        <v>0.15773432466666665</v>
      </c>
      <c r="U117" s="97"/>
      <c r="V117" s="97"/>
      <c r="W117" s="97"/>
      <c r="X117" s="97"/>
      <c r="Y117" s="97"/>
      <c r="Z117" s="97"/>
      <c r="AA117" s="97">
        <f>AVERAGE(AA67:AA116)</f>
        <v>0.16190234474999998</v>
      </c>
      <c r="AB117" s="97"/>
      <c r="AC117" s="97">
        <f>AVERAGE(AC67:AC116)</f>
        <v>0.27017333249999997</v>
      </c>
      <c r="AD117" s="97">
        <f>AVERAGE(AD67:AD116)</f>
        <v>0.11686079556249999</v>
      </c>
      <c r="AE117" s="97"/>
      <c r="AF117" s="97"/>
      <c r="AG117" s="97"/>
      <c r="AH117" s="98"/>
      <c r="AI117" s="97"/>
      <c r="AJ117" s="97"/>
      <c r="AK117" s="97">
        <f>AVERAGE(AK67:AK116)</f>
        <v>0.18388245435294115</v>
      </c>
      <c r="AL117" s="97"/>
      <c r="AM117" s="97">
        <f>AVERAGE(AM67:AM116)</f>
        <v>0.32799195052941182</v>
      </c>
      <c r="AN117" s="97">
        <f>AVERAGE(AN67:AN116)</f>
        <v>0.10137619017647059</v>
      </c>
      <c r="AO117" s="97"/>
      <c r="AP117" s="97"/>
      <c r="AQ117" s="109"/>
      <c r="AR117" s="97"/>
      <c r="AS117" s="97"/>
      <c r="AT117" s="97"/>
      <c r="AU117" s="97">
        <f>AVERAGE(AU67:AU116)</f>
        <v>0.22643944066666663</v>
      </c>
      <c r="AV117" s="97"/>
      <c r="AW117" s="97">
        <f>AVERAGE(AW67:AW116)</f>
        <v>0.39651674559999994</v>
      </c>
      <c r="AX117" s="97">
        <f>AVERAGE(AX67:AX116)</f>
        <v>0.10068345900000002</v>
      </c>
      <c r="AY117" s="97"/>
      <c r="AZ117" s="97"/>
      <c r="BA117" s="109"/>
      <c r="BB117" s="98"/>
      <c r="BC117" s="97"/>
      <c r="BD117" s="97"/>
      <c r="BE117" s="97">
        <f>AVERAGE(BE67:BE116)</f>
        <v>1.8148902971428569</v>
      </c>
      <c r="BF117" s="97"/>
      <c r="BG117" s="97">
        <f>AVERAGE(BG67:BG116)</f>
        <v>2.1326918741428571</v>
      </c>
      <c r="BH117" s="97">
        <f>AVERAGE(BH67:BH116)</f>
        <v>1.5581020920714284</v>
      </c>
      <c r="BI117" s="97"/>
      <c r="BJ117" s="97"/>
      <c r="BK117" s="109"/>
      <c r="BL117" s="97"/>
      <c r="BM117" s="117"/>
      <c r="BN117" s="97"/>
      <c r="BO117" s="97">
        <f>AVERAGE(BO67:BO116)</f>
        <v>0.17889785630659336</v>
      </c>
      <c r="BP117" s="97"/>
      <c r="BQ117" s="97">
        <f>AVERAGE(BQ67:BQ116)</f>
        <v>0.51896475996484626</v>
      </c>
      <c r="BR117" s="97">
        <f>AVERAGE(BR67:BR116)</f>
        <v>2.4126340159999995E-2</v>
      </c>
      <c r="BS117" s="97"/>
      <c r="BT117" s="97"/>
      <c r="BU117" s="109"/>
      <c r="BV117" s="97"/>
      <c r="BW117" s="97"/>
      <c r="BX117" s="97"/>
      <c r="BY117" s="97">
        <f>AVERAGE(BY67:BY116)</f>
        <v>1.1348637312258698</v>
      </c>
      <c r="BZ117" s="97"/>
      <c r="CA117" s="97">
        <f>AVERAGE(CA67:CA116)</f>
        <v>2.095523601249377</v>
      </c>
      <c r="CB117" s="97">
        <f>AVERAGE(CB67:CB116)</f>
        <v>0.40733966909576785</v>
      </c>
      <c r="CC117" s="97"/>
      <c r="CD117" s="97"/>
      <c r="CE117" s="97"/>
    </row>
    <row r="118" spans="1:83" x14ac:dyDescent="0.25">
      <c r="A118" s="23">
        <v>40</v>
      </c>
      <c r="B118" s="23">
        <v>32</v>
      </c>
      <c r="C118" s="23">
        <v>40</v>
      </c>
      <c r="D118" s="79" t="s">
        <v>28</v>
      </c>
      <c r="E118" s="23" t="s">
        <v>29</v>
      </c>
      <c r="F118" s="23"/>
      <c r="G118" s="23"/>
      <c r="H118" s="23" t="b">
        <v>1</v>
      </c>
      <c r="I118" s="23"/>
      <c r="J118" s="23"/>
      <c r="K118" s="23"/>
      <c r="L118" s="23"/>
      <c r="M118" s="56"/>
      <c r="N118" s="79">
        <v>40</v>
      </c>
      <c r="O118" s="23" t="s">
        <v>29</v>
      </c>
      <c r="P118" s="23" t="s">
        <v>30</v>
      </c>
      <c r="Q118" s="23"/>
      <c r="R118" s="23" t="b">
        <v>1</v>
      </c>
      <c r="S118" s="23"/>
      <c r="T118" s="23"/>
      <c r="U118" s="23"/>
      <c r="V118" s="23"/>
      <c r="W118" s="56"/>
      <c r="X118" s="23">
        <v>40</v>
      </c>
      <c r="Y118" s="23" t="s">
        <v>30</v>
      </c>
      <c r="Z118" s="23" t="s">
        <v>31</v>
      </c>
      <c r="AA118" s="23"/>
      <c r="AB118" s="23" t="b">
        <v>1</v>
      </c>
      <c r="AC118" s="23"/>
      <c r="AD118" s="23"/>
      <c r="AE118" s="23"/>
      <c r="AF118" s="23"/>
      <c r="AG118" s="23"/>
      <c r="AH118" s="79">
        <v>40</v>
      </c>
      <c r="AI118" s="23" t="s">
        <v>31</v>
      </c>
      <c r="AJ118" s="23" t="s">
        <v>32</v>
      </c>
      <c r="AK118" s="23"/>
      <c r="AL118" s="23" t="b">
        <v>1</v>
      </c>
      <c r="AM118" s="23"/>
      <c r="AN118" s="23"/>
      <c r="AO118" s="23"/>
      <c r="AP118" s="23"/>
      <c r="AQ118" s="56"/>
      <c r="AR118" s="23">
        <v>40</v>
      </c>
      <c r="AS118" s="23" t="s">
        <v>32</v>
      </c>
      <c r="AT118" s="23" t="s">
        <v>33</v>
      </c>
      <c r="AU118" s="23"/>
      <c r="AV118" s="23" t="b">
        <v>1</v>
      </c>
      <c r="AW118" s="23"/>
      <c r="AX118" s="23"/>
      <c r="AY118" s="23"/>
      <c r="AZ118" s="23"/>
      <c r="BA118" s="56"/>
      <c r="BB118" s="79">
        <v>40</v>
      </c>
      <c r="BC118" s="23" t="s">
        <v>33</v>
      </c>
      <c r="BD118" s="23" t="s">
        <v>34</v>
      </c>
      <c r="BE118" s="23">
        <v>0.86063787800000002</v>
      </c>
      <c r="BF118" s="23" t="b">
        <v>0</v>
      </c>
      <c r="BG118" s="23">
        <v>1.3823844789999999</v>
      </c>
      <c r="BH118" s="23">
        <v>0.33889127699999999</v>
      </c>
      <c r="BI118" s="23">
        <v>0</v>
      </c>
      <c r="BJ118" s="23">
        <v>0</v>
      </c>
      <c r="BK118" s="56">
        <v>0</v>
      </c>
      <c r="BL118" s="23">
        <v>40</v>
      </c>
      <c r="BM118" s="24" t="s">
        <v>34</v>
      </c>
      <c r="BN118" s="23" t="s">
        <v>35</v>
      </c>
      <c r="BO118" s="23"/>
      <c r="BP118" s="23" t="b">
        <v>1</v>
      </c>
      <c r="BQ118" s="23"/>
      <c r="BR118" s="23"/>
      <c r="BS118" s="23"/>
      <c r="BT118" s="23"/>
      <c r="BU118" s="56"/>
      <c r="BV118" s="23">
        <v>40</v>
      </c>
      <c r="BW118" s="23" t="s">
        <v>35</v>
      </c>
      <c r="BX118" s="23" t="s">
        <v>36</v>
      </c>
      <c r="BY118" s="23"/>
      <c r="BZ118" s="23" t="b">
        <v>1</v>
      </c>
      <c r="CA118" s="23"/>
      <c r="CB118" s="23"/>
      <c r="CC118" s="23"/>
      <c r="CD118" s="23"/>
      <c r="CE118" s="23"/>
    </row>
    <row r="119" spans="1:83" x14ac:dyDescent="0.25">
      <c r="A119" s="24">
        <v>51</v>
      </c>
      <c r="B119" s="24">
        <v>32</v>
      </c>
      <c r="C119" s="24">
        <v>51</v>
      </c>
      <c r="D119" s="80" t="s">
        <v>28</v>
      </c>
      <c r="E119" s="24" t="s">
        <v>29</v>
      </c>
      <c r="F119" s="24"/>
      <c r="G119" s="24"/>
      <c r="H119" s="24" t="b">
        <v>1</v>
      </c>
      <c r="I119" s="24"/>
      <c r="J119" s="24"/>
      <c r="K119" s="24"/>
      <c r="L119" s="24"/>
      <c r="M119" s="57"/>
      <c r="N119" s="80">
        <v>51</v>
      </c>
      <c r="O119" s="24" t="s">
        <v>29</v>
      </c>
      <c r="P119" s="24" t="s">
        <v>30</v>
      </c>
      <c r="Q119" s="24"/>
      <c r="R119" s="24" t="b">
        <v>1</v>
      </c>
      <c r="S119" s="24"/>
      <c r="T119" s="24"/>
      <c r="U119" s="24"/>
      <c r="V119" s="24"/>
      <c r="W119" s="57"/>
      <c r="X119" s="24">
        <v>51</v>
      </c>
      <c r="Y119" s="24" t="s">
        <v>30</v>
      </c>
      <c r="Z119" s="24" t="s">
        <v>31</v>
      </c>
      <c r="AA119" s="24"/>
      <c r="AB119" s="24" t="b">
        <v>1</v>
      </c>
      <c r="AC119" s="24"/>
      <c r="AD119" s="24"/>
      <c r="AE119" s="24"/>
      <c r="AF119" s="24"/>
      <c r="AG119" s="24"/>
      <c r="AH119" s="80">
        <v>51</v>
      </c>
      <c r="AI119" s="24" t="s">
        <v>31</v>
      </c>
      <c r="AJ119" s="24" t="s">
        <v>32</v>
      </c>
      <c r="AK119" s="24"/>
      <c r="AL119" s="24" t="b">
        <v>1</v>
      </c>
      <c r="AM119" s="24"/>
      <c r="AN119" s="24"/>
      <c r="AO119" s="24"/>
      <c r="AP119" s="24"/>
      <c r="AQ119" s="57"/>
      <c r="AR119" s="24">
        <v>51</v>
      </c>
      <c r="AS119" s="24" t="s">
        <v>32</v>
      </c>
      <c r="AT119" s="24" t="s">
        <v>33</v>
      </c>
      <c r="AU119" s="24"/>
      <c r="AV119" s="24" t="b">
        <v>1</v>
      </c>
      <c r="AW119" s="24"/>
      <c r="AX119" s="24"/>
      <c r="AY119" s="24"/>
      <c r="AZ119" s="24"/>
      <c r="BA119" s="57"/>
      <c r="BB119" s="80">
        <v>51</v>
      </c>
      <c r="BC119" s="24" t="s">
        <v>33</v>
      </c>
      <c r="BD119" s="24" t="s">
        <v>34</v>
      </c>
      <c r="BE119" s="24"/>
      <c r="BF119" s="24" t="b">
        <v>1</v>
      </c>
      <c r="BG119" s="24"/>
      <c r="BH119" s="24"/>
      <c r="BI119" s="24"/>
      <c r="BJ119" s="24"/>
      <c r="BK119" s="57"/>
      <c r="BL119" s="24">
        <v>51</v>
      </c>
      <c r="BM119" s="24" t="s">
        <v>34</v>
      </c>
      <c r="BN119" s="24" t="s">
        <v>35</v>
      </c>
      <c r="BO119" s="24"/>
      <c r="BP119" s="24" t="b">
        <v>1</v>
      </c>
      <c r="BQ119" s="24"/>
      <c r="BR119" s="24"/>
      <c r="BS119" s="24"/>
      <c r="BT119" s="24"/>
      <c r="BU119" s="57"/>
      <c r="BV119" s="24">
        <v>51</v>
      </c>
      <c r="BW119" s="24" t="s">
        <v>35</v>
      </c>
      <c r="BX119" s="24" t="s">
        <v>36</v>
      </c>
      <c r="BY119" s="24"/>
      <c r="BZ119" s="24" t="b">
        <v>1</v>
      </c>
      <c r="CA119" s="24"/>
      <c r="CB119" s="24"/>
      <c r="CC119" s="24"/>
      <c r="CD119" s="24"/>
      <c r="CE119" s="24"/>
    </row>
    <row r="120" spans="1:83" x14ac:dyDescent="0.25">
      <c r="A120" s="24">
        <v>52</v>
      </c>
      <c r="B120" s="24">
        <v>32</v>
      </c>
      <c r="C120" s="24">
        <v>52</v>
      </c>
      <c r="D120" s="80" t="s">
        <v>28</v>
      </c>
      <c r="E120" s="24" t="s">
        <v>29</v>
      </c>
      <c r="F120" s="24"/>
      <c r="G120" s="24"/>
      <c r="H120" s="24" t="b">
        <v>1</v>
      </c>
      <c r="I120" s="24"/>
      <c r="J120" s="24"/>
      <c r="K120" s="24"/>
      <c r="L120" s="24"/>
      <c r="M120" s="57"/>
      <c r="N120" s="80">
        <v>52</v>
      </c>
      <c r="O120" s="24" t="s">
        <v>29</v>
      </c>
      <c r="P120" s="24" t="s">
        <v>30</v>
      </c>
      <c r="Q120" s="24"/>
      <c r="R120" s="24" t="b">
        <v>1</v>
      </c>
      <c r="S120" s="24"/>
      <c r="T120" s="24"/>
      <c r="U120" s="24"/>
      <c r="V120" s="24"/>
      <c r="W120" s="57"/>
      <c r="X120" s="24">
        <v>52</v>
      </c>
      <c r="Y120" s="24" t="s">
        <v>30</v>
      </c>
      <c r="Z120" s="24" t="s">
        <v>31</v>
      </c>
      <c r="AA120" s="24"/>
      <c r="AB120" s="24" t="b">
        <v>1</v>
      </c>
      <c r="AC120" s="24"/>
      <c r="AD120" s="24"/>
      <c r="AE120" s="24"/>
      <c r="AF120" s="24"/>
      <c r="AG120" s="24"/>
      <c r="AH120" s="80">
        <v>52</v>
      </c>
      <c r="AI120" s="24" t="s">
        <v>31</v>
      </c>
      <c r="AJ120" s="24" t="s">
        <v>32</v>
      </c>
      <c r="AK120" s="24"/>
      <c r="AL120" s="24" t="b">
        <v>1</v>
      </c>
      <c r="AM120" s="24"/>
      <c r="AN120" s="24"/>
      <c r="AO120" s="24"/>
      <c r="AP120" s="24"/>
      <c r="AQ120" s="57"/>
      <c r="AR120" s="24">
        <v>52</v>
      </c>
      <c r="AS120" s="24" t="s">
        <v>32</v>
      </c>
      <c r="AT120" s="24" t="s">
        <v>33</v>
      </c>
      <c r="AU120" s="24"/>
      <c r="AV120" s="24" t="b">
        <v>1</v>
      </c>
      <c r="AW120" s="24"/>
      <c r="AX120" s="24"/>
      <c r="AY120" s="24"/>
      <c r="AZ120" s="24"/>
      <c r="BA120" s="57"/>
      <c r="BB120" s="80">
        <v>52</v>
      </c>
      <c r="BC120" s="24" t="s">
        <v>33</v>
      </c>
      <c r="BD120" s="24" t="s">
        <v>34</v>
      </c>
      <c r="BE120" s="24"/>
      <c r="BF120" s="24" t="b">
        <v>1</v>
      </c>
      <c r="BG120" s="24"/>
      <c r="BH120" s="24"/>
      <c r="BI120" s="24"/>
      <c r="BJ120" s="24"/>
      <c r="BK120" s="57"/>
      <c r="BL120" s="24">
        <v>52</v>
      </c>
      <c r="BM120" s="24" t="s">
        <v>34</v>
      </c>
      <c r="BN120" s="24" t="s">
        <v>35</v>
      </c>
      <c r="BO120" s="24">
        <v>0.64439422700000004</v>
      </c>
      <c r="BP120" s="24" t="b">
        <v>1</v>
      </c>
      <c r="BQ120" s="24">
        <v>1.396472282</v>
      </c>
      <c r="BR120" s="24">
        <v>0</v>
      </c>
      <c r="BS120" s="24">
        <v>2.6805161000000001E-2</v>
      </c>
      <c r="BT120" s="24">
        <v>0.119429282</v>
      </c>
      <c r="BU120" s="57">
        <v>3.6304502000000002E-2</v>
      </c>
      <c r="BV120" s="24">
        <v>52</v>
      </c>
      <c r="BW120" s="24" t="s">
        <v>35</v>
      </c>
      <c r="BX120" s="24" t="s">
        <v>36</v>
      </c>
      <c r="BY120" s="24">
        <v>3.7743185999999998E-2</v>
      </c>
      <c r="BZ120" s="24" t="b">
        <v>1</v>
      </c>
      <c r="CA120" s="24">
        <v>1.025944951</v>
      </c>
      <c r="CB120" s="24">
        <v>0</v>
      </c>
      <c r="CC120" s="24">
        <v>0.72531644200000001</v>
      </c>
      <c r="CD120" s="24">
        <v>0.98235754500000005</v>
      </c>
      <c r="CE120" s="24">
        <v>0.91102786000000002</v>
      </c>
    </row>
    <row r="121" spans="1:83" x14ac:dyDescent="0.25">
      <c r="A121" s="24">
        <v>56</v>
      </c>
      <c r="B121" s="24">
        <v>32</v>
      </c>
      <c r="C121" s="24">
        <v>56</v>
      </c>
      <c r="D121" s="80" t="s">
        <v>28</v>
      </c>
      <c r="E121" s="24" t="s">
        <v>29</v>
      </c>
      <c r="F121" s="24">
        <v>2.2445050000000001E-2</v>
      </c>
      <c r="G121" s="24"/>
      <c r="H121" s="24" t="b">
        <v>1</v>
      </c>
      <c r="I121" s="24">
        <v>0.105002119</v>
      </c>
      <c r="J121" s="24">
        <v>0</v>
      </c>
      <c r="K121" s="24">
        <v>3.4615290000000001E-3</v>
      </c>
      <c r="L121" s="24">
        <v>0.77938995200000005</v>
      </c>
      <c r="M121" s="57">
        <v>0.54514456600000005</v>
      </c>
      <c r="N121" s="80">
        <v>56</v>
      </c>
      <c r="O121" s="24" t="s">
        <v>29</v>
      </c>
      <c r="P121" s="24" t="s">
        <v>30</v>
      </c>
      <c r="Q121" s="24">
        <v>0.104252542</v>
      </c>
      <c r="R121" s="24" t="b">
        <v>1</v>
      </c>
      <c r="S121" s="24">
        <v>0.25113001800000001</v>
      </c>
      <c r="T121" s="24">
        <v>0</v>
      </c>
      <c r="U121" s="24">
        <v>2.433466E-3</v>
      </c>
      <c r="V121" s="24">
        <v>0.54791368100000004</v>
      </c>
      <c r="W121" s="57">
        <v>6.4864908999999998E-2</v>
      </c>
      <c r="X121" s="24">
        <v>56</v>
      </c>
      <c r="Y121" s="24" t="s">
        <v>30</v>
      </c>
      <c r="Z121" s="24" t="s">
        <v>31</v>
      </c>
      <c r="AA121" s="24">
        <v>7.3386728999999998E-2</v>
      </c>
      <c r="AB121" s="24" t="b">
        <v>1</v>
      </c>
      <c r="AC121" s="24">
        <v>0.25778893000000003</v>
      </c>
      <c r="AD121" s="24">
        <v>0</v>
      </c>
      <c r="AE121" s="24">
        <v>1.2851258000000001E-2</v>
      </c>
      <c r="AF121" s="24">
        <v>0.72483006400000005</v>
      </c>
      <c r="AG121" s="24">
        <v>0.342554886</v>
      </c>
      <c r="AH121" s="80">
        <v>56</v>
      </c>
      <c r="AI121" s="24" t="s">
        <v>31</v>
      </c>
      <c r="AJ121" s="24" t="s">
        <v>32</v>
      </c>
      <c r="AK121" s="24">
        <v>2.6464029999999999E-3</v>
      </c>
      <c r="AL121" s="24" t="b">
        <v>0</v>
      </c>
      <c r="AM121" s="24">
        <v>0.26166511199999998</v>
      </c>
      <c r="AN121" s="24">
        <v>0</v>
      </c>
      <c r="AO121" s="24">
        <v>0</v>
      </c>
      <c r="AP121" s="24">
        <v>0</v>
      </c>
      <c r="AQ121" s="57">
        <v>0</v>
      </c>
      <c r="AR121" s="24">
        <v>56</v>
      </c>
      <c r="AS121" s="24" t="s">
        <v>32</v>
      </c>
      <c r="AT121" s="24" t="s">
        <v>33</v>
      </c>
      <c r="AU121" s="24">
        <v>4.1701269999999999E-2</v>
      </c>
      <c r="AV121" s="24" t="b">
        <v>0</v>
      </c>
      <c r="AW121" s="24">
        <v>0.23141973800000001</v>
      </c>
      <c r="AX121" s="24">
        <v>0</v>
      </c>
      <c r="AY121" s="24">
        <v>0</v>
      </c>
      <c r="AZ121" s="24">
        <v>0</v>
      </c>
      <c r="BA121" s="57">
        <v>0</v>
      </c>
      <c r="BB121" s="80">
        <v>56</v>
      </c>
      <c r="BC121" s="24" t="s">
        <v>33</v>
      </c>
      <c r="BD121" s="24" t="s">
        <v>34</v>
      </c>
      <c r="BE121" s="24"/>
      <c r="BF121" s="24" t="b">
        <v>1</v>
      </c>
      <c r="BG121" s="24"/>
      <c r="BH121" s="24"/>
      <c r="BI121" s="24"/>
      <c r="BJ121" s="24"/>
      <c r="BK121" s="57"/>
      <c r="BL121" s="24">
        <v>56</v>
      </c>
      <c r="BM121" s="24" t="s">
        <v>34</v>
      </c>
      <c r="BN121" s="24" t="s">
        <v>35</v>
      </c>
      <c r="BO121" s="24"/>
      <c r="BP121" s="24" t="b">
        <v>1</v>
      </c>
      <c r="BQ121" s="24"/>
      <c r="BR121" s="24"/>
      <c r="BS121" s="24"/>
      <c r="BT121" s="24"/>
      <c r="BU121" s="57"/>
      <c r="BV121" s="24">
        <v>56</v>
      </c>
      <c r="BW121" s="24" t="s">
        <v>35</v>
      </c>
      <c r="BX121" s="24" t="s">
        <v>36</v>
      </c>
      <c r="BY121" s="24"/>
      <c r="BZ121" s="24" t="b">
        <v>1</v>
      </c>
      <c r="CA121" s="24"/>
      <c r="CB121" s="24"/>
      <c r="CC121" s="24"/>
      <c r="CD121" s="24"/>
      <c r="CE121" s="24"/>
    </row>
    <row r="122" spans="1:83" x14ac:dyDescent="0.25">
      <c r="A122" s="24">
        <v>58</v>
      </c>
      <c r="B122" s="24">
        <v>32</v>
      </c>
      <c r="C122" s="24">
        <v>58</v>
      </c>
      <c r="D122" s="80" t="s">
        <v>28</v>
      </c>
      <c r="E122" s="24" t="s">
        <v>29</v>
      </c>
      <c r="F122" s="24">
        <v>0.14369405900000001</v>
      </c>
      <c r="G122" s="24"/>
      <c r="H122" s="24" t="b">
        <v>0</v>
      </c>
      <c r="I122" s="24">
        <v>0.37508732700000003</v>
      </c>
      <c r="J122" s="24">
        <v>0</v>
      </c>
      <c r="K122" s="24">
        <v>0</v>
      </c>
      <c r="L122" s="24">
        <v>0</v>
      </c>
      <c r="M122" s="57">
        <v>0</v>
      </c>
      <c r="N122" s="80">
        <v>58</v>
      </c>
      <c r="O122" s="24" t="s">
        <v>29</v>
      </c>
      <c r="P122" s="24" t="s">
        <v>30</v>
      </c>
      <c r="Q122" s="24">
        <v>0.281499057</v>
      </c>
      <c r="R122" s="24" t="b">
        <v>0</v>
      </c>
      <c r="S122" s="24">
        <v>0.52234569500000005</v>
      </c>
      <c r="T122" s="24">
        <v>4.0652419000000002E-2</v>
      </c>
      <c r="U122" s="24">
        <v>0</v>
      </c>
      <c r="V122" s="24">
        <v>0</v>
      </c>
      <c r="W122" s="57">
        <v>0</v>
      </c>
      <c r="X122" s="24">
        <v>58</v>
      </c>
      <c r="Y122" s="24" t="s">
        <v>30</v>
      </c>
      <c r="Z122" s="24" t="s">
        <v>31</v>
      </c>
      <c r="AA122" s="24">
        <v>0.164249692</v>
      </c>
      <c r="AB122" s="24" t="b">
        <v>0</v>
      </c>
      <c r="AC122" s="24">
        <v>0.43927629699999998</v>
      </c>
      <c r="AD122" s="24">
        <v>0</v>
      </c>
      <c r="AE122" s="24">
        <v>0</v>
      </c>
      <c r="AF122" s="24">
        <v>0</v>
      </c>
      <c r="AG122" s="24">
        <v>0</v>
      </c>
      <c r="AH122" s="80">
        <v>58</v>
      </c>
      <c r="AI122" s="24" t="s">
        <v>31</v>
      </c>
      <c r="AJ122" s="24" t="s">
        <v>32</v>
      </c>
      <c r="AK122" s="24">
        <v>0.42093430399999998</v>
      </c>
      <c r="AL122" s="24" t="b">
        <v>0</v>
      </c>
      <c r="AM122" s="24">
        <v>0.76484666199999995</v>
      </c>
      <c r="AN122" s="24">
        <v>7.7021945999999994E-2</v>
      </c>
      <c r="AO122" s="24">
        <v>0</v>
      </c>
      <c r="AP122" s="24">
        <v>0</v>
      </c>
      <c r="AQ122" s="57">
        <v>0</v>
      </c>
      <c r="AR122" s="24">
        <v>58</v>
      </c>
      <c r="AS122" s="24" t="s">
        <v>32</v>
      </c>
      <c r="AT122" s="24" t="s">
        <v>33</v>
      </c>
      <c r="AU122" s="24"/>
      <c r="AV122" s="24" t="b">
        <v>1</v>
      </c>
      <c r="AW122" s="24"/>
      <c r="AX122" s="24"/>
      <c r="AY122" s="24"/>
      <c r="AZ122" s="24"/>
      <c r="BA122" s="57"/>
      <c r="BB122" s="80">
        <v>58</v>
      </c>
      <c r="BC122" s="24" t="s">
        <v>33</v>
      </c>
      <c r="BD122" s="24" t="s">
        <v>34</v>
      </c>
      <c r="BE122" s="24"/>
      <c r="BF122" s="24" t="b">
        <v>1</v>
      </c>
      <c r="BG122" s="24"/>
      <c r="BH122" s="24"/>
      <c r="BI122" s="24"/>
      <c r="BJ122" s="24"/>
      <c r="BK122" s="57"/>
      <c r="BL122" s="24">
        <v>58</v>
      </c>
      <c r="BM122" s="24" t="s">
        <v>34</v>
      </c>
      <c r="BN122" s="24" t="s">
        <v>35</v>
      </c>
      <c r="BO122" s="24"/>
      <c r="BP122" s="24" t="b">
        <v>1</v>
      </c>
      <c r="BQ122" s="24"/>
      <c r="BR122" s="24"/>
      <c r="BS122" s="24"/>
      <c r="BT122" s="24"/>
      <c r="BU122" s="57"/>
      <c r="BV122" s="24">
        <v>58</v>
      </c>
      <c r="BW122" s="24" t="s">
        <v>35</v>
      </c>
      <c r="BX122" s="24" t="s">
        <v>36</v>
      </c>
      <c r="BY122" s="24"/>
      <c r="BZ122" s="24" t="b">
        <v>1</v>
      </c>
      <c r="CA122" s="24"/>
      <c r="CB122" s="24"/>
      <c r="CC122" s="24"/>
      <c r="CD122" s="24"/>
      <c r="CE122" s="24"/>
    </row>
    <row r="123" spans="1:83" x14ac:dyDescent="0.25">
      <c r="A123" s="24">
        <v>61</v>
      </c>
      <c r="B123" s="24">
        <v>32</v>
      </c>
      <c r="C123" s="24">
        <v>61</v>
      </c>
      <c r="D123" s="80" t="s">
        <v>28</v>
      </c>
      <c r="E123" s="24" t="s">
        <v>29</v>
      </c>
      <c r="F123" s="24"/>
      <c r="G123" s="24"/>
      <c r="H123" s="24" t="b">
        <v>1</v>
      </c>
      <c r="I123" s="24"/>
      <c r="J123" s="24"/>
      <c r="K123" s="24"/>
      <c r="L123" s="24"/>
      <c r="M123" s="57"/>
      <c r="N123" s="80">
        <v>61</v>
      </c>
      <c r="O123" s="24" t="s">
        <v>29</v>
      </c>
      <c r="P123" s="24" t="s">
        <v>30</v>
      </c>
      <c r="Q123" s="24"/>
      <c r="R123" s="24" t="b">
        <v>1</v>
      </c>
      <c r="S123" s="24"/>
      <c r="T123" s="24"/>
      <c r="U123" s="24"/>
      <c r="V123" s="24"/>
      <c r="W123" s="57"/>
      <c r="X123" s="24">
        <v>61</v>
      </c>
      <c r="Y123" s="24" t="s">
        <v>30</v>
      </c>
      <c r="Z123" s="24" t="s">
        <v>31</v>
      </c>
      <c r="AA123" s="24"/>
      <c r="AB123" s="24" t="b">
        <v>1</v>
      </c>
      <c r="AC123" s="24"/>
      <c r="AD123" s="24"/>
      <c r="AE123" s="24"/>
      <c r="AF123" s="24"/>
      <c r="AG123" s="24"/>
      <c r="AH123" s="80">
        <v>61</v>
      </c>
      <c r="AI123" s="24" t="s">
        <v>31</v>
      </c>
      <c r="AJ123" s="24" t="s">
        <v>32</v>
      </c>
      <c r="AK123" s="24"/>
      <c r="AL123" s="24" t="b">
        <v>1</v>
      </c>
      <c r="AM123" s="24"/>
      <c r="AN123" s="24"/>
      <c r="AO123" s="24"/>
      <c r="AP123" s="24"/>
      <c r="AQ123" s="57"/>
      <c r="AR123" s="24">
        <v>61</v>
      </c>
      <c r="AS123" s="24" t="s">
        <v>32</v>
      </c>
      <c r="AT123" s="24" t="s">
        <v>33</v>
      </c>
      <c r="AU123" s="24"/>
      <c r="AV123" s="24" t="b">
        <v>1</v>
      </c>
      <c r="AW123" s="24"/>
      <c r="AX123" s="24"/>
      <c r="AY123" s="24"/>
      <c r="AZ123" s="24"/>
      <c r="BA123" s="57"/>
      <c r="BB123" s="80">
        <v>61</v>
      </c>
      <c r="BC123" s="24" t="s">
        <v>33</v>
      </c>
      <c r="BD123" s="24" t="s">
        <v>34</v>
      </c>
      <c r="BE123" s="24"/>
      <c r="BF123" s="24" t="b">
        <v>1</v>
      </c>
      <c r="BG123" s="24"/>
      <c r="BH123" s="24"/>
      <c r="BI123" s="24"/>
      <c r="BJ123" s="24"/>
      <c r="BK123" s="57"/>
      <c r="BL123" s="24">
        <v>61</v>
      </c>
      <c r="BM123" s="24" t="s">
        <v>34</v>
      </c>
      <c r="BN123" s="24" t="s">
        <v>35</v>
      </c>
      <c r="BO123" s="24">
        <v>0.116833433</v>
      </c>
      <c r="BP123" s="24" t="b">
        <v>1</v>
      </c>
      <c r="BQ123" s="24">
        <v>0.82125917999999998</v>
      </c>
      <c r="BR123" s="24">
        <v>0</v>
      </c>
      <c r="BS123" s="24">
        <v>0.28265089399999999</v>
      </c>
      <c r="BT123" s="24">
        <v>0.98540987300000005</v>
      </c>
      <c r="BU123" s="57">
        <v>0.55600874600000005</v>
      </c>
      <c r="BV123" s="24">
        <v>61</v>
      </c>
      <c r="BW123" s="24" t="s">
        <v>35</v>
      </c>
      <c r="BX123" s="24" t="s">
        <v>36</v>
      </c>
      <c r="BY123" s="24">
        <v>1.1674844E-2</v>
      </c>
      <c r="BZ123" s="24" t="b">
        <v>0</v>
      </c>
      <c r="CA123" s="24">
        <v>0.72153375399999997</v>
      </c>
      <c r="CB123" s="24">
        <v>0</v>
      </c>
      <c r="CC123" s="24">
        <v>0</v>
      </c>
      <c r="CD123" s="24">
        <v>0</v>
      </c>
      <c r="CE123" s="24">
        <v>0</v>
      </c>
    </row>
    <row r="124" spans="1:83" x14ac:dyDescent="0.25">
      <c r="A124" s="24">
        <v>62</v>
      </c>
      <c r="B124" s="24">
        <v>32</v>
      </c>
      <c r="C124" s="24">
        <v>62</v>
      </c>
      <c r="D124" s="80" t="s">
        <v>28</v>
      </c>
      <c r="E124" s="24" t="s">
        <v>29</v>
      </c>
      <c r="F124" s="24"/>
      <c r="G124" s="24"/>
      <c r="H124" s="24" t="b">
        <v>1</v>
      </c>
      <c r="I124" s="24"/>
      <c r="J124" s="24"/>
      <c r="K124" s="24"/>
      <c r="L124" s="24"/>
      <c r="M124" s="57"/>
      <c r="N124" s="80">
        <v>62</v>
      </c>
      <c r="O124" s="24" t="s">
        <v>29</v>
      </c>
      <c r="P124" s="24" t="s">
        <v>30</v>
      </c>
      <c r="Q124" s="24"/>
      <c r="R124" s="24" t="b">
        <v>1</v>
      </c>
      <c r="S124" s="24"/>
      <c r="T124" s="24"/>
      <c r="U124" s="24"/>
      <c r="V124" s="24"/>
      <c r="W124" s="57"/>
      <c r="X124" s="24">
        <v>62</v>
      </c>
      <c r="Y124" s="24" t="s">
        <v>30</v>
      </c>
      <c r="Z124" s="24" t="s">
        <v>31</v>
      </c>
      <c r="AA124" s="24"/>
      <c r="AB124" s="24" t="b">
        <v>1</v>
      </c>
      <c r="AC124" s="24"/>
      <c r="AD124" s="24"/>
      <c r="AE124" s="24"/>
      <c r="AF124" s="24"/>
      <c r="AG124" s="24"/>
      <c r="AH124" s="80">
        <v>62</v>
      </c>
      <c r="AI124" s="24" t="s">
        <v>31</v>
      </c>
      <c r="AJ124" s="24" t="s">
        <v>32</v>
      </c>
      <c r="AK124" s="24"/>
      <c r="AL124" s="24" t="b">
        <v>1</v>
      </c>
      <c r="AM124" s="24"/>
      <c r="AN124" s="24"/>
      <c r="AO124" s="24"/>
      <c r="AP124" s="24"/>
      <c r="AQ124" s="57"/>
      <c r="AR124" s="24">
        <v>62</v>
      </c>
      <c r="AS124" s="24" t="s">
        <v>32</v>
      </c>
      <c r="AT124" s="24" t="s">
        <v>33</v>
      </c>
      <c r="AU124" s="24"/>
      <c r="AV124" s="24" t="b">
        <v>1</v>
      </c>
      <c r="AW124" s="24"/>
      <c r="AX124" s="24"/>
      <c r="AY124" s="24"/>
      <c r="AZ124" s="24"/>
      <c r="BA124" s="57"/>
      <c r="BB124" s="80">
        <v>62</v>
      </c>
      <c r="BC124" s="24" t="s">
        <v>33</v>
      </c>
      <c r="BD124" s="24" t="s">
        <v>34</v>
      </c>
      <c r="BE124" s="24"/>
      <c r="BF124" s="24" t="b">
        <v>1</v>
      </c>
      <c r="BG124" s="24"/>
      <c r="BH124" s="24"/>
      <c r="BI124" s="24"/>
      <c r="BJ124" s="24"/>
      <c r="BK124" s="57"/>
      <c r="BL124" s="24">
        <v>62</v>
      </c>
      <c r="BM124" s="24" t="s">
        <v>34</v>
      </c>
      <c r="BN124" s="24" t="s">
        <v>35</v>
      </c>
      <c r="BO124" s="24"/>
      <c r="BP124" s="24" t="b">
        <v>1</v>
      </c>
      <c r="BQ124" s="24"/>
      <c r="BR124" s="24"/>
      <c r="BS124" s="24"/>
      <c r="BT124" s="24"/>
      <c r="BU124" s="57"/>
      <c r="BV124" s="24">
        <v>62</v>
      </c>
      <c r="BW124" s="24" t="s">
        <v>35</v>
      </c>
      <c r="BX124" s="24" t="s">
        <v>36</v>
      </c>
      <c r="BY124" s="24"/>
      <c r="BZ124" s="24" t="b">
        <v>1</v>
      </c>
      <c r="CA124" s="24"/>
      <c r="CB124" s="24"/>
      <c r="CC124" s="24"/>
      <c r="CD124" s="24"/>
      <c r="CE124" s="24"/>
    </row>
    <row r="125" spans="1:83" x14ac:dyDescent="0.25">
      <c r="A125" s="24">
        <v>63</v>
      </c>
      <c r="B125" s="24">
        <v>32</v>
      </c>
      <c r="C125" s="24">
        <v>63</v>
      </c>
      <c r="D125" s="80" t="s">
        <v>28</v>
      </c>
      <c r="E125" s="24" t="s">
        <v>29</v>
      </c>
      <c r="F125" s="24">
        <v>0.185064074</v>
      </c>
      <c r="G125" s="24"/>
      <c r="H125" s="24" t="b">
        <v>1</v>
      </c>
      <c r="I125" s="24">
        <v>0.389488634</v>
      </c>
      <c r="J125" s="24">
        <v>0</v>
      </c>
      <c r="K125" s="24">
        <v>6.0591900000000001E-4</v>
      </c>
      <c r="L125" s="24">
        <v>0.44058893300000002</v>
      </c>
      <c r="M125" s="57">
        <v>5.7277379999999996E-3</v>
      </c>
      <c r="N125" s="80">
        <v>63</v>
      </c>
      <c r="O125" s="24" t="s">
        <v>29</v>
      </c>
      <c r="P125" s="24" t="s">
        <v>30</v>
      </c>
      <c r="Q125" s="24">
        <v>0.16722315800000001</v>
      </c>
      <c r="R125" s="24" t="b">
        <v>0</v>
      </c>
      <c r="S125" s="24">
        <v>0.36618551900000001</v>
      </c>
      <c r="T125" s="24">
        <v>0</v>
      </c>
      <c r="U125" s="24">
        <v>0</v>
      </c>
      <c r="V125" s="24">
        <v>0</v>
      </c>
      <c r="W125" s="57">
        <v>0</v>
      </c>
      <c r="X125" s="24">
        <v>63</v>
      </c>
      <c r="Y125" s="24" t="s">
        <v>30</v>
      </c>
      <c r="Z125" s="24" t="s">
        <v>31</v>
      </c>
      <c r="AA125" s="24">
        <v>0.233099893</v>
      </c>
      <c r="AB125" s="24" t="b">
        <v>0</v>
      </c>
      <c r="AC125" s="24">
        <v>0.285106639</v>
      </c>
      <c r="AD125" s="24">
        <v>0.18109314800000001</v>
      </c>
      <c r="AE125" s="24">
        <v>0</v>
      </c>
      <c r="AF125" s="24">
        <v>0</v>
      </c>
      <c r="AG125" s="24">
        <v>0</v>
      </c>
      <c r="AH125" s="80">
        <v>63</v>
      </c>
      <c r="AI125" s="24" t="s">
        <v>31</v>
      </c>
      <c r="AJ125" s="24" t="s">
        <v>32</v>
      </c>
      <c r="AK125" s="24">
        <v>0.124900497</v>
      </c>
      <c r="AL125" s="24" t="b">
        <v>0</v>
      </c>
      <c r="AM125" s="24">
        <v>0.161898763</v>
      </c>
      <c r="AN125" s="24">
        <v>8.7902230999999997E-2</v>
      </c>
      <c r="AO125" s="24">
        <v>0</v>
      </c>
      <c r="AP125" s="24">
        <v>0</v>
      </c>
      <c r="AQ125" s="57">
        <v>0</v>
      </c>
      <c r="AR125" s="24">
        <v>63</v>
      </c>
      <c r="AS125" s="24" t="s">
        <v>32</v>
      </c>
      <c r="AT125" s="24" t="s">
        <v>33</v>
      </c>
      <c r="AU125" s="24">
        <v>0.23676325300000001</v>
      </c>
      <c r="AV125" s="24" t="b">
        <v>0</v>
      </c>
      <c r="AW125" s="24">
        <v>0.33234111399999999</v>
      </c>
      <c r="AX125" s="24">
        <v>0.14118539199999999</v>
      </c>
      <c r="AY125" s="24">
        <v>0</v>
      </c>
      <c r="AZ125" s="24">
        <v>0</v>
      </c>
      <c r="BA125" s="57">
        <v>0</v>
      </c>
      <c r="BB125" s="80">
        <v>63</v>
      </c>
      <c r="BC125" s="24" t="s">
        <v>33</v>
      </c>
      <c r="BD125" s="24" t="s">
        <v>34</v>
      </c>
      <c r="BE125" s="24"/>
      <c r="BF125" s="24" t="b">
        <v>1</v>
      </c>
      <c r="BG125" s="24"/>
      <c r="BH125" s="24"/>
      <c r="BI125" s="24"/>
      <c r="BJ125" s="24"/>
      <c r="BK125" s="57"/>
      <c r="BL125" s="24">
        <v>63</v>
      </c>
      <c r="BM125" s="24" t="s">
        <v>34</v>
      </c>
      <c r="BN125" s="24" t="s">
        <v>35</v>
      </c>
      <c r="BO125" s="24"/>
      <c r="BP125" s="24" t="b">
        <v>1</v>
      </c>
      <c r="BQ125" s="24"/>
      <c r="BR125" s="24"/>
      <c r="BS125" s="24"/>
      <c r="BT125" s="24"/>
      <c r="BU125" s="57"/>
      <c r="BV125" s="24">
        <v>63</v>
      </c>
      <c r="BW125" s="24" t="s">
        <v>35</v>
      </c>
      <c r="BX125" s="24" t="s">
        <v>36</v>
      </c>
      <c r="BY125" s="24"/>
      <c r="BZ125" s="24" t="b">
        <v>1</v>
      </c>
      <c r="CA125" s="24"/>
      <c r="CB125" s="24"/>
      <c r="CC125" s="24"/>
      <c r="CD125" s="24"/>
      <c r="CE125" s="24"/>
    </row>
    <row r="126" spans="1:83" x14ac:dyDescent="0.25">
      <c r="A126" s="24">
        <v>64</v>
      </c>
      <c r="B126" s="24">
        <v>32</v>
      </c>
      <c r="C126" s="24">
        <v>64</v>
      </c>
      <c r="D126" s="80" t="s">
        <v>28</v>
      </c>
      <c r="E126" s="24" t="s">
        <v>29</v>
      </c>
      <c r="F126" s="24">
        <v>6.2768110000000002E-2</v>
      </c>
      <c r="G126" s="24"/>
      <c r="H126" s="24" t="b">
        <v>1</v>
      </c>
      <c r="I126" s="24">
        <v>0.15913707399999999</v>
      </c>
      <c r="J126" s="24">
        <v>0</v>
      </c>
      <c r="K126" s="24">
        <v>1.365443E-3</v>
      </c>
      <c r="L126" s="24">
        <v>0.65223206899999997</v>
      </c>
      <c r="M126" s="57">
        <v>8.7311757000000004E-2</v>
      </c>
      <c r="N126" s="80">
        <v>64</v>
      </c>
      <c r="O126" s="24" t="s">
        <v>29</v>
      </c>
      <c r="P126" s="24" t="s">
        <v>30</v>
      </c>
      <c r="Q126" s="24">
        <v>9.9588914000000001E-2</v>
      </c>
      <c r="R126" s="24" t="b">
        <v>1</v>
      </c>
      <c r="S126" s="24">
        <v>0.23680285000000001</v>
      </c>
      <c r="T126" s="24">
        <v>0</v>
      </c>
      <c r="U126" s="24">
        <v>2.4398279999999998E-3</v>
      </c>
      <c r="V126" s="24">
        <v>0.17477843000000001</v>
      </c>
      <c r="W126" s="57">
        <v>0.15601208699999999</v>
      </c>
      <c r="X126" s="24">
        <v>64</v>
      </c>
      <c r="Y126" s="24" t="s">
        <v>30</v>
      </c>
      <c r="Z126" s="24" t="s">
        <v>31</v>
      </c>
      <c r="AA126" s="24">
        <v>3.3084395000000003E-2</v>
      </c>
      <c r="AB126" s="24" t="b">
        <v>1</v>
      </c>
      <c r="AC126" s="24">
        <v>0.16390558099999999</v>
      </c>
      <c r="AD126" s="24">
        <v>0</v>
      </c>
      <c r="AE126" s="24">
        <v>9.1520630000000002E-3</v>
      </c>
      <c r="AF126" s="24">
        <v>0.70764408899999998</v>
      </c>
      <c r="AG126" s="24">
        <v>0.65561305299999995</v>
      </c>
      <c r="AH126" s="80">
        <v>64</v>
      </c>
      <c r="AI126" s="24" t="s">
        <v>31</v>
      </c>
      <c r="AJ126" s="24" t="s">
        <v>32</v>
      </c>
      <c r="AK126" s="24">
        <v>1.8517657999999999E-2</v>
      </c>
      <c r="AL126" s="24" t="b">
        <v>0</v>
      </c>
      <c r="AM126" s="24">
        <v>0.12043852200000001</v>
      </c>
      <c r="AN126" s="24">
        <v>0</v>
      </c>
      <c r="AO126" s="24">
        <v>0</v>
      </c>
      <c r="AP126" s="24">
        <v>0</v>
      </c>
      <c r="AQ126" s="57">
        <v>0</v>
      </c>
      <c r="AR126" s="24">
        <v>64</v>
      </c>
      <c r="AS126" s="24" t="s">
        <v>32</v>
      </c>
      <c r="AT126" s="24" t="s">
        <v>33</v>
      </c>
      <c r="AU126" s="24">
        <v>1.4722827000000001E-2</v>
      </c>
      <c r="AV126" s="24" t="b">
        <v>1</v>
      </c>
      <c r="AW126" s="24">
        <v>9.4192751000000005E-2</v>
      </c>
      <c r="AX126" s="24">
        <v>0</v>
      </c>
      <c r="AY126" s="24">
        <v>3.7660079999999999E-3</v>
      </c>
      <c r="AZ126" s="24">
        <v>0.84079642099999996</v>
      </c>
      <c r="BA126" s="57">
        <v>0.689019139</v>
      </c>
      <c r="BB126" s="80">
        <v>64</v>
      </c>
      <c r="BC126" s="24" t="s">
        <v>33</v>
      </c>
      <c r="BD126" s="24" t="s">
        <v>34</v>
      </c>
      <c r="BE126" s="24"/>
      <c r="BF126" s="24" t="b">
        <v>1</v>
      </c>
      <c r="BG126" s="24"/>
      <c r="BH126" s="24"/>
      <c r="BI126" s="24"/>
      <c r="BJ126" s="24"/>
      <c r="BK126" s="57"/>
      <c r="BL126" s="24">
        <v>64</v>
      </c>
      <c r="BM126" s="24" t="s">
        <v>34</v>
      </c>
      <c r="BN126" s="24" t="s">
        <v>35</v>
      </c>
      <c r="BO126" s="24"/>
      <c r="BP126" s="24" t="b">
        <v>1</v>
      </c>
      <c r="BQ126" s="24"/>
      <c r="BR126" s="24"/>
      <c r="BS126" s="24"/>
      <c r="BT126" s="24"/>
      <c r="BU126" s="57"/>
      <c r="BV126" s="24">
        <v>64</v>
      </c>
      <c r="BW126" s="24" t="s">
        <v>35</v>
      </c>
      <c r="BX126" s="24" t="s">
        <v>36</v>
      </c>
      <c r="BY126" s="24"/>
      <c r="BZ126" s="24" t="b">
        <v>1</v>
      </c>
      <c r="CA126" s="24"/>
      <c r="CB126" s="24"/>
      <c r="CC126" s="24"/>
      <c r="CD126" s="24"/>
      <c r="CE126" s="24"/>
    </row>
    <row r="127" spans="1:83" x14ac:dyDescent="0.25">
      <c r="A127" s="24">
        <v>65</v>
      </c>
      <c r="B127" s="24">
        <v>32</v>
      </c>
      <c r="C127" s="24">
        <v>65</v>
      </c>
      <c r="D127" s="80" t="s">
        <v>28</v>
      </c>
      <c r="E127" s="24" t="s">
        <v>29</v>
      </c>
      <c r="F127" s="24"/>
      <c r="G127" s="24"/>
      <c r="H127" s="24" t="b">
        <v>1</v>
      </c>
      <c r="I127" s="24"/>
      <c r="J127" s="24"/>
      <c r="K127" s="24"/>
      <c r="L127" s="24"/>
      <c r="M127" s="57"/>
      <c r="N127" s="80">
        <v>65</v>
      </c>
      <c r="O127" s="24" t="s">
        <v>29</v>
      </c>
      <c r="P127" s="24" t="s">
        <v>30</v>
      </c>
      <c r="Q127" s="24"/>
      <c r="R127" s="24" t="b">
        <v>1</v>
      </c>
      <c r="S127" s="24"/>
      <c r="T127" s="24"/>
      <c r="U127" s="24"/>
      <c r="V127" s="24"/>
      <c r="W127" s="57"/>
      <c r="X127" s="24">
        <v>65</v>
      </c>
      <c r="Y127" s="24" t="s">
        <v>30</v>
      </c>
      <c r="Z127" s="24" t="s">
        <v>31</v>
      </c>
      <c r="AA127" s="24"/>
      <c r="AB127" s="24" t="b">
        <v>1</v>
      </c>
      <c r="AC127" s="24"/>
      <c r="AD127" s="24"/>
      <c r="AE127" s="24"/>
      <c r="AF127" s="24"/>
      <c r="AG127" s="24"/>
      <c r="AH127" s="80">
        <v>65</v>
      </c>
      <c r="AI127" s="24" t="s">
        <v>31</v>
      </c>
      <c r="AJ127" s="24" t="s">
        <v>32</v>
      </c>
      <c r="AK127" s="24"/>
      <c r="AL127" s="24" t="b">
        <v>1</v>
      </c>
      <c r="AM127" s="24"/>
      <c r="AN127" s="24"/>
      <c r="AO127" s="24"/>
      <c r="AP127" s="24"/>
      <c r="AQ127" s="57"/>
      <c r="AR127" s="24">
        <v>65</v>
      </c>
      <c r="AS127" s="24" t="s">
        <v>32</v>
      </c>
      <c r="AT127" s="24" t="s">
        <v>33</v>
      </c>
      <c r="AU127" s="24"/>
      <c r="AV127" s="24" t="b">
        <v>1</v>
      </c>
      <c r="AW127" s="24"/>
      <c r="AX127" s="24"/>
      <c r="AY127" s="24"/>
      <c r="AZ127" s="24"/>
      <c r="BA127" s="57"/>
      <c r="BB127" s="80">
        <v>65</v>
      </c>
      <c r="BC127" s="24" t="s">
        <v>33</v>
      </c>
      <c r="BD127" s="24" t="s">
        <v>34</v>
      </c>
      <c r="BE127" s="24"/>
      <c r="BF127" s="24" t="b">
        <v>1</v>
      </c>
      <c r="BG127" s="24"/>
      <c r="BH127" s="24"/>
      <c r="BI127" s="24"/>
      <c r="BJ127" s="24"/>
      <c r="BK127" s="57"/>
      <c r="BL127" s="24">
        <v>65</v>
      </c>
      <c r="BM127" s="24" t="s">
        <v>34</v>
      </c>
      <c r="BN127" s="24" t="s">
        <v>35</v>
      </c>
      <c r="BO127" s="24">
        <v>2.7030798000000002E-2</v>
      </c>
      <c r="BP127" s="24" t="b">
        <v>0</v>
      </c>
      <c r="BQ127" s="24">
        <v>0.15705534199999999</v>
      </c>
      <c r="BR127" s="24">
        <v>0</v>
      </c>
      <c r="BS127" s="24">
        <v>0</v>
      </c>
      <c r="BT127" s="24">
        <v>0</v>
      </c>
      <c r="BU127" s="57">
        <v>0</v>
      </c>
      <c r="BV127" s="24">
        <v>65</v>
      </c>
      <c r="BW127" s="24" t="s">
        <v>35</v>
      </c>
      <c r="BX127" s="24" t="s">
        <v>36</v>
      </c>
      <c r="BY127" s="24">
        <v>2.7779144109999998</v>
      </c>
      <c r="BZ127" s="24" t="b">
        <v>0</v>
      </c>
      <c r="CA127" s="24">
        <v>5.0907061090000001</v>
      </c>
      <c r="CB127" s="24">
        <v>0.46512271199999999</v>
      </c>
      <c r="CC127" s="24">
        <v>0</v>
      </c>
      <c r="CD127" s="24">
        <v>0</v>
      </c>
      <c r="CE127" s="24">
        <v>0</v>
      </c>
    </row>
    <row r="128" spans="1:83" x14ac:dyDescent="0.25">
      <c r="A128" s="24">
        <v>67</v>
      </c>
      <c r="B128" s="24">
        <v>32</v>
      </c>
      <c r="C128" s="24">
        <v>67</v>
      </c>
      <c r="D128" s="80" t="s">
        <v>28</v>
      </c>
      <c r="E128" s="24" t="s">
        <v>29</v>
      </c>
      <c r="F128" s="24"/>
      <c r="G128" s="24"/>
      <c r="H128" s="24" t="b">
        <v>1</v>
      </c>
      <c r="I128" s="24"/>
      <c r="J128" s="24"/>
      <c r="K128" s="24"/>
      <c r="L128" s="24"/>
      <c r="M128" s="57"/>
      <c r="N128" s="80">
        <v>67</v>
      </c>
      <c r="O128" s="24" t="s">
        <v>29</v>
      </c>
      <c r="P128" s="24" t="s">
        <v>30</v>
      </c>
      <c r="Q128" s="24"/>
      <c r="R128" s="24" t="b">
        <v>1</v>
      </c>
      <c r="S128" s="24"/>
      <c r="T128" s="24"/>
      <c r="U128" s="24"/>
      <c r="V128" s="24"/>
      <c r="W128" s="57"/>
      <c r="X128" s="24">
        <v>67</v>
      </c>
      <c r="Y128" s="24" t="s">
        <v>30</v>
      </c>
      <c r="Z128" s="24" t="s">
        <v>31</v>
      </c>
      <c r="AA128" s="24"/>
      <c r="AB128" s="24" t="b">
        <v>1</v>
      </c>
      <c r="AC128" s="24"/>
      <c r="AD128" s="24"/>
      <c r="AE128" s="24"/>
      <c r="AF128" s="24"/>
      <c r="AG128" s="24"/>
      <c r="AH128" s="80">
        <v>67</v>
      </c>
      <c r="AI128" s="24" t="s">
        <v>31</v>
      </c>
      <c r="AJ128" s="24" t="s">
        <v>32</v>
      </c>
      <c r="AK128" s="24"/>
      <c r="AL128" s="24" t="b">
        <v>1</v>
      </c>
      <c r="AM128" s="24"/>
      <c r="AN128" s="24"/>
      <c r="AO128" s="24"/>
      <c r="AP128" s="24"/>
      <c r="AQ128" s="57"/>
      <c r="AR128" s="24">
        <v>67</v>
      </c>
      <c r="AS128" s="24" t="s">
        <v>32</v>
      </c>
      <c r="AT128" s="24" t="s">
        <v>33</v>
      </c>
      <c r="AU128" s="24"/>
      <c r="AV128" s="24" t="b">
        <v>1</v>
      </c>
      <c r="AW128" s="24"/>
      <c r="AX128" s="24"/>
      <c r="AY128" s="24"/>
      <c r="AZ128" s="24"/>
      <c r="BA128" s="57"/>
      <c r="BB128" s="80">
        <v>67</v>
      </c>
      <c r="BC128" s="24" t="s">
        <v>33</v>
      </c>
      <c r="BD128" s="24" t="s">
        <v>34</v>
      </c>
      <c r="BE128" s="24">
        <v>2.1228311089999998</v>
      </c>
      <c r="BF128" s="24" t="b">
        <v>0</v>
      </c>
      <c r="BG128" s="24">
        <v>2.2185001629999999</v>
      </c>
      <c r="BH128" s="24">
        <v>2.0271620549999998</v>
      </c>
      <c r="BI128" s="24">
        <v>0</v>
      </c>
      <c r="BJ128" s="24">
        <v>0</v>
      </c>
      <c r="BK128" s="57">
        <v>0</v>
      </c>
      <c r="BL128" s="24">
        <v>67</v>
      </c>
      <c r="BM128" s="24" t="s">
        <v>34</v>
      </c>
      <c r="BN128" s="24" t="s">
        <v>35</v>
      </c>
      <c r="BO128" s="24">
        <v>1.6645864999999999E-2</v>
      </c>
      <c r="BP128" s="24" t="b">
        <v>1</v>
      </c>
      <c r="BQ128" s="24">
        <v>0.16733916800000001</v>
      </c>
      <c r="BR128" s="24">
        <v>0</v>
      </c>
      <c r="BS128" s="24">
        <v>1.4472696E-2</v>
      </c>
      <c r="BT128" s="24">
        <v>0.99193151099999999</v>
      </c>
      <c r="BU128" s="57">
        <v>0.67612103199999996</v>
      </c>
      <c r="BV128" s="24">
        <v>67</v>
      </c>
      <c r="BW128" s="24" t="s">
        <v>35</v>
      </c>
      <c r="BX128" s="24" t="s">
        <v>36</v>
      </c>
      <c r="BY128" s="24">
        <v>8.2127000000000003E-4</v>
      </c>
      <c r="BZ128" s="24" t="b">
        <v>0</v>
      </c>
      <c r="CA128" s="24">
        <v>0.191959036</v>
      </c>
      <c r="CB128" s="24">
        <v>0</v>
      </c>
      <c r="CC128" s="24">
        <v>0</v>
      </c>
      <c r="CD128" s="24">
        <v>0</v>
      </c>
      <c r="CE128" s="24">
        <v>0</v>
      </c>
    </row>
    <row r="129" spans="1:83" x14ac:dyDescent="0.25">
      <c r="A129" s="24">
        <v>69</v>
      </c>
      <c r="B129" s="24">
        <v>32</v>
      </c>
      <c r="C129" s="24">
        <v>69</v>
      </c>
      <c r="D129" s="80" t="s">
        <v>28</v>
      </c>
      <c r="E129" s="24" t="s">
        <v>29</v>
      </c>
      <c r="F129" s="24"/>
      <c r="G129" s="24"/>
      <c r="H129" s="24" t="b">
        <v>1</v>
      </c>
      <c r="I129" s="24"/>
      <c r="J129" s="24"/>
      <c r="K129" s="24"/>
      <c r="L129" s="24"/>
      <c r="M129" s="57"/>
      <c r="N129" s="80">
        <v>69</v>
      </c>
      <c r="O129" s="24" t="s">
        <v>29</v>
      </c>
      <c r="P129" s="24" t="s">
        <v>30</v>
      </c>
      <c r="Q129" s="24"/>
      <c r="R129" s="24" t="b">
        <v>1</v>
      </c>
      <c r="S129" s="24"/>
      <c r="T129" s="24"/>
      <c r="U129" s="24"/>
      <c r="V129" s="24"/>
      <c r="W129" s="57"/>
      <c r="X129" s="24">
        <v>69</v>
      </c>
      <c r="Y129" s="24" t="s">
        <v>30</v>
      </c>
      <c r="Z129" s="24" t="s">
        <v>31</v>
      </c>
      <c r="AA129" s="24"/>
      <c r="AB129" s="24" t="b">
        <v>1</v>
      </c>
      <c r="AC129" s="24"/>
      <c r="AD129" s="24"/>
      <c r="AE129" s="24"/>
      <c r="AF129" s="24"/>
      <c r="AG129" s="24"/>
      <c r="AH129" s="80">
        <v>69</v>
      </c>
      <c r="AI129" s="24" t="s">
        <v>31</v>
      </c>
      <c r="AJ129" s="24" t="s">
        <v>32</v>
      </c>
      <c r="AK129" s="24"/>
      <c r="AL129" s="24" t="b">
        <v>1</v>
      </c>
      <c r="AM129" s="24"/>
      <c r="AN129" s="24"/>
      <c r="AO129" s="24"/>
      <c r="AP129" s="24"/>
      <c r="AQ129" s="57"/>
      <c r="AR129" s="24">
        <v>69</v>
      </c>
      <c r="AS129" s="24" t="s">
        <v>32</v>
      </c>
      <c r="AT129" s="24" t="s">
        <v>33</v>
      </c>
      <c r="AU129" s="24"/>
      <c r="AV129" s="24" t="b">
        <v>1</v>
      </c>
      <c r="AW129" s="24"/>
      <c r="AX129" s="24"/>
      <c r="AY129" s="24"/>
      <c r="AZ129" s="24"/>
      <c r="BA129" s="57"/>
      <c r="BB129" s="80">
        <v>69</v>
      </c>
      <c r="BC129" s="24" t="s">
        <v>33</v>
      </c>
      <c r="BD129" s="24" t="s">
        <v>34</v>
      </c>
      <c r="BE129" s="24">
        <v>1.640350395</v>
      </c>
      <c r="BF129" s="24" t="b">
        <v>0</v>
      </c>
      <c r="BG129" s="24">
        <v>1.7985009080000001</v>
      </c>
      <c r="BH129" s="24">
        <v>1.482199882</v>
      </c>
      <c r="BI129" s="24">
        <v>0</v>
      </c>
      <c r="BJ129" s="24">
        <v>0</v>
      </c>
      <c r="BK129" s="57">
        <v>0</v>
      </c>
      <c r="BL129" s="24">
        <v>69</v>
      </c>
      <c r="BM129" s="24" t="s">
        <v>34</v>
      </c>
      <c r="BN129" s="24" t="s">
        <v>35</v>
      </c>
      <c r="BO129" s="24">
        <v>0.100118415</v>
      </c>
      <c r="BP129" s="24" t="b">
        <v>1</v>
      </c>
      <c r="BQ129" s="24">
        <v>0.214354818</v>
      </c>
      <c r="BR129" s="24">
        <v>0</v>
      </c>
      <c r="BS129" s="24">
        <v>3.8141800000000001E-4</v>
      </c>
      <c r="BT129" s="24">
        <v>0.27819829299999999</v>
      </c>
      <c r="BU129" s="57">
        <v>1.393349E-2</v>
      </c>
      <c r="BV129" s="24">
        <v>69</v>
      </c>
      <c r="BW129" s="24" t="s">
        <v>35</v>
      </c>
      <c r="BX129" s="24" t="s">
        <v>36</v>
      </c>
      <c r="BY129" s="24">
        <v>6.9756070000000003E-2</v>
      </c>
      <c r="BZ129" s="24" t="b">
        <v>0</v>
      </c>
      <c r="CA129" s="24">
        <v>0.33142168599999999</v>
      </c>
      <c r="CB129" s="24">
        <v>0</v>
      </c>
      <c r="CC129" s="24">
        <v>0</v>
      </c>
      <c r="CD129" s="24">
        <v>0</v>
      </c>
      <c r="CE129" s="24">
        <v>0</v>
      </c>
    </row>
    <row r="130" spans="1:83" x14ac:dyDescent="0.25">
      <c r="A130" s="24">
        <v>70</v>
      </c>
      <c r="B130" s="24">
        <v>32</v>
      </c>
      <c r="C130" s="24">
        <v>70</v>
      </c>
      <c r="D130" s="80" t="s">
        <v>28</v>
      </c>
      <c r="E130" s="24" t="s">
        <v>29</v>
      </c>
      <c r="F130" s="24">
        <v>0.21128503100000001</v>
      </c>
      <c r="G130" s="24"/>
      <c r="H130" s="24" t="b">
        <v>0</v>
      </c>
      <c r="I130" s="24">
        <v>0.36801383500000001</v>
      </c>
      <c r="J130" s="24">
        <v>5.4556226999999999E-2</v>
      </c>
      <c r="K130" s="24">
        <v>0</v>
      </c>
      <c r="L130" s="24">
        <v>0</v>
      </c>
      <c r="M130" s="57">
        <v>0</v>
      </c>
      <c r="N130" s="80">
        <v>70</v>
      </c>
      <c r="O130" s="24" t="s">
        <v>29</v>
      </c>
      <c r="P130" s="24" t="s">
        <v>30</v>
      </c>
      <c r="Q130" s="24">
        <v>0.36442045200000001</v>
      </c>
      <c r="R130" s="24" t="b">
        <v>0</v>
      </c>
      <c r="S130" s="24">
        <v>0.53552127699999996</v>
      </c>
      <c r="T130" s="24">
        <v>0.19331962699999999</v>
      </c>
      <c r="U130" s="24">
        <v>0</v>
      </c>
      <c r="V130" s="24">
        <v>0</v>
      </c>
      <c r="W130" s="57">
        <v>0</v>
      </c>
      <c r="X130" s="24">
        <v>70</v>
      </c>
      <c r="Y130" s="24" t="s">
        <v>30</v>
      </c>
      <c r="Z130" s="24" t="s">
        <v>31</v>
      </c>
      <c r="AA130" s="24">
        <v>0.106384802</v>
      </c>
      <c r="AB130" s="24" t="b">
        <v>0</v>
      </c>
      <c r="AC130" s="24">
        <v>0.164578744</v>
      </c>
      <c r="AD130" s="24">
        <v>4.8190860000000002E-2</v>
      </c>
      <c r="AE130" s="24">
        <v>0</v>
      </c>
      <c r="AF130" s="24">
        <v>0</v>
      </c>
      <c r="AG130" s="24">
        <v>0</v>
      </c>
      <c r="AH130" s="80">
        <v>70</v>
      </c>
      <c r="AI130" s="24" t="s">
        <v>31</v>
      </c>
      <c r="AJ130" s="24" t="s">
        <v>32</v>
      </c>
      <c r="AK130" s="24">
        <v>2.3625896E-2</v>
      </c>
      <c r="AL130" s="24" t="b">
        <v>0</v>
      </c>
      <c r="AM130" s="24">
        <v>0.11806016</v>
      </c>
      <c r="AN130" s="24">
        <v>0</v>
      </c>
      <c r="AO130" s="24">
        <v>0</v>
      </c>
      <c r="AP130" s="24">
        <v>0</v>
      </c>
      <c r="AQ130" s="57">
        <v>0</v>
      </c>
      <c r="AR130" s="24">
        <v>70</v>
      </c>
      <c r="AS130" s="24" t="s">
        <v>32</v>
      </c>
      <c r="AT130" s="24" t="s">
        <v>33</v>
      </c>
      <c r="AU130" s="24"/>
      <c r="AV130" s="24" t="b">
        <v>1</v>
      </c>
      <c r="AW130" s="24"/>
      <c r="AX130" s="24"/>
      <c r="AY130" s="24"/>
      <c r="AZ130" s="24"/>
      <c r="BA130" s="57"/>
      <c r="BB130" s="80">
        <v>70</v>
      </c>
      <c r="BC130" s="24" t="s">
        <v>33</v>
      </c>
      <c r="BD130" s="24" t="s">
        <v>34</v>
      </c>
      <c r="BE130" s="24"/>
      <c r="BF130" s="24" t="b">
        <v>1</v>
      </c>
      <c r="BG130" s="24"/>
      <c r="BH130" s="24"/>
      <c r="BI130" s="24"/>
      <c r="BJ130" s="24"/>
      <c r="BK130" s="57"/>
      <c r="BL130" s="24">
        <v>70</v>
      </c>
      <c r="BM130" s="24" t="s">
        <v>34</v>
      </c>
      <c r="BN130" s="24" t="s">
        <v>35</v>
      </c>
      <c r="BO130" s="24"/>
      <c r="BP130" s="24" t="b">
        <v>1</v>
      </c>
      <c r="BQ130" s="24"/>
      <c r="BR130" s="24"/>
      <c r="BS130" s="24"/>
      <c r="BT130" s="24"/>
      <c r="BU130" s="57"/>
      <c r="BV130" s="24">
        <v>70</v>
      </c>
      <c r="BW130" s="24" t="s">
        <v>35</v>
      </c>
      <c r="BX130" s="24" t="s">
        <v>36</v>
      </c>
      <c r="BY130" s="24"/>
      <c r="BZ130" s="24" t="b">
        <v>1</v>
      </c>
      <c r="CA130" s="24"/>
      <c r="CB130" s="24"/>
      <c r="CC130" s="24"/>
      <c r="CD130" s="24"/>
      <c r="CE130" s="24"/>
    </row>
    <row r="131" spans="1:83" x14ac:dyDescent="0.25">
      <c r="A131" s="24">
        <v>71</v>
      </c>
      <c r="B131" s="24">
        <v>32</v>
      </c>
      <c r="C131" s="24">
        <v>71</v>
      </c>
      <c r="D131" s="80" t="s">
        <v>28</v>
      </c>
      <c r="E131" s="24" t="s">
        <v>29</v>
      </c>
      <c r="F131" s="24"/>
      <c r="G131" s="24"/>
      <c r="H131" s="24" t="b">
        <v>1</v>
      </c>
      <c r="I131" s="24"/>
      <c r="J131" s="24"/>
      <c r="K131" s="24"/>
      <c r="L131" s="24"/>
      <c r="M131" s="57"/>
      <c r="N131" s="80">
        <v>71</v>
      </c>
      <c r="O131" s="24" t="s">
        <v>29</v>
      </c>
      <c r="P131" s="24" t="s">
        <v>30</v>
      </c>
      <c r="Q131" s="24"/>
      <c r="R131" s="24" t="b">
        <v>1</v>
      </c>
      <c r="S131" s="24"/>
      <c r="T131" s="24"/>
      <c r="U131" s="24"/>
      <c r="V131" s="24"/>
      <c r="W131" s="57"/>
      <c r="X131" s="24">
        <v>71</v>
      </c>
      <c r="Y131" s="24" t="s">
        <v>30</v>
      </c>
      <c r="Z131" s="24" t="s">
        <v>31</v>
      </c>
      <c r="AA131" s="24"/>
      <c r="AB131" s="24" t="b">
        <v>1</v>
      </c>
      <c r="AC131" s="24"/>
      <c r="AD131" s="24"/>
      <c r="AE131" s="24"/>
      <c r="AF131" s="24"/>
      <c r="AG131" s="24"/>
      <c r="AH131" s="80">
        <v>71</v>
      </c>
      <c r="AI131" s="24" t="s">
        <v>31</v>
      </c>
      <c r="AJ131" s="24" t="s">
        <v>32</v>
      </c>
      <c r="AK131" s="24"/>
      <c r="AL131" s="24" t="b">
        <v>1</v>
      </c>
      <c r="AM131" s="24"/>
      <c r="AN131" s="24"/>
      <c r="AO131" s="24"/>
      <c r="AP131" s="24"/>
      <c r="AQ131" s="57"/>
      <c r="AR131" s="24">
        <v>71</v>
      </c>
      <c r="AS131" s="24" t="s">
        <v>32</v>
      </c>
      <c r="AT131" s="24" t="s">
        <v>33</v>
      </c>
      <c r="AU131" s="24"/>
      <c r="AV131" s="24" t="b">
        <v>1</v>
      </c>
      <c r="AW131" s="24"/>
      <c r="AX131" s="24"/>
      <c r="AY131" s="24"/>
      <c r="AZ131" s="24"/>
      <c r="BA131" s="57"/>
      <c r="BB131" s="80">
        <v>71</v>
      </c>
      <c r="BC131" s="24" t="s">
        <v>33</v>
      </c>
      <c r="BD131" s="24" t="s">
        <v>34</v>
      </c>
      <c r="BE131" s="24"/>
      <c r="BF131" s="24" t="b">
        <v>1</v>
      </c>
      <c r="BG131" s="24"/>
      <c r="BH131" s="24"/>
      <c r="BI131" s="24"/>
      <c r="BJ131" s="24"/>
      <c r="BK131" s="57"/>
      <c r="BL131" s="24">
        <v>71</v>
      </c>
      <c r="BM131" s="24" t="s">
        <v>34</v>
      </c>
      <c r="BN131" s="24" t="s">
        <v>35</v>
      </c>
      <c r="BO131" s="24"/>
      <c r="BP131" s="24" t="b">
        <v>1</v>
      </c>
      <c r="BQ131" s="24"/>
      <c r="BR131" s="24"/>
      <c r="BS131" s="24"/>
      <c r="BT131" s="24"/>
      <c r="BU131" s="57"/>
      <c r="BV131" s="24">
        <v>71</v>
      </c>
      <c r="BW131" s="24" t="s">
        <v>35</v>
      </c>
      <c r="BX131" s="24" t="s">
        <v>36</v>
      </c>
      <c r="BY131" s="24"/>
      <c r="BZ131" s="24" t="b">
        <v>1</v>
      </c>
      <c r="CA131" s="24"/>
      <c r="CB131" s="24"/>
      <c r="CC131" s="24"/>
      <c r="CD131" s="24"/>
      <c r="CE131" s="24"/>
    </row>
    <row r="132" spans="1:83" x14ac:dyDescent="0.25">
      <c r="A132" s="24">
        <v>72</v>
      </c>
      <c r="B132" s="24">
        <v>32</v>
      </c>
      <c r="C132" s="24">
        <v>72</v>
      </c>
      <c r="D132" s="80" t="s">
        <v>28</v>
      </c>
      <c r="E132" s="24" t="s">
        <v>29</v>
      </c>
      <c r="F132" s="24"/>
      <c r="G132" s="24"/>
      <c r="H132" s="24" t="b">
        <v>1</v>
      </c>
      <c r="I132" s="24"/>
      <c r="J132" s="24"/>
      <c r="K132" s="24"/>
      <c r="L132" s="24"/>
      <c r="M132" s="57"/>
      <c r="N132" s="80">
        <v>72</v>
      </c>
      <c r="O132" s="24" t="s">
        <v>29</v>
      </c>
      <c r="P132" s="24" t="s">
        <v>30</v>
      </c>
      <c r="Q132" s="24"/>
      <c r="R132" s="24" t="b">
        <v>1</v>
      </c>
      <c r="S132" s="24"/>
      <c r="T132" s="24"/>
      <c r="U132" s="24"/>
      <c r="V132" s="24"/>
      <c r="W132" s="57"/>
      <c r="X132" s="24">
        <v>72</v>
      </c>
      <c r="Y132" s="24" t="s">
        <v>30</v>
      </c>
      <c r="Z132" s="24" t="s">
        <v>31</v>
      </c>
      <c r="AA132" s="24"/>
      <c r="AB132" s="24" t="b">
        <v>1</v>
      </c>
      <c r="AC132" s="24"/>
      <c r="AD132" s="24"/>
      <c r="AE132" s="24"/>
      <c r="AF132" s="24"/>
      <c r="AG132" s="24"/>
      <c r="AH132" s="80">
        <v>72</v>
      </c>
      <c r="AI132" s="24" t="s">
        <v>31</v>
      </c>
      <c r="AJ132" s="24" t="s">
        <v>32</v>
      </c>
      <c r="AK132" s="24"/>
      <c r="AL132" s="24" t="b">
        <v>1</v>
      </c>
      <c r="AM132" s="24"/>
      <c r="AN132" s="24"/>
      <c r="AO132" s="24"/>
      <c r="AP132" s="24"/>
      <c r="AQ132" s="57"/>
      <c r="AR132" s="24">
        <v>72</v>
      </c>
      <c r="AS132" s="24" t="s">
        <v>32</v>
      </c>
      <c r="AT132" s="24" t="s">
        <v>33</v>
      </c>
      <c r="AU132" s="24"/>
      <c r="AV132" s="24" t="b">
        <v>1</v>
      </c>
      <c r="AW132" s="24"/>
      <c r="AX132" s="24"/>
      <c r="AY132" s="24"/>
      <c r="AZ132" s="24"/>
      <c r="BA132" s="57"/>
      <c r="BB132" s="80">
        <v>72</v>
      </c>
      <c r="BC132" s="24" t="s">
        <v>33</v>
      </c>
      <c r="BD132" s="24" t="s">
        <v>34</v>
      </c>
      <c r="BE132" s="24"/>
      <c r="BF132" s="24" t="b">
        <v>1</v>
      </c>
      <c r="BG132" s="24"/>
      <c r="BH132" s="24"/>
      <c r="BI132" s="24"/>
      <c r="BJ132" s="24"/>
      <c r="BK132" s="57"/>
      <c r="BL132" s="24">
        <v>72</v>
      </c>
      <c r="BM132" s="24" t="s">
        <v>34</v>
      </c>
      <c r="BN132" s="24" t="s">
        <v>35</v>
      </c>
      <c r="BO132" s="24"/>
      <c r="BP132" s="24" t="b">
        <v>1</v>
      </c>
      <c r="BQ132" s="24"/>
      <c r="BR132" s="24"/>
      <c r="BS132" s="24"/>
      <c r="BT132" s="24"/>
      <c r="BU132" s="57"/>
      <c r="BV132" s="24">
        <v>72</v>
      </c>
      <c r="BW132" s="24" t="s">
        <v>35</v>
      </c>
      <c r="BX132" s="24" t="s">
        <v>36</v>
      </c>
      <c r="BY132" s="24"/>
      <c r="BZ132" s="24" t="b">
        <v>1</v>
      </c>
      <c r="CA132" s="24"/>
      <c r="CB132" s="24"/>
      <c r="CC132" s="24"/>
      <c r="CD132" s="24"/>
      <c r="CE132" s="24"/>
    </row>
    <row r="133" spans="1:83" x14ac:dyDescent="0.25">
      <c r="A133" s="24">
        <v>73</v>
      </c>
      <c r="B133" s="24">
        <v>32</v>
      </c>
      <c r="C133" s="24">
        <v>73</v>
      </c>
      <c r="D133" s="80" t="s">
        <v>28</v>
      </c>
      <c r="E133" s="24" t="s">
        <v>29</v>
      </c>
      <c r="F133" s="24"/>
      <c r="G133" s="24"/>
      <c r="H133" s="24" t="b">
        <v>1</v>
      </c>
      <c r="I133" s="24"/>
      <c r="J133" s="24"/>
      <c r="K133" s="24"/>
      <c r="L133" s="24"/>
      <c r="M133" s="57"/>
      <c r="N133" s="80">
        <v>73</v>
      </c>
      <c r="O133" s="24" t="s">
        <v>29</v>
      </c>
      <c r="P133" s="24" t="s">
        <v>30</v>
      </c>
      <c r="Q133" s="24"/>
      <c r="R133" s="24" t="b">
        <v>1</v>
      </c>
      <c r="S133" s="24"/>
      <c r="T133" s="24"/>
      <c r="U133" s="24"/>
      <c r="V133" s="24"/>
      <c r="W133" s="57"/>
      <c r="X133" s="24">
        <v>73</v>
      </c>
      <c r="Y133" s="24" t="s">
        <v>30</v>
      </c>
      <c r="Z133" s="24" t="s">
        <v>31</v>
      </c>
      <c r="AA133" s="24"/>
      <c r="AB133" s="24" t="b">
        <v>1</v>
      </c>
      <c r="AC133" s="24"/>
      <c r="AD133" s="24"/>
      <c r="AE133" s="24"/>
      <c r="AF133" s="24"/>
      <c r="AG133" s="24"/>
      <c r="AH133" s="80">
        <v>73</v>
      </c>
      <c r="AI133" s="24" t="s">
        <v>31</v>
      </c>
      <c r="AJ133" s="24" t="s">
        <v>32</v>
      </c>
      <c r="AK133" s="24">
        <v>0.28679503299999998</v>
      </c>
      <c r="AL133" s="24" t="b">
        <v>0</v>
      </c>
      <c r="AM133" s="24">
        <v>0.40116906099999999</v>
      </c>
      <c r="AN133" s="24">
        <v>0.17242100499999999</v>
      </c>
      <c r="AO133" s="24">
        <v>0</v>
      </c>
      <c r="AP133" s="24">
        <v>0</v>
      </c>
      <c r="AQ133" s="57">
        <v>0</v>
      </c>
      <c r="AR133" s="24">
        <v>73</v>
      </c>
      <c r="AS133" s="24" t="s">
        <v>32</v>
      </c>
      <c r="AT133" s="24" t="s">
        <v>33</v>
      </c>
      <c r="AU133" s="24"/>
      <c r="AV133" s="24" t="b">
        <v>1</v>
      </c>
      <c r="AW133" s="24"/>
      <c r="AX133" s="24"/>
      <c r="AY133" s="24"/>
      <c r="AZ133" s="24"/>
      <c r="BA133" s="57"/>
      <c r="BB133" s="80">
        <v>73</v>
      </c>
      <c r="BC133" s="24" t="s">
        <v>33</v>
      </c>
      <c r="BD133" s="24" t="s">
        <v>34</v>
      </c>
      <c r="BE133" s="24"/>
      <c r="BF133" s="24" t="b">
        <v>1</v>
      </c>
      <c r="BG133" s="24"/>
      <c r="BH133" s="24"/>
      <c r="BI133" s="24"/>
      <c r="BJ133" s="24"/>
      <c r="BK133" s="57"/>
      <c r="BL133" s="24">
        <v>73</v>
      </c>
      <c r="BM133" s="24" t="s">
        <v>34</v>
      </c>
      <c r="BN133" s="24" t="s">
        <v>35</v>
      </c>
      <c r="BO133" s="24"/>
      <c r="BP133" s="24" t="b">
        <v>1</v>
      </c>
      <c r="BQ133" s="24"/>
      <c r="BR133" s="24"/>
      <c r="BS133" s="24"/>
      <c r="BT133" s="24"/>
      <c r="BU133" s="57"/>
      <c r="BV133" s="24">
        <v>73</v>
      </c>
      <c r="BW133" s="24" t="s">
        <v>35</v>
      </c>
      <c r="BX133" s="24" t="s">
        <v>36</v>
      </c>
      <c r="BY133" s="24"/>
      <c r="BZ133" s="24" t="b">
        <v>1</v>
      </c>
      <c r="CA133" s="24"/>
      <c r="CB133" s="24"/>
      <c r="CC133" s="24"/>
      <c r="CD133" s="24"/>
      <c r="CE133" s="24"/>
    </row>
    <row r="134" spans="1:83" x14ac:dyDescent="0.25">
      <c r="A134" s="24">
        <v>74</v>
      </c>
      <c r="B134" s="24">
        <v>32</v>
      </c>
      <c r="C134" s="24">
        <v>74</v>
      </c>
      <c r="D134" s="80" t="s">
        <v>28</v>
      </c>
      <c r="E134" s="24" t="s">
        <v>29</v>
      </c>
      <c r="F134" s="24"/>
      <c r="G134" s="24"/>
      <c r="H134" s="24" t="b">
        <v>1</v>
      </c>
      <c r="I134" s="24"/>
      <c r="J134" s="24"/>
      <c r="K134" s="24"/>
      <c r="L134" s="24"/>
      <c r="M134" s="57"/>
      <c r="N134" s="80">
        <v>74</v>
      </c>
      <c r="O134" s="24" t="s">
        <v>29</v>
      </c>
      <c r="P134" s="24" t="s">
        <v>30</v>
      </c>
      <c r="Q134" s="24"/>
      <c r="R134" s="24" t="b">
        <v>1</v>
      </c>
      <c r="S134" s="24"/>
      <c r="T134" s="24"/>
      <c r="U134" s="24"/>
      <c r="V134" s="24"/>
      <c r="W134" s="57"/>
      <c r="X134" s="24">
        <v>74</v>
      </c>
      <c r="Y134" s="24" t="s">
        <v>30</v>
      </c>
      <c r="Z134" s="24" t="s">
        <v>31</v>
      </c>
      <c r="AA134" s="24"/>
      <c r="AB134" s="24" t="b">
        <v>1</v>
      </c>
      <c r="AC134" s="24"/>
      <c r="AD134" s="24"/>
      <c r="AE134" s="24"/>
      <c r="AF134" s="24"/>
      <c r="AG134" s="24"/>
      <c r="AH134" s="80">
        <v>74</v>
      </c>
      <c r="AI134" s="24" t="s">
        <v>31</v>
      </c>
      <c r="AJ134" s="24" t="s">
        <v>32</v>
      </c>
      <c r="AK134" s="24"/>
      <c r="AL134" s="24" t="b">
        <v>1</v>
      </c>
      <c r="AM134" s="24"/>
      <c r="AN134" s="24"/>
      <c r="AO134" s="24"/>
      <c r="AP134" s="24"/>
      <c r="AQ134" s="57"/>
      <c r="AR134" s="24">
        <v>74</v>
      </c>
      <c r="AS134" s="24" t="s">
        <v>32</v>
      </c>
      <c r="AT134" s="24" t="s">
        <v>33</v>
      </c>
      <c r="AU134" s="24"/>
      <c r="AV134" s="24" t="b">
        <v>1</v>
      </c>
      <c r="AW134" s="24"/>
      <c r="AX134" s="24"/>
      <c r="AY134" s="24"/>
      <c r="AZ134" s="24"/>
      <c r="BA134" s="57"/>
      <c r="BB134" s="80">
        <v>74</v>
      </c>
      <c r="BC134" s="24" t="s">
        <v>33</v>
      </c>
      <c r="BD134" s="24" t="s">
        <v>34</v>
      </c>
      <c r="BE134" s="24">
        <v>1.3238816099999999</v>
      </c>
      <c r="BF134" s="24" t="b">
        <v>0</v>
      </c>
      <c r="BG134" s="24">
        <v>1.5009402030000001</v>
      </c>
      <c r="BH134" s="24">
        <v>1.1468230180000001</v>
      </c>
      <c r="BI134" s="24">
        <v>0</v>
      </c>
      <c r="BJ134" s="24">
        <v>0</v>
      </c>
      <c r="BK134" s="57">
        <v>0</v>
      </c>
      <c r="BL134" s="24">
        <v>74</v>
      </c>
      <c r="BM134" s="24" t="s">
        <v>34</v>
      </c>
      <c r="BN134" s="24" t="s">
        <v>35</v>
      </c>
      <c r="BO134" s="24"/>
      <c r="BP134" s="24" t="b">
        <v>1</v>
      </c>
      <c r="BQ134" s="24"/>
      <c r="BR134" s="24"/>
      <c r="BS134" s="24"/>
      <c r="BT134" s="24"/>
      <c r="BU134" s="57"/>
      <c r="BV134" s="24">
        <v>74</v>
      </c>
      <c r="BW134" s="24" t="s">
        <v>35</v>
      </c>
      <c r="BX134" s="24" t="s">
        <v>36</v>
      </c>
      <c r="BY134" s="24"/>
      <c r="BZ134" s="24" t="b">
        <v>1</v>
      </c>
      <c r="CA134" s="24"/>
      <c r="CB134" s="24"/>
      <c r="CC134" s="24"/>
      <c r="CD134" s="24"/>
      <c r="CE134" s="24"/>
    </row>
    <row r="135" spans="1:83" x14ac:dyDescent="0.25">
      <c r="A135" s="24">
        <v>75</v>
      </c>
      <c r="B135" s="24">
        <v>32</v>
      </c>
      <c r="C135" s="24">
        <v>75</v>
      </c>
      <c r="D135" s="80" t="s">
        <v>28</v>
      </c>
      <c r="E135" s="24" t="s">
        <v>29</v>
      </c>
      <c r="F135" s="24"/>
      <c r="G135" s="24"/>
      <c r="H135" s="24" t="b">
        <v>1</v>
      </c>
      <c r="I135" s="24"/>
      <c r="J135" s="24"/>
      <c r="K135" s="24"/>
      <c r="L135" s="24"/>
      <c r="M135" s="57"/>
      <c r="N135" s="80">
        <v>75</v>
      </c>
      <c r="O135" s="24" t="s">
        <v>29</v>
      </c>
      <c r="P135" s="24" t="s">
        <v>30</v>
      </c>
      <c r="Q135" s="24"/>
      <c r="R135" s="24" t="b">
        <v>1</v>
      </c>
      <c r="S135" s="24"/>
      <c r="T135" s="24"/>
      <c r="U135" s="24"/>
      <c r="V135" s="24"/>
      <c r="W135" s="57"/>
      <c r="X135" s="24">
        <v>75</v>
      </c>
      <c r="Y135" s="24" t="s">
        <v>30</v>
      </c>
      <c r="Z135" s="24" t="s">
        <v>31</v>
      </c>
      <c r="AA135" s="24"/>
      <c r="AB135" s="24" t="b">
        <v>1</v>
      </c>
      <c r="AC135" s="24"/>
      <c r="AD135" s="24"/>
      <c r="AE135" s="24"/>
      <c r="AF135" s="24"/>
      <c r="AG135" s="24"/>
      <c r="AH135" s="80">
        <v>75</v>
      </c>
      <c r="AI135" s="24" t="s">
        <v>31</v>
      </c>
      <c r="AJ135" s="24" t="s">
        <v>32</v>
      </c>
      <c r="AK135" s="24"/>
      <c r="AL135" s="24" t="b">
        <v>1</v>
      </c>
      <c r="AM135" s="24"/>
      <c r="AN135" s="24"/>
      <c r="AO135" s="24"/>
      <c r="AP135" s="24"/>
      <c r="AQ135" s="57"/>
      <c r="AR135" s="24">
        <v>75</v>
      </c>
      <c r="AS135" s="24" t="s">
        <v>32</v>
      </c>
      <c r="AT135" s="24" t="s">
        <v>33</v>
      </c>
      <c r="AU135" s="24"/>
      <c r="AV135" s="24" t="b">
        <v>1</v>
      </c>
      <c r="AW135" s="24"/>
      <c r="AX135" s="24"/>
      <c r="AY135" s="24"/>
      <c r="AZ135" s="24"/>
      <c r="BA135" s="57"/>
      <c r="BB135" s="80">
        <v>75</v>
      </c>
      <c r="BC135" s="24" t="s">
        <v>33</v>
      </c>
      <c r="BD135" s="24" t="s">
        <v>34</v>
      </c>
      <c r="BE135" s="24">
        <v>0.66816805400000001</v>
      </c>
      <c r="BF135" s="24" t="b">
        <v>0</v>
      </c>
      <c r="BG135" s="24">
        <v>1.150872565</v>
      </c>
      <c r="BH135" s="24">
        <v>0.18546354300000001</v>
      </c>
      <c r="BI135" s="24">
        <v>0</v>
      </c>
      <c r="BJ135" s="24">
        <v>0</v>
      </c>
      <c r="BK135" s="57">
        <v>0</v>
      </c>
      <c r="BL135" s="24">
        <v>75</v>
      </c>
      <c r="BM135" s="24" t="s">
        <v>34</v>
      </c>
      <c r="BN135" s="24" t="s">
        <v>35</v>
      </c>
      <c r="BO135" s="24">
        <v>7.2312272999999996E-2</v>
      </c>
      <c r="BP135" s="24" t="b">
        <v>1</v>
      </c>
      <c r="BQ135" s="24">
        <v>0.94884426499999996</v>
      </c>
      <c r="BR135" s="24">
        <v>0</v>
      </c>
      <c r="BS135" s="24">
        <v>0.52646468300000004</v>
      </c>
      <c r="BT135" s="24">
        <v>0.98000571999999997</v>
      </c>
      <c r="BU135" s="57">
        <v>0.78168694000000005</v>
      </c>
      <c r="BV135" s="24">
        <v>75</v>
      </c>
      <c r="BW135" s="24" t="s">
        <v>35</v>
      </c>
      <c r="BX135" s="24" t="s">
        <v>36</v>
      </c>
      <c r="BY135" s="24">
        <v>5.9379886999999999E-2</v>
      </c>
      <c r="BZ135" s="24" t="b">
        <v>1</v>
      </c>
      <c r="CA135" s="24">
        <v>1.0049850929999999</v>
      </c>
      <c r="CB135" s="24">
        <v>0</v>
      </c>
      <c r="CC135" s="24">
        <v>0.64338018799999996</v>
      </c>
      <c r="CD135" s="24">
        <v>0.95528134499999995</v>
      </c>
      <c r="CE135" s="24">
        <v>0.87934103900000005</v>
      </c>
    </row>
    <row r="136" spans="1:83" x14ac:dyDescent="0.25">
      <c r="A136" s="24">
        <v>76</v>
      </c>
      <c r="B136" s="24">
        <v>32</v>
      </c>
      <c r="C136" s="24">
        <v>76</v>
      </c>
      <c r="D136" s="80" t="s">
        <v>28</v>
      </c>
      <c r="E136" s="24" t="s">
        <v>29</v>
      </c>
      <c r="F136" s="24"/>
      <c r="G136" s="24"/>
      <c r="H136" s="24" t="b">
        <v>1</v>
      </c>
      <c r="I136" s="24"/>
      <c r="J136" s="24"/>
      <c r="K136" s="24"/>
      <c r="L136" s="24"/>
      <c r="M136" s="57"/>
      <c r="N136" s="80">
        <v>76</v>
      </c>
      <c r="O136" s="24" t="s">
        <v>29</v>
      </c>
      <c r="P136" s="24" t="s">
        <v>30</v>
      </c>
      <c r="Q136" s="24"/>
      <c r="R136" s="24" t="b">
        <v>1</v>
      </c>
      <c r="S136" s="24"/>
      <c r="T136" s="24"/>
      <c r="U136" s="24"/>
      <c r="V136" s="24"/>
      <c r="W136" s="57"/>
      <c r="X136" s="24">
        <v>76</v>
      </c>
      <c r="Y136" s="24" t="s">
        <v>30</v>
      </c>
      <c r="Z136" s="24" t="s">
        <v>31</v>
      </c>
      <c r="AA136" s="24"/>
      <c r="AB136" s="24" t="b">
        <v>1</v>
      </c>
      <c r="AC136" s="24"/>
      <c r="AD136" s="24"/>
      <c r="AE136" s="24"/>
      <c r="AF136" s="24"/>
      <c r="AG136" s="24"/>
      <c r="AH136" s="80">
        <v>76</v>
      </c>
      <c r="AI136" s="24" t="s">
        <v>31</v>
      </c>
      <c r="AJ136" s="24" t="s">
        <v>32</v>
      </c>
      <c r="AK136" s="24"/>
      <c r="AL136" s="24" t="b">
        <v>1</v>
      </c>
      <c r="AM136" s="24"/>
      <c r="AN136" s="24"/>
      <c r="AO136" s="24"/>
      <c r="AP136" s="24"/>
      <c r="AQ136" s="57"/>
      <c r="AR136" s="24">
        <v>76</v>
      </c>
      <c r="AS136" s="24" t="s">
        <v>32</v>
      </c>
      <c r="AT136" s="24" t="s">
        <v>33</v>
      </c>
      <c r="AU136" s="24"/>
      <c r="AV136" s="24" t="b">
        <v>1</v>
      </c>
      <c r="AW136" s="24"/>
      <c r="AX136" s="24"/>
      <c r="AY136" s="24"/>
      <c r="AZ136" s="24"/>
      <c r="BA136" s="57"/>
      <c r="BB136" s="80">
        <v>76</v>
      </c>
      <c r="BC136" s="24" t="s">
        <v>33</v>
      </c>
      <c r="BD136" s="24" t="s">
        <v>34</v>
      </c>
      <c r="BE136" s="24"/>
      <c r="BF136" s="24" t="b">
        <v>1</v>
      </c>
      <c r="BG136" s="24"/>
      <c r="BH136" s="24"/>
      <c r="BI136" s="24"/>
      <c r="BJ136" s="24"/>
      <c r="BK136" s="57"/>
      <c r="BL136" s="24">
        <v>76</v>
      </c>
      <c r="BM136" s="24" t="s">
        <v>34</v>
      </c>
      <c r="BN136" s="24" t="s">
        <v>35</v>
      </c>
      <c r="BO136" s="24"/>
      <c r="BP136" s="24" t="b">
        <v>1</v>
      </c>
      <c r="BQ136" s="24"/>
      <c r="BR136" s="24"/>
      <c r="BS136" s="24"/>
      <c r="BT136" s="24"/>
      <c r="BU136" s="57"/>
      <c r="BV136" s="24">
        <v>76</v>
      </c>
      <c r="BW136" s="24" t="s">
        <v>35</v>
      </c>
      <c r="BX136" s="24" t="s">
        <v>36</v>
      </c>
      <c r="BY136" s="24">
        <v>0.13827906200000001</v>
      </c>
      <c r="BZ136" s="24" t="b">
        <v>0</v>
      </c>
      <c r="CA136" s="24">
        <v>0.24865963199999999</v>
      </c>
      <c r="CB136" s="24">
        <v>2.7898493E-2</v>
      </c>
      <c r="CC136" s="24">
        <v>0</v>
      </c>
      <c r="CD136" s="24">
        <v>0</v>
      </c>
      <c r="CE136" s="24">
        <v>0</v>
      </c>
    </row>
    <row r="137" spans="1:83" x14ac:dyDescent="0.25">
      <c r="A137" s="24">
        <v>77</v>
      </c>
      <c r="B137" s="24">
        <v>32</v>
      </c>
      <c r="C137" s="24">
        <v>77</v>
      </c>
      <c r="D137" s="80" t="s">
        <v>28</v>
      </c>
      <c r="E137" s="24" t="s">
        <v>29</v>
      </c>
      <c r="F137" s="24"/>
      <c r="G137" s="24"/>
      <c r="H137" s="24" t="b">
        <v>1</v>
      </c>
      <c r="I137" s="24"/>
      <c r="J137" s="24"/>
      <c r="K137" s="24"/>
      <c r="L137" s="24"/>
      <c r="M137" s="57"/>
      <c r="N137" s="80">
        <v>77</v>
      </c>
      <c r="O137" s="24" t="s">
        <v>29</v>
      </c>
      <c r="P137" s="24" t="s">
        <v>30</v>
      </c>
      <c r="Q137" s="24"/>
      <c r="R137" s="24" t="b">
        <v>1</v>
      </c>
      <c r="S137" s="24"/>
      <c r="T137" s="24"/>
      <c r="U137" s="24"/>
      <c r="V137" s="24"/>
      <c r="W137" s="57"/>
      <c r="X137" s="24">
        <v>77</v>
      </c>
      <c r="Y137" s="24" t="s">
        <v>30</v>
      </c>
      <c r="Z137" s="24" t="s">
        <v>31</v>
      </c>
      <c r="AA137" s="24"/>
      <c r="AB137" s="24" t="b">
        <v>1</v>
      </c>
      <c r="AC137" s="24"/>
      <c r="AD137" s="24"/>
      <c r="AE137" s="24"/>
      <c r="AF137" s="24"/>
      <c r="AG137" s="24"/>
      <c r="AH137" s="80">
        <v>77</v>
      </c>
      <c r="AI137" s="24" t="s">
        <v>31</v>
      </c>
      <c r="AJ137" s="24" t="s">
        <v>32</v>
      </c>
      <c r="AK137" s="24"/>
      <c r="AL137" s="24" t="b">
        <v>1</v>
      </c>
      <c r="AM137" s="24"/>
      <c r="AN137" s="24"/>
      <c r="AO137" s="24"/>
      <c r="AP137" s="24"/>
      <c r="AQ137" s="57"/>
      <c r="AR137" s="24">
        <v>77</v>
      </c>
      <c r="AS137" s="24" t="s">
        <v>32</v>
      </c>
      <c r="AT137" s="24" t="s">
        <v>33</v>
      </c>
      <c r="AU137" s="24"/>
      <c r="AV137" s="24" t="b">
        <v>1</v>
      </c>
      <c r="AW137" s="24"/>
      <c r="AX137" s="24"/>
      <c r="AY137" s="24"/>
      <c r="AZ137" s="24"/>
      <c r="BA137" s="57"/>
      <c r="BB137" s="80">
        <v>77</v>
      </c>
      <c r="BC137" s="24" t="s">
        <v>33</v>
      </c>
      <c r="BD137" s="24" t="s">
        <v>34</v>
      </c>
      <c r="BE137" s="24">
        <v>0.19752045600000001</v>
      </c>
      <c r="BF137" s="24" t="b">
        <v>0</v>
      </c>
      <c r="BG137" s="24">
        <v>0.28853954100000001</v>
      </c>
      <c r="BH137" s="24">
        <v>0.106501371</v>
      </c>
      <c r="BI137" s="24">
        <v>0</v>
      </c>
      <c r="BJ137" s="24">
        <v>0</v>
      </c>
      <c r="BK137" s="57">
        <v>0</v>
      </c>
      <c r="BL137" s="24">
        <v>77</v>
      </c>
      <c r="BM137" s="24" t="s">
        <v>34</v>
      </c>
      <c r="BN137" s="24" t="s">
        <v>35</v>
      </c>
      <c r="BO137" s="24">
        <v>0.59202810800000005</v>
      </c>
      <c r="BP137" s="24" t="b">
        <v>0</v>
      </c>
      <c r="BQ137" s="24">
        <v>1.3377730569999999</v>
      </c>
      <c r="BR137" s="24">
        <v>0</v>
      </c>
      <c r="BS137" s="24">
        <v>0</v>
      </c>
      <c r="BT137" s="24">
        <v>0</v>
      </c>
      <c r="BU137" s="57">
        <v>0</v>
      </c>
      <c r="BV137" s="24">
        <v>77</v>
      </c>
      <c r="BW137" s="24" t="s">
        <v>35</v>
      </c>
      <c r="BX137" s="24" t="s">
        <v>36</v>
      </c>
      <c r="BY137" s="24">
        <v>0.54775986899999995</v>
      </c>
      <c r="BZ137" s="24" t="b">
        <v>0</v>
      </c>
      <c r="CA137" s="24">
        <v>1.315070731</v>
      </c>
      <c r="CB137" s="24">
        <v>0</v>
      </c>
      <c r="CC137" s="24">
        <v>0</v>
      </c>
      <c r="CD137" s="24">
        <v>0</v>
      </c>
      <c r="CE137" s="24">
        <v>0</v>
      </c>
    </row>
    <row r="138" spans="1:83" x14ac:dyDescent="0.25">
      <c r="A138" s="24">
        <v>78</v>
      </c>
      <c r="B138" s="24">
        <v>32</v>
      </c>
      <c r="C138" s="24">
        <v>78</v>
      </c>
      <c r="D138" s="80" t="s">
        <v>28</v>
      </c>
      <c r="E138" s="24" t="s">
        <v>29</v>
      </c>
      <c r="F138" s="24"/>
      <c r="G138" s="24"/>
      <c r="H138" s="24" t="b">
        <v>1</v>
      </c>
      <c r="I138" s="24"/>
      <c r="J138" s="24"/>
      <c r="K138" s="24"/>
      <c r="L138" s="24"/>
      <c r="M138" s="57"/>
      <c r="N138" s="80">
        <v>78</v>
      </c>
      <c r="O138" s="24" t="s">
        <v>29</v>
      </c>
      <c r="P138" s="24" t="s">
        <v>30</v>
      </c>
      <c r="Q138" s="24"/>
      <c r="R138" s="24" t="b">
        <v>1</v>
      </c>
      <c r="S138" s="24"/>
      <c r="T138" s="24"/>
      <c r="U138" s="24"/>
      <c r="V138" s="24"/>
      <c r="W138" s="57"/>
      <c r="X138" s="24">
        <v>78</v>
      </c>
      <c r="Y138" s="24" t="s">
        <v>30</v>
      </c>
      <c r="Z138" s="24" t="s">
        <v>31</v>
      </c>
      <c r="AA138" s="24">
        <v>8.6645867000000001E-2</v>
      </c>
      <c r="AB138" s="24" t="b">
        <v>0</v>
      </c>
      <c r="AC138" s="24">
        <v>0.372648708</v>
      </c>
      <c r="AD138" s="24">
        <v>0</v>
      </c>
      <c r="AE138" s="24">
        <v>0</v>
      </c>
      <c r="AF138" s="24">
        <v>0</v>
      </c>
      <c r="AG138" s="24">
        <v>0</v>
      </c>
      <c r="AH138" s="80">
        <v>78</v>
      </c>
      <c r="AI138" s="24" t="s">
        <v>31</v>
      </c>
      <c r="AJ138" s="24" t="s">
        <v>32</v>
      </c>
      <c r="AK138" s="24">
        <v>4.6331536E-2</v>
      </c>
      <c r="AL138" s="24" t="b">
        <v>0</v>
      </c>
      <c r="AM138" s="24">
        <v>0.27125660200000001</v>
      </c>
      <c r="AN138" s="24">
        <v>0</v>
      </c>
      <c r="AO138" s="24">
        <v>0</v>
      </c>
      <c r="AP138" s="24">
        <v>0</v>
      </c>
      <c r="AQ138" s="57">
        <v>0</v>
      </c>
      <c r="AR138" s="24">
        <v>78</v>
      </c>
      <c r="AS138" s="24" t="s">
        <v>32</v>
      </c>
      <c r="AT138" s="24" t="s">
        <v>33</v>
      </c>
      <c r="AU138" s="24">
        <v>0.13960315700000001</v>
      </c>
      <c r="AV138" s="24" t="b">
        <v>0</v>
      </c>
      <c r="AW138" s="24">
        <v>0.32803004899999999</v>
      </c>
      <c r="AX138" s="24">
        <v>0</v>
      </c>
      <c r="AY138" s="24">
        <v>0</v>
      </c>
      <c r="AZ138" s="24">
        <v>0</v>
      </c>
      <c r="BA138" s="57">
        <v>0</v>
      </c>
      <c r="BB138" s="80">
        <v>78</v>
      </c>
      <c r="BC138" s="24" t="s">
        <v>33</v>
      </c>
      <c r="BD138" s="24" t="s">
        <v>34</v>
      </c>
      <c r="BE138" s="24"/>
      <c r="BF138" s="24" t="b">
        <v>1</v>
      </c>
      <c r="BG138" s="24"/>
      <c r="BH138" s="24"/>
      <c r="BI138" s="24"/>
      <c r="BJ138" s="24"/>
      <c r="BK138" s="57"/>
      <c r="BL138" s="24">
        <v>78</v>
      </c>
      <c r="BM138" s="24" t="s">
        <v>34</v>
      </c>
      <c r="BN138" s="24" t="s">
        <v>35</v>
      </c>
      <c r="BO138" s="24"/>
      <c r="BP138" s="24" t="b">
        <v>1</v>
      </c>
      <c r="BQ138" s="24"/>
      <c r="BR138" s="24"/>
      <c r="BS138" s="24"/>
      <c r="BT138" s="24"/>
      <c r="BU138" s="57"/>
      <c r="BV138" s="24">
        <v>78</v>
      </c>
      <c r="BW138" s="24" t="s">
        <v>35</v>
      </c>
      <c r="BX138" s="24" t="s">
        <v>36</v>
      </c>
      <c r="BY138" s="24"/>
      <c r="BZ138" s="24" t="b">
        <v>1</v>
      </c>
      <c r="CA138" s="24"/>
      <c r="CB138" s="24"/>
      <c r="CC138" s="24"/>
      <c r="CD138" s="24"/>
      <c r="CE138" s="24"/>
    </row>
    <row r="139" spans="1:83" x14ac:dyDescent="0.25">
      <c r="A139" s="24">
        <v>79</v>
      </c>
      <c r="B139" s="24">
        <v>32</v>
      </c>
      <c r="C139" s="24">
        <v>79</v>
      </c>
      <c r="D139" s="80" t="s">
        <v>28</v>
      </c>
      <c r="E139" s="24" t="s">
        <v>29</v>
      </c>
      <c r="F139" s="24">
        <v>0.16651328000000001</v>
      </c>
      <c r="G139" s="24"/>
      <c r="H139" s="24" t="b">
        <v>0</v>
      </c>
      <c r="I139" s="24">
        <v>0.73167862299999997</v>
      </c>
      <c r="J139" s="24">
        <v>0</v>
      </c>
      <c r="K139" s="24">
        <v>0</v>
      </c>
      <c r="L139" s="24">
        <v>0</v>
      </c>
      <c r="M139" s="57">
        <v>0</v>
      </c>
      <c r="N139" s="80">
        <v>79</v>
      </c>
      <c r="O139" s="24" t="s">
        <v>29</v>
      </c>
      <c r="P139" s="24" t="s">
        <v>30</v>
      </c>
      <c r="Q139" s="24">
        <v>0.182169369</v>
      </c>
      <c r="R139" s="24" t="b">
        <v>0</v>
      </c>
      <c r="S139" s="24">
        <v>0.64927874799999996</v>
      </c>
      <c r="T139" s="24">
        <v>0</v>
      </c>
      <c r="U139" s="24">
        <v>0</v>
      </c>
      <c r="V139" s="24">
        <v>0</v>
      </c>
      <c r="W139" s="57">
        <v>0</v>
      </c>
      <c r="X139" s="24">
        <v>79</v>
      </c>
      <c r="Y139" s="24" t="s">
        <v>30</v>
      </c>
      <c r="Z139" s="24" t="s">
        <v>31</v>
      </c>
      <c r="AA139" s="24">
        <v>0.67193450799999999</v>
      </c>
      <c r="AB139" s="24" t="b">
        <v>0</v>
      </c>
      <c r="AC139" s="24">
        <v>0.81046512500000001</v>
      </c>
      <c r="AD139" s="24">
        <v>0.53340389099999996</v>
      </c>
      <c r="AE139" s="24">
        <v>0</v>
      </c>
      <c r="AF139" s="24">
        <v>0</v>
      </c>
      <c r="AG139" s="24">
        <v>0</v>
      </c>
      <c r="AH139" s="80">
        <v>79</v>
      </c>
      <c r="AI139" s="24" t="s">
        <v>31</v>
      </c>
      <c r="AJ139" s="24" t="s">
        <v>32</v>
      </c>
      <c r="AK139" s="24">
        <v>0.12116675</v>
      </c>
      <c r="AL139" s="24" t="b">
        <v>0</v>
      </c>
      <c r="AM139" s="24">
        <v>0.23996900500000001</v>
      </c>
      <c r="AN139" s="24">
        <v>2.364494E-3</v>
      </c>
      <c r="AO139" s="24">
        <v>0</v>
      </c>
      <c r="AP139" s="24">
        <v>0</v>
      </c>
      <c r="AQ139" s="57">
        <v>0</v>
      </c>
      <c r="AR139" s="24">
        <v>79</v>
      </c>
      <c r="AS139" s="24" t="s">
        <v>32</v>
      </c>
      <c r="AT139" s="24" t="s">
        <v>33</v>
      </c>
      <c r="AU139" s="24">
        <v>0.74156240699999998</v>
      </c>
      <c r="AV139" s="24" t="b">
        <v>0</v>
      </c>
      <c r="AW139" s="24">
        <v>0.86616336000000005</v>
      </c>
      <c r="AX139" s="24">
        <v>0.61696145400000002</v>
      </c>
      <c r="AY139" s="24">
        <v>0</v>
      </c>
      <c r="AZ139" s="24">
        <v>0</v>
      </c>
      <c r="BA139" s="57">
        <v>0</v>
      </c>
      <c r="BB139" s="80">
        <v>79</v>
      </c>
      <c r="BC139" s="24" t="s">
        <v>33</v>
      </c>
      <c r="BD139" s="24" t="s">
        <v>34</v>
      </c>
      <c r="BE139" s="24"/>
      <c r="BF139" s="24" t="b">
        <v>1</v>
      </c>
      <c r="BG139" s="24"/>
      <c r="BH139" s="24"/>
      <c r="BI139" s="24"/>
      <c r="BJ139" s="24"/>
      <c r="BK139" s="57"/>
      <c r="BL139" s="24">
        <v>79</v>
      </c>
      <c r="BM139" s="24" t="s">
        <v>34</v>
      </c>
      <c r="BN139" s="24" t="s">
        <v>35</v>
      </c>
      <c r="BO139" s="24"/>
      <c r="BP139" s="24" t="b">
        <v>1</v>
      </c>
      <c r="BQ139" s="24"/>
      <c r="BR139" s="24"/>
      <c r="BS139" s="24"/>
      <c r="BT139" s="24"/>
      <c r="BU139" s="57"/>
      <c r="BV139" s="24">
        <v>79</v>
      </c>
      <c r="BW139" s="24" t="s">
        <v>35</v>
      </c>
      <c r="BX139" s="24" t="s">
        <v>36</v>
      </c>
      <c r="BY139" s="24"/>
      <c r="BZ139" s="24" t="b">
        <v>1</v>
      </c>
      <c r="CA139" s="24"/>
      <c r="CB139" s="24"/>
      <c r="CC139" s="24"/>
      <c r="CD139" s="24"/>
      <c r="CE139" s="24"/>
    </row>
    <row r="140" spans="1:83" x14ac:dyDescent="0.25">
      <c r="A140" s="24">
        <v>80</v>
      </c>
      <c r="B140" s="24">
        <v>32</v>
      </c>
      <c r="C140" s="24">
        <v>80</v>
      </c>
      <c r="D140" s="80" t="s">
        <v>28</v>
      </c>
      <c r="E140" s="24" t="s">
        <v>29</v>
      </c>
      <c r="F140" s="24"/>
      <c r="G140" s="24"/>
      <c r="H140" s="24" t="b">
        <v>1</v>
      </c>
      <c r="I140" s="24"/>
      <c r="J140" s="24"/>
      <c r="K140" s="24"/>
      <c r="L140" s="24"/>
      <c r="M140" s="57"/>
      <c r="N140" s="80">
        <v>80</v>
      </c>
      <c r="O140" s="24" t="s">
        <v>29</v>
      </c>
      <c r="P140" s="24" t="s">
        <v>30</v>
      </c>
      <c r="Q140" s="24"/>
      <c r="R140" s="24" t="b">
        <v>1</v>
      </c>
      <c r="S140" s="24"/>
      <c r="T140" s="24"/>
      <c r="U140" s="24"/>
      <c r="V140" s="24"/>
      <c r="W140" s="57"/>
      <c r="X140" s="24">
        <v>80</v>
      </c>
      <c r="Y140" s="24" t="s">
        <v>30</v>
      </c>
      <c r="Z140" s="24" t="s">
        <v>31</v>
      </c>
      <c r="AA140" s="24"/>
      <c r="AB140" s="24" t="b">
        <v>1</v>
      </c>
      <c r="AC140" s="24"/>
      <c r="AD140" s="24"/>
      <c r="AE140" s="24"/>
      <c r="AF140" s="24"/>
      <c r="AG140" s="24"/>
      <c r="AH140" s="80">
        <v>80</v>
      </c>
      <c r="AI140" s="24" t="s">
        <v>31</v>
      </c>
      <c r="AJ140" s="24" t="s">
        <v>32</v>
      </c>
      <c r="AK140" s="24">
        <v>3.6278428000000001E-2</v>
      </c>
      <c r="AL140" s="24" t="b">
        <v>0</v>
      </c>
      <c r="AM140" s="24">
        <v>0.117736643</v>
      </c>
      <c r="AN140" s="24">
        <v>0</v>
      </c>
      <c r="AO140" s="24">
        <v>0</v>
      </c>
      <c r="AP140" s="24">
        <v>0</v>
      </c>
      <c r="AQ140" s="57">
        <v>0</v>
      </c>
      <c r="AR140" s="24">
        <v>80</v>
      </c>
      <c r="AS140" s="24" t="s">
        <v>32</v>
      </c>
      <c r="AT140" s="24" t="s">
        <v>33</v>
      </c>
      <c r="AU140" s="24">
        <v>0.11921497</v>
      </c>
      <c r="AV140" s="24" t="b">
        <v>1</v>
      </c>
      <c r="AW140" s="24">
        <v>0.269935798</v>
      </c>
      <c r="AX140" s="24">
        <v>0</v>
      </c>
      <c r="AY140" s="24">
        <v>1.9814730000000001E-3</v>
      </c>
      <c r="AZ140" s="24">
        <v>0.111163451</v>
      </c>
      <c r="BA140" s="57">
        <v>0.110953631</v>
      </c>
      <c r="BB140" s="80">
        <v>80</v>
      </c>
      <c r="BC140" s="24" t="s">
        <v>33</v>
      </c>
      <c r="BD140" s="24" t="s">
        <v>34</v>
      </c>
      <c r="BE140" s="24">
        <v>2.6792888320000001</v>
      </c>
      <c r="BF140" s="24" t="b">
        <v>0</v>
      </c>
      <c r="BG140" s="24">
        <v>2.8295107339999999</v>
      </c>
      <c r="BH140" s="24">
        <v>2.5290669299999999</v>
      </c>
      <c r="BI140" s="24">
        <v>0</v>
      </c>
      <c r="BJ140" s="24">
        <v>0</v>
      </c>
      <c r="BK140" s="57">
        <v>0</v>
      </c>
      <c r="BL140" s="24">
        <v>80</v>
      </c>
      <c r="BM140" s="24" t="s">
        <v>34</v>
      </c>
      <c r="BN140" s="24" t="s">
        <v>35</v>
      </c>
      <c r="BO140" s="24">
        <v>1.3718772000000001E-2</v>
      </c>
      <c r="BP140" s="24" t="b">
        <v>0</v>
      </c>
      <c r="BQ140" s="24">
        <v>0.13527356700000001</v>
      </c>
      <c r="BR140" s="24">
        <v>0</v>
      </c>
      <c r="BS140" s="24">
        <v>0</v>
      </c>
      <c r="BT140" s="24">
        <v>0</v>
      </c>
      <c r="BU140" s="57">
        <v>0</v>
      </c>
      <c r="BV140" s="24">
        <v>80</v>
      </c>
      <c r="BW140" s="24" t="s">
        <v>35</v>
      </c>
      <c r="BX140" s="24" t="s">
        <v>36</v>
      </c>
      <c r="BY140" s="24">
        <v>3.8143460999999997E-2</v>
      </c>
      <c r="BZ140" s="24" t="b">
        <v>0</v>
      </c>
      <c r="CA140" s="24">
        <v>0.19456210700000001</v>
      </c>
      <c r="CB140" s="24">
        <v>0</v>
      </c>
      <c r="CC140" s="24">
        <v>0</v>
      </c>
      <c r="CD140" s="24">
        <v>0</v>
      </c>
      <c r="CE140" s="24">
        <v>0</v>
      </c>
    </row>
    <row r="141" spans="1:83" x14ac:dyDescent="0.25">
      <c r="A141" s="24">
        <v>81</v>
      </c>
      <c r="B141" s="24">
        <v>32</v>
      </c>
      <c r="C141" s="24">
        <v>81</v>
      </c>
      <c r="D141" s="80" t="s">
        <v>28</v>
      </c>
      <c r="E141" s="24" t="s">
        <v>29</v>
      </c>
      <c r="F141" s="24">
        <v>0.19658640499999999</v>
      </c>
      <c r="G141" s="24"/>
      <c r="H141" s="24" t="b">
        <v>0</v>
      </c>
      <c r="I141" s="24">
        <v>0.34591440899999998</v>
      </c>
      <c r="J141" s="24">
        <v>4.7258400999999998E-2</v>
      </c>
      <c r="K141" s="24">
        <v>0</v>
      </c>
      <c r="L141" s="24">
        <v>0</v>
      </c>
      <c r="M141" s="57">
        <v>0</v>
      </c>
      <c r="N141" s="80">
        <v>81</v>
      </c>
      <c r="O141" s="24" t="s">
        <v>29</v>
      </c>
      <c r="P141" s="24" t="s">
        <v>30</v>
      </c>
      <c r="Q141" s="24">
        <v>0.20824837099999999</v>
      </c>
      <c r="R141" s="24" t="b">
        <v>0</v>
      </c>
      <c r="S141" s="24">
        <v>0.28903772</v>
      </c>
      <c r="T141" s="24">
        <v>0.12745902200000001</v>
      </c>
      <c r="U141" s="24">
        <v>0</v>
      </c>
      <c r="V141" s="24">
        <v>0</v>
      </c>
      <c r="W141" s="57">
        <v>0</v>
      </c>
      <c r="X141" s="24">
        <v>81</v>
      </c>
      <c r="Y141" s="24" t="s">
        <v>30</v>
      </c>
      <c r="Z141" s="24" t="s">
        <v>31</v>
      </c>
      <c r="AA141" s="24">
        <v>4.6417075000000002E-2</v>
      </c>
      <c r="AB141" s="24" t="b">
        <v>0</v>
      </c>
      <c r="AC141" s="24">
        <v>0.13436188800000001</v>
      </c>
      <c r="AD141" s="24">
        <v>0</v>
      </c>
      <c r="AE141" s="24">
        <v>0</v>
      </c>
      <c r="AF141" s="24">
        <v>0</v>
      </c>
      <c r="AG141" s="24">
        <v>0</v>
      </c>
      <c r="AH141" s="80">
        <v>81</v>
      </c>
      <c r="AI141" s="24" t="s">
        <v>31</v>
      </c>
      <c r="AJ141" s="24" t="s">
        <v>32</v>
      </c>
      <c r="AK141" s="24">
        <v>3.8425402999999997E-2</v>
      </c>
      <c r="AL141" s="24" t="b">
        <v>0</v>
      </c>
      <c r="AM141" s="24">
        <v>0.13946383400000001</v>
      </c>
      <c r="AN141" s="24">
        <v>0</v>
      </c>
      <c r="AO141" s="24">
        <v>0</v>
      </c>
      <c r="AP141" s="24">
        <v>0</v>
      </c>
      <c r="AQ141" s="57">
        <v>0</v>
      </c>
      <c r="AR141" s="24">
        <v>81</v>
      </c>
      <c r="AS141" s="24" t="s">
        <v>32</v>
      </c>
      <c r="AT141" s="24" t="s">
        <v>33</v>
      </c>
      <c r="AU141" s="24"/>
      <c r="AV141" s="24" t="b">
        <v>1</v>
      </c>
      <c r="AW141" s="24"/>
      <c r="AX141" s="24"/>
      <c r="AY141" s="24"/>
      <c r="AZ141" s="24"/>
      <c r="BA141" s="57"/>
      <c r="BB141" s="80">
        <v>81</v>
      </c>
      <c r="BC141" s="24" t="s">
        <v>33</v>
      </c>
      <c r="BD141" s="24" t="s">
        <v>34</v>
      </c>
      <c r="BE141" s="24"/>
      <c r="BF141" s="24" t="b">
        <v>1</v>
      </c>
      <c r="BG141" s="24"/>
      <c r="BH141" s="24"/>
      <c r="BI141" s="24"/>
      <c r="BJ141" s="24"/>
      <c r="BK141" s="57"/>
      <c r="BL141" s="24">
        <v>81</v>
      </c>
      <c r="BM141" s="24" t="s">
        <v>34</v>
      </c>
      <c r="BN141" s="24" t="s">
        <v>35</v>
      </c>
      <c r="BO141" s="24"/>
      <c r="BP141" s="24" t="b">
        <v>1</v>
      </c>
      <c r="BQ141" s="24"/>
      <c r="BR141" s="24"/>
      <c r="BS141" s="24"/>
      <c r="BT141" s="24"/>
      <c r="BU141" s="57"/>
      <c r="BV141" s="24">
        <v>81</v>
      </c>
      <c r="BW141" s="24" t="s">
        <v>35</v>
      </c>
      <c r="BX141" s="24" t="s">
        <v>36</v>
      </c>
      <c r="BY141" s="24">
        <v>1.2837906219999999</v>
      </c>
      <c r="BZ141" s="24" t="b">
        <v>0</v>
      </c>
      <c r="CA141" s="24">
        <v>2.0867677169999999</v>
      </c>
      <c r="CB141" s="24">
        <v>0.48081352700000002</v>
      </c>
      <c r="CC141" s="24">
        <v>0</v>
      </c>
      <c r="CD141" s="24">
        <v>0</v>
      </c>
      <c r="CE141" s="24">
        <v>0</v>
      </c>
    </row>
    <row r="142" spans="1:83" x14ac:dyDescent="0.25">
      <c r="A142" s="24">
        <v>82</v>
      </c>
      <c r="B142" s="24">
        <v>32</v>
      </c>
      <c r="C142" s="24">
        <v>82</v>
      </c>
      <c r="D142" s="80" t="s">
        <v>28</v>
      </c>
      <c r="E142" s="24" t="s">
        <v>29</v>
      </c>
      <c r="F142" s="24"/>
      <c r="G142" s="24"/>
      <c r="H142" s="24" t="b">
        <v>1</v>
      </c>
      <c r="I142" s="24"/>
      <c r="J142" s="24"/>
      <c r="K142" s="24"/>
      <c r="L142" s="24"/>
      <c r="M142" s="57"/>
      <c r="N142" s="80">
        <v>82</v>
      </c>
      <c r="O142" s="24" t="s">
        <v>29</v>
      </c>
      <c r="P142" s="24" t="s">
        <v>30</v>
      </c>
      <c r="Q142" s="24"/>
      <c r="R142" s="24" t="b">
        <v>1</v>
      </c>
      <c r="S142" s="24"/>
      <c r="T142" s="24"/>
      <c r="U142" s="24"/>
      <c r="V142" s="24"/>
      <c r="W142" s="57"/>
      <c r="X142" s="24">
        <v>82</v>
      </c>
      <c r="Y142" s="24" t="s">
        <v>30</v>
      </c>
      <c r="Z142" s="24" t="s">
        <v>31</v>
      </c>
      <c r="AA142" s="24"/>
      <c r="AB142" s="24" t="b">
        <v>1</v>
      </c>
      <c r="AC142" s="24"/>
      <c r="AD142" s="24"/>
      <c r="AE142" s="24"/>
      <c r="AF142" s="24"/>
      <c r="AG142" s="24"/>
      <c r="AH142" s="80">
        <v>82</v>
      </c>
      <c r="AI142" s="24" t="s">
        <v>31</v>
      </c>
      <c r="AJ142" s="24" t="s">
        <v>32</v>
      </c>
      <c r="AK142" s="24"/>
      <c r="AL142" s="24" t="b">
        <v>1</v>
      </c>
      <c r="AM142" s="24"/>
      <c r="AN142" s="24"/>
      <c r="AO142" s="24"/>
      <c r="AP142" s="24"/>
      <c r="AQ142" s="57"/>
      <c r="AR142" s="24">
        <v>82</v>
      </c>
      <c r="AS142" s="24" t="s">
        <v>32</v>
      </c>
      <c r="AT142" s="24" t="s">
        <v>33</v>
      </c>
      <c r="AU142" s="24"/>
      <c r="AV142" s="24" t="b">
        <v>1</v>
      </c>
      <c r="AW142" s="24"/>
      <c r="AX142" s="24"/>
      <c r="AY142" s="24"/>
      <c r="AZ142" s="24"/>
      <c r="BA142" s="57"/>
      <c r="BB142" s="80">
        <v>82</v>
      </c>
      <c r="BC142" s="24" t="s">
        <v>33</v>
      </c>
      <c r="BD142" s="24" t="s">
        <v>34</v>
      </c>
      <c r="BE142" s="24"/>
      <c r="BF142" s="24" t="b">
        <v>1</v>
      </c>
      <c r="BG142" s="24"/>
      <c r="BH142" s="24"/>
      <c r="BI142" s="24"/>
      <c r="BJ142" s="24"/>
      <c r="BK142" s="57"/>
      <c r="BL142" s="24">
        <v>82</v>
      </c>
      <c r="BM142" s="24" t="s">
        <v>34</v>
      </c>
      <c r="BN142" s="24" t="s">
        <v>35</v>
      </c>
      <c r="BO142" s="24"/>
      <c r="BP142" s="24" t="b">
        <v>1</v>
      </c>
      <c r="BQ142" s="24"/>
      <c r="BR142" s="24"/>
      <c r="BS142" s="24"/>
      <c r="BT142" s="24"/>
      <c r="BU142" s="57"/>
      <c r="BV142" s="24">
        <v>82</v>
      </c>
      <c r="BW142" s="24" t="s">
        <v>35</v>
      </c>
      <c r="BX142" s="24" t="s">
        <v>36</v>
      </c>
      <c r="BY142" s="24"/>
      <c r="BZ142" s="24" t="b">
        <v>1</v>
      </c>
      <c r="CA142" s="24"/>
      <c r="CB142" s="24"/>
      <c r="CC142" s="24"/>
      <c r="CD142" s="24"/>
      <c r="CE142" s="24"/>
    </row>
    <row r="143" spans="1:83" x14ac:dyDescent="0.25">
      <c r="A143" s="24">
        <v>83</v>
      </c>
      <c r="B143" s="24">
        <v>32</v>
      </c>
      <c r="C143" s="24">
        <v>83</v>
      </c>
      <c r="D143" s="80" t="s">
        <v>28</v>
      </c>
      <c r="E143" s="24" t="s">
        <v>29</v>
      </c>
      <c r="F143" s="24"/>
      <c r="G143" s="24"/>
      <c r="H143" s="24" t="b">
        <v>1</v>
      </c>
      <c r="I143" s="24"/>
      <c r="J143" s="24"/>
      <c r="K143" s="24"/>
      <c r="L143" s="24"/>
      <c r="M143" s="57"/>
      <c r="N143" s="80">
        <v>83</v>
      </c>
      <c r="O143" s="24" t="s">
        <v>29</v>
      </c>
      <c r="P143" s="24" t="s">
        <v>30</v>
      </c>
      <c r="Q143" s="24"/>
      <c r="R143" s="24" t="b">
        <v>1</v>
      </c>
      <c r="S143" s="24"/>
      <c r="T143" s="24"/>
      <c r="U143" s="24"/>
      <c r="V143" s="24"/>
      <c r="W143" s="57"/>
      <c r="X143" s="24">
        <v>83</v>
      </c>
      <c r="Y143" s="24" t="s">
        <v>30</v>
      </c>
      <c r="Z143" s="24" t="s">
        <v>31</v>
      </c>
      <c r="AA143" s="24"/>
      <c r="AB143" s="24" t="b">
        <v>1</v>
      </c>
      <c r="AC143" s="24"/>
      <c r="AD143" s="24"/>
      <c r="AE143" s="24"/>
      <c r="AF143" s="24"/>
      <c r="AG143" s="24"/>
      <c r="AH143" s="80">
        <v>83</v>
      </c>
      <c r="AI143" s="24" t="s">
        <v>31</v>
      </c>
      <c r="AJ143" s="24" t="s">
        <v>32</v>
      </c>
      <c r="AK143" s="24"/>
      <c r="AL143" s="24" t="b">
        <v>1</v>
      </c>
      <c r="AM143" s="24"/>
      <c r="AN143" s="24"/>
      <c r="AO143" s="24"/>
      <c r="AP143" s="24"/>
      <c r="AQ143" s="57"/>
      <c r="AR143" s="24">
        <v>83</v>
      </c>
      <c r="AS143" s="24" t="s">
        <v>32</v>
      </c>
      <c r="AT143" s="24" t="s">
        <v>33</v>
      </c>
      <c r="AU143" s="24"/>
      <c r="AV143" s="24" t="b">
        <v>1</v>
      </c>
      <c r="AW143" s="24"/>
      <c r="AX143" s="24"/>
      <c r="AY143" s="24"/>
      <c r="AZ143" s="24"/>
      <c r="BA143" s="57"/>
      <c r="BB143" s="80">
        <v>83</v>
      </c>
      <c r="BC143" s="24" t="s">
        <v>33</v>
      </c>
      <c r="BD143" s="24" t="s">
        <v>34</v>
      </c>
      <c r="BE143" s="24"/>
      <c r="BF143" s="24" t="b">
        <v>1</v>
      </c>
      <c r="BG143" s="24"/>
      <c r="BH143" s="24"/>
      <c r="BI143" s="24"/>
      <c r="BJ143" s="24"/>
      <c r="BK143" s="57"/>
      <c r="BL143" s="24">
        <v>83</v>
      </c>
      <c r="BM143" s="24" t="s">
        <v>34</v>
      </c>
      <c r="BN143" s="24" t="s">
        <v>35</v>
      </c>
      <c r="BO143" s="24"/>
      <c r="BP143" s="24" t="b">
        <v>1</v>
      </c>
      <c r="BQ143" s="24"/>
      <c r="BR143" s="24"/>
      <c r="BS143" s="24"/>
      <c r="BT143" s="24"/>
      <c r="BU143" s="57"/>
      <c r="BV143" s="24">
        <v>83</v>
      </c>
      <c r="BW143" s="24" t="s">
        <v>35</v>
      </c>
      <c r="BX143" s="24" t="s">
        <v>36</v>
      </c>
      <c r="BY143" s="24"/>
      <c r="BZ143" s="24" t="b">
        <v>1</v>
      </c>
      <c r="CA143" s="24"/>
      <c r="CB143" s="24"/>
      <c r="CC143" s="24"/>
      <c r="CD143" s="24"/>
      <c r="CE143" s="24"/>
    </row>
    <row r="144" spans="1:83" x14ac:dyDescent="0.25">
      <c r="A144" s="24">
        <v>84</v>
      </c>
      <c r="B144" s="24">
        <v>32</v>
      </c>
      <c r="C144" s="24">
        <v>84</v>
      </c>
      <c r="D144" s="80" t="s">
        <v>28</v>
      </c>
      <c r="E144" s="24" t="s">
        <v>29</v>
      </c>
      <c r="F144" s="24"/>
      <c r="G144" s="24"/>
      <c r="H144" s="24" t="b">
        <v>1</v>
      </c>
      <c r="I144" s="24"/>
      <c r="J144" s="24"/>
      <c r="K144" s="24"/>
      <c r="L144" s="24"/>
      <c r="M144" s="57"/>
      <c r="N144" s="80">
        <v>84</v>
      </c>
      <c r="O144" s="24" t="s">
        <v>29</v>
      </c>
      <c r="P144" s="24" t="s">
        <v>30</v>
      </c>
      <c r="Q144" s="24"/>
      <c r="R144" s="24" t="b">
        <v>1</v>
      </c>
      <c r="S144" s="24"/>
      <c r="T144" s="24"/>
      <c r="U144" s="24"/>
      <c r="V144" s="24"/>
      <c r="W144" s="57"/>
      <c r="X144" s="24">
        <v>84</v>
      </c>
      <c r="Y144" s="24" t="s">
        <v>30</v>
      </c>
      <c r="Z144" s="24" t="s">
        <v>31</v>
      </c>
      <c r="AA144" s="24"/>
      <c r="AB144" s="24" t="b">
        <v>1</v>
      </c>
      <c r="AC144" s="24"/>
      <c r="AD144" s="24"/>
      <c r="AE144" s="24"/>
      <c r="AF144" s="24"/>
      <c r="AG144" s="24"/>
      <c r="AH144" s="80">
        <v>84</v>
      </c>
      <c r="AI144" s="24" t="s">
        <v>31</v>
      </c>
      <c r="AJ144" s="24" t="s">
        <v>32</v>
      </c>
      <c r="AK144" s="24"/>
      <c r="AL144" s="24" t="b">
        <v>1</v>
      </c>
      <c r="AM144" s="24"/>
      <c r="AN144" s="24"/>
      <c r="AO144" s="24"/>
      <c r="AP144" s="24"/>
      <c r="AQ144" s="57"/>
      <c r="AR144" s="24">
        <v>84</v>
      </c>
      <c r="AS144" s="24" t="s">
        <v>32</v>
      </c>
      <c r="AT144" s="24" t="s">
        <v>33</v>
      </c>
      <c r="AU144" s="24"/>
      <c r="AV144" s="24" t="b">
        <v>1</v>
      </c>
      <c r="AW144" s="24"/>
      <c r="AX144" s="24"/>
      <c r="AY144" s="24"/>
      <c r="AZ144" s="24"/>
      <c r="BA144" s="57"/>
      <c r="BB144" s="80">
        <v>84</v>
      </c>
      <c r="BC144" s="24" t="s">
        <v>33</v>
      </c>
      <c r="BD144" s="24" t="s">
        <v>34</v>
      </c>
      <c r="BE144" s="24"/>
      <c r="BF144" s="24" t="b">
        <v>1</v>
      </c>
      <c r="BG144" s="24"/>
      <c r="BH144" s="24"/>
      <c r="BI144" s="24"/>
      <c r="BJ144" s="24"/>
      <c r="BK144" s="57"/>
      <c r="BL144" s="24">
        <v>84</v>
      </c>
      <c r="BM144" s="24" t="s">
        <v>34</v>
      </c>
      <c r="BN144" s="24" t="s">
        <v>35</v>
      </c>
      <c r="BO144" s="24"/>
      <c r="BP144" s="24" t="b">
        <v>1</v>
      </c>
      <c r="BQ144" s="24"/>
      <c r="BR144" s="24"/>
      <c r="BS144" s="24"/>
      <c r="BT144" s="24"/>
      <c r="BU144" s="57"/>
      <c r="BV144" s="24">
        <v>84</v>
      </c>
      <c r="BW144" s="24" t="s">
        <v>35</v>
      </c>
      <c r="BX144" s="24" t="s">
        <v>36</v>
      </c>
      <c r="BY144" s="24"/>
      <c r="BZ144" s="24" t="b">
        <v>1</v>
      </c>
      <c r="CA144" s="24"/>
      <c r="CB144" s="24"/>
      <c r="CC144" s="24"/>
      <c r="CD144" s="24"/>
      <c r="CE144" s="24"/>
    </row>
    <row r="145" spans="1:83" x14ac:dyDescent="0.25">
      <c r="A145" s="24">
        <v>85</v>
      </c>
      <c r="B145" s="24">
        <v>32</v>
      </c>
      <c r="C145" s="24">
        <v>85</v>
      </c>
      <c r="D145" s="80" t="s">
        <v>28</v>
      </c>
      <c r="E145" s="24" t="s">
        <v>29</v>
      </c>
      <c r="F145" s="24"/>
      <c r="G145" s="24"/>
      <c r="H145" s="24" t="b">
        <v>1</v>
      </c>
      <c r="I145" s="24"/>
      <c r="J145" s="24"/>
      <c r="K145" s="24"/>
      <c r="L145" s="24"/>
      <c r="M145" s="57"/>
      <c r="N145" s="80">
        <v>85</v>
      </c>
      <c r="O145" s="24" t="s">
        <v>29</v>
      </c>
      <c r="P145" s="24" t="s">
        <v>30</v>
      </c>
      <c r="Q145" s="24"/>
      <c r="R145" s="24" t="b">
        <v>1</v>
      </c>
      <c r="S145" s="24"/>
      <c r="T145" s="24"/>
      <c r="U145" s="24"/>
      <c r="V145" s="24"/>
      <c r="W145" s="57"/>
      <c r="X145" s="24">
        <v>85</v>
      </c>
      <c r="Y145" s="24" t="s">
        <v>30</v>
      </c>
      <c r="Z145" s="24" t="s">
        <v>31</v>
      </c>
      <c r="AA145" s="24"/>
      <c r="AB145" s="24" t="b">
        <v>1</v>
      </c>
      <c r="AC145" s="24"/>
      <c r="AD145" s="24"/>
      <c r="AE145" s="24"/>
      <c r="AF145" s="24"/>
      <c r="AG145" s="24"/>
      <c r="AH145" s="80">
        <v>85</v>
      </c>
      <c r="AI145" s="24" t="s">
        <v>31</v>
      </c>
      <c r="AJ145" s="24" t="s">
        <v>32</v>
      </c>
      <c r="AK145" s="24"/>
      <c r="AL145" s="24" t="b">
        <v>1</v>
      </c>
      <c r="AM145" s="24"/>
      <c r="AN145" s="24"/>
      <c r="AO145" s="24"/>
      <c r="AP145" s="24"/>
      <c r="AQ145" s="57"/>
      <c r="AR145" s="24">
        <v>85</v>
      </c>
      <c r="AS145" s="24" t="s">
        <v>32</v>
      </c>
      <c r="AT145" s="24" t="s">
        <v>33</v>
      </c>
      <c r="AU145" s="24"/>
      <c r="AV145" s="24" t="b">
        <v>1</v>
      </c>
      <c r="AW145" s="24"/>
      <c r="AX145" s="24"/>
      <c r="AY145" s="24"/>
      <c r="AZ145" s="24"/>
      <c r="BA145" s="57"/>
      <c r="BB145" s="80">
        <v>85</v>
      </c>
      <c r="BC145" s="24" t="s">
        <v>33</v>
      </c>
      <c r="BD145" s="24" t="s">
        <v>34</v>
      </c>
      <c r="BE145" s="24"/>
      <c r="BF145" s="24" t="b">
        <v>1</v>
      </c>
      <c r="BG145" s="24"/>
      <c r="BH145" s="24"/>
      <c r="BI145" s="24"/>
      <c r="BJ145" s="24"/>
      <c r="BK145" s="57"/>
      <c r="BL145" s="24">
        <v>85</v>
      </c>
      <c r="BM145" s="24" t="s">
        <v>34</v>
      </c>
      <c r="BN145" s="24" t="s">
        <v>35</v>
      </c>
      <c r="BO145" s="24">
        <v>5.7328279090000001</v>
      </c>
      <c r="BP145" s="24" t="b">
        <v>0</v>
      </c>
      <c r="BQ145" s="24">
        <v>6.5073992699999996</v>
      </c>
      <c r="BR145" s="24">
        <v>4.9582565479999996</v>
      </c>
      <c r="BS145" s="24">
        <v>0</v>
      </c>
      <c r="BT145" s="24">
        <v>0</v>
      </c>
      <c r="BU145" s="57">
        <v>0</v>
      </c>
      <c r="BV145" s="24">
        <v>85</v>
      </c>
      <c r="BW145" s="24" t="s">
        <v>35</v>
      </c>
      <c r="BX145" s="24" t="s">
        <v>36</v>
      </c>
      <c r="BY145" s="24">
        <v>0.154000889</v>
      </c>
      <c r="BZ145" s="24" t="b">
        <v>1</v>
      </c>
      <c r="CA145" s="24">
        <v>0.32315861600000001</v>
      </c>
      <c r="CB145" s="24">
        <v>0</v>
      </c>
      <c r="CC145" s="24">
        <v>6.7446900000000002E-4</v>
      </c>
      <c r="CD145" s="24">
        <v>6.2927058999999994E-2</v>
      </c>
      <c r="CE145" s="24">
        <v>1.7504226000000001E-2</v>
      </c>
    </row>
    <row r="146" spans="1:83" x14ac:dyDescent="0.25">
      <c r="A146" s="24">
        <v>86</v>
      </c>
      <c r="B146" s="24">
        <v>32</v>
      </c>
      <c r="C146" s="24">
        <v>86</v>
      </c>
      <c r="D146" s="80" t="s">
        <v>28</v>
      </c>
      <c r="E146" s="24" t="s">
        <v>29</v>
      </c>
      <c r="F146" s="24"/>
      <c r="G146" s="24"/>
      <c r="H146" s="24" t="b">
        <v>1</v>
      </c>
      <c r="I146" s="24"/>
      <c r="J146" s="24"/>
      <c r="K146" s="24"/>
      <c r="L146" s="24"/>
      <c r="M146" s="57"/>
      <c r="N146" s="80">
        <v>86</v>
      </c>
      <c r="O146" s="24" t="s">
        <v>29</v>
      </c>
      <c r="P146" s="24" t="s">
        <v>30</v>
      </c>
      <c r="Q146" s="24"/>
      <c r="R146" s="24" t="b">
        <v>1</v>
      </c>
      <c r="S146" s="24"/>
      <c r="T146" s="24"/>
      <c r="U146" s="24"/>
      <c r="V146" s="24"/>
      <c r="W146" s="57"/>
      <c r="X146" s="24">
        <v>86</v>
      </c>
      <c r="Y146" s="24" t="s">
        <v>30</v>
      </c>
      <c r="Z146" s="24" t="s">
        <v>31</v>
      </c>
      <c r="AA146" s="24"/>
      <c r="AB146" s="24" t="b">
        <v>1</v>
      </c>
      <c r="AC146" s="24"/>
      <c r="AD146" s="24"/>
      <c r="AE146" s="24"/>
      <c r="AF146" s="24"/>
      <c r="AG146" s="24"/>
      <c r="AH146" s="80">
        <v>86</v>
      </c>
      <c r="AI146" s="24" t="s">
        <v>31</v>
      </c>
      <c r="AJ146" s="24" t="s">
        <v>32</v>
      </c>
      <c r="AK146" s="24"/>
      <c r="AL146" s="24" t="b">
        <v>1</v>
      </c>
      <c r="AM146" s="24"/>
      <c r="AN146" s="24"/>
      <c r="AO146" s="24"/>
      <c r="AP146" s="24"/>
      <c r="AQ146" s="57"/>
      <c r="AR146" s="24">
        <v>86</v>
      </c>
      <c r="AS146" s="24" t="s">
        <v>32</v>
      </c>
      <c r="AT146" s="24" t="s">
        <v>33</v>
      </c>
      <c r="AU146" s="24"/>
      <c r="AV146" s="24" t="b">
        <v>1</v>
      </c>
      <c r="AW146" s="24"/>
      <c r="AX146" s="24"/>
      <c r="AY146" s="24"/>
      <c r="AZ146" s="24"/>
      <c r="BA146" s="57"/>
      <c r="BB146" s="80">
        <v>86</v>
      </c>
      <c r="BC146" s="24" t="s">
        <v>33</v>
      </c>
      <c r="BD146" s="24" t="s">
        <v>34</v>
      </c>
      <c r="BE146" s="24"/>
      <c r="BF146" s="24" t="b">
        <v>1</v>
      </c>
      <c r="BG146" s="24"/>
      <c r="BH146" s="24"/>
      <c r="BI146" s="24"/>
      <c r="BJ146" s="24"/>
      <c r="BK146" s="57"/>
      <c r="BL146" s="24">
        <v>86</v>
      </c>
      <c r="BM146" s="24" t="s">
        <v>34</v>
      </c>
      <c r="BN146" s="24" t="s">
        <v>35</v>
      </c>
      <c r="BO146" s="24"/>
      <c r="BP146" s="24" t="b">
        <v>1</v>
      </c>
      <c r="BQ146" s="24"/>
      <c r="BR146" s="24"/>
      <c r="BS146" s="24"/>
      <c r="BT146" s="24"/>
      <c r="BU146" s="57"/>
      <c r="BV146" s="24">
        <v>86</v>
      </c>
      <c r="BW146" s="24" t="s">
        <v>35</v>
      </c>
      <c r="BX146" s="24" t="s">
        <v>36</v>
      </c>
      <c r="BY146" s="24"/>
      <c r="BZ146" s="24" t="b">
        <v>1</v>
      </c>
      <c r="CA146" s="24"/>
      <c r="CB146" s="24"/>
      <c r="CC146" s="24"/>
      <c r="CD146" s="24"/>
      <c r="CE146" s="24"/>
    </row>
    <row r="147" spans="1:83" x14ac:dyDescent="0.25">
      <c r="A147" s="24">
        <v>87</v>
      </c>
      <c r="B147" s="24">
        <v>32</v>
      </c>
      <c r="C147" s="24">
        <v>87</v>
      </c>
      <c r="D147" s="80" t="s">
        <v>28</v>
      </c>
      <c r="E147" s="24" t="s">
        <v>29</v>
      </c>
      <c r="F147" s="24">
        <v>4.7818935E-2</v>
      </c>
      <c r="G147" s="24"/>
      <c r="H147" s="24" t="b">
        <v>1</v>
      </c>
      <c r="I147" s="24">
        <v>0.322231665</v>
      </c>
      <c r="J147" s="24">
        <v>0</v>
      </c>
      <c r="K147" s="24">
        <v>4.1098972999999997E-2</v>
      </c>
      <c r="L147" s="24">
        <v>0.99626607700000003</v>
      </c>
      <c r="M147" s="57">
        <v>0.51216846999999999</v>
      </c>
      <c r="N147" s="80">
        <v>87</v>
      </c>
      <c r="O147" s="24" t="s">
        <v>29</v>
      </c>
      <c r="P147" s="24" t="s">
        <v>30</v>
      </c>
      <c r="Q147" s="24"/>
      <c r="R147" s="24" t="b">
        <v>1</v>
      </c>
      <c r="S147" s="24"/>
      <c r="T147" s="24"/>
      <c r="U147" s="24"/>
      <c r="V147" s="24"/>
      <c r="W147" s="57"/>
      <c r="X147" s="24">
        <v>87</v>
      </c>
      <c r="Y147" s="24" t="s">
        <v>30</v>
      </c>
      <c r="Z147" s="24" t="s">
        <v>31</v>
      </c>
      <c r="AA147" s="24"/>
      <c r="AB147" s="24" t="b">
        <v>1</v>
      </c>
      <c r="AC147" s="24"/>
      <c r="AD147" s="24"/>
      <c r="AE147" s="24"/>
      <c r="AF147" s="24"/>
      <c r="AG147" s="24"/>
      <c r="AH147" s="80">
        <v>87</v>
      </c>
      <c r="AI147" s="24" t="s">
        <v>31</v>
      </c>
      <c r="AJ147" s="24" t="s">
        <v>32</v>
      </c>
      <c r="AK147" s="24">
        <v>5.2492821000000002E-2</v>
      </c>
      <c r="AL147" s="24" t="b">
        <v>1</v>
      </c>
      <c r="AM147" s="24">
        <v>0.22151581200000001</v>
      </c>
      <c r="AN147" s="24">
        <v>0</v>
      </c>
      <c r="AO147" s="24">
        <v>1.1567162000000001E-2</v>
      </c>
      <c r="AP147" s="24">
        <v>0.96881561999999999</v>
      </c>
      <c r="AQ147" s="57">
        <v>0.31935184700000002</v>
      </c>
      <c r="AR147" s="24">
        <v>87</v>
      </c>
      <c r="AS147" s="24" t="s">
        <v>32</v>
      </c>
      <c r="AT147" s="24" t="s">
        <v>33</v>
      </c>
      <c r="AU147" s="24">
        <v>1.168006195</v>
      </c>
      <c r="AV147" s="24" t="b">
        <v>0</v>
      </c>
      <c r="AW147" s="24">
        <v>1.3791087740000001</v>
      </c>
      <c r="AX147" s="24">
        <v>0.95690361700000004</v>
      </c>
      <c r="AY147" s="24">
        <v>0</v>
      </c>
      <c r="AZ147" s="24">
        <v>0</v>
      </c>
      <c r="BA147" s="57">
        <v>0</v>
      </c>
      <c r="BB147" s="80">
        <v>87</v>
      </c>
      <c r="BC147" s="24" t="s">
        <v>33</v>
      </c>
      <c r="BD147" s="24" t="s">
        <v>34</v>
      </c>
      <c r="BE147" s="24">
        <v>1.3945186460000001</v>
      </c>
      <c r="BF147" s="24" t="b">
        <v>0</v>
      </c>
      <c r="BG147" s="24">
        <v>1.5785897659999999</v>
      </c>
      <c r="BH147" s="24">
        <v>1.210447525</v>
      </c>
      <c r="BI147" s="24">
        <v>0</v>
      </c>
      <c r="BJ147" s="24">
        <v>0</v>
      </c>
      <c r="BK147" s="57">
        <v>0</v>
      </c>
      <c r="BL147" s="24">
        <v>87</v>
      </c>
      <c r="BM147" s="24" t="s">
        <v>34</v>
      </c>
      <c r="BN147" s="24" t="s">
        <v>35</v>
      </c>
      <c r="BO147" s="24">
        <v>0.17108398699999999</v>
      </c>
      <c r="BP147" s="24" t="b">
        <v>0</v>
      </c>
      <c r="BQ147" s="24">
        <v>0.69956904799999997</v>
      </c>
      <c r="BR147" s="24">
        <v>0</v>
      </c>
      <c r="BS147" s="24">
        <v>0</v>
      </c>
      <c r="BT147" s="24">
        <v>0</v>
      </c>
      <c r="BU147" s="57">
        <v>0</v>
      </c>
      <c r="BV147" s="24">
        <v>87</v>
      </c>
      <c r="BW147" s="24" t="s">
        <v>35</v>
      </c>
      <c r="BX147" s="24" t="s">
        <v>36</v>
      </c>
      <c r="BY147" s="24"/>
      <c r="BZ147" s="24" t="b">
        <v>1</v>
      </c>
      <c r="CA147" s="24"/>
      <c r="CB147" s="24"/>
      <c r="CC147" s="24"/>
      <c r="CD147" s="24"/>
      <c r="CE147" s="24"/>
    </row>
    <row r="148" spans="1:83" x14ac:dyDescent="0.25">
      <c r="A148" s="24">
        <v>118</v>
      </c>
      <c r="B148" s="24">
        <v>32</v>
      </c>
      <c r="C148" s="24">
        <v>118</v>
      </c>
      <c r="D148" s="80" t="s">
        <v>28</v>
      </c>
      <c r="E148" s="24" t="s">
        <v>29</v>
      </c>
      <c r="F148" s="24"/>
      <c r="G148" s="24"/>
      <c r="H148" s="24" t="b">
        <v>1</v>
      </c>
      <c r="I148" s="24"/>
      <c r="J148" s="24"/>
      <c r="K148" s="24"/>
      <c r="L148" s="24"/>
      <c r="M148" s="57"/>
      <c r="N148" s="80">
        <v>118</v>
      </c>
      <c r="O148" s="24" t="s">
        <v>29</v>
      </c>
      <c r="P148" s="24" t="s">
        <v>30</v>
      </c>
      <c r="Q148" s="24"/>
      <c r="R148" s="24" t="b">
        <v>1</v>
      </c>
      <c r="S148" s="24"/>
      <c r="T148" s="24"/>
      <c r="U148" s="24"/>
      <c r="V148" s="24"/>
      <c r="W148" s="57"/>
      <c r="X148" s="24">
        <v>118</v>
      </c>
      <c r="Y148" s="24" t="s">
        <v>30</v>
      </c>
      <c r="Z148" s="24" t="s">
        <v>31</v>
      </c>
      <c r="AA148" s="24"/>
      <c r="AB148" s="24" t="b">
        <v>1</v>
      </c>
      <c r="AC148" s="24"/>
      <c r="AD148" s="24"/>
      <c r="AE148" s="24"/>
      <c r="AF148" s="24"/>
      <c r="AG148" s="24"/>
      <c r="AH148" s="80">
        <v>118</v>
      </c>
      <c r="AI148" s="24" t="s">
        <v>31</v>
      </c>
      <c r="AJ148" s="24" t="s">
        <v>32</v>
      </c>
      <c r="AK148" s="24"/>
      <c r="AL148" s="24" t="b">
        <v>1</v>
      </c>
      <c r="AM148" s="24"/>
      <c r="AN148" s="24"/>
      <c r="AO148" s="24"/>
      <c r="AP148" s="24"/>
      <c r="AQ148" s="57"/>
      <c r="AR148" s="24">
        <v>118</v>
      </c>
      <c r="AS148" s="24" t="s">
        <v>32</v>
      </c>
      <c r="AT148" s="24" t="s">
        <v>33</v>
      </c>
      <c r="AU148" s="24"/>
      <c r="AV148" s="24" t="b">
        <v>1</v>
      </c>
      <c r="AW148" s="24"/>
      <c r="AX148" s="24"/>
      <c r="AY148" s="24"/>
      <c r="AZ148" s="24"/>
      <c r="BA148" s="57"/>
      <c r="BB148" s="80">
        <v>118</v>
      </c>
      <c r="BC148" s="24" t="s">
        <v>33</v>
      </c>
      <c r="BD148" s="24" t="s">
        <v>34</v>
      </c>
      <c r="BE148" s="24"/>
      <c r="BF148" s="24" t="b">
        <v>1</v>
      </c>
      <c r="BG148" s="24"/>
      <c r="BH148" s="24"/>
      <c r="BI148" s="24"/>
      <c r="BJ148" s="24"/>
      <c r="BK148" s="57"/>
      <c r="BL148" s="24">
        <v>118</v>
      </c>
      <c r="BM148" s="24" t="s">
        <v>34</v>
      </c>
      <c r="BN148" s="24" t="s">
        <v>35</v>
      </c>
      <c r="BO148" s="24"/>
      <c r="BP148" s="24" t="b">
        <v>1</v>
      </c>
      <c r="BQ148" s="24"/>
      <c r="BR148" s="24"/>
      <c r="BS148" s="24"/>
      <c r="BT148" s="24"/>
      <c r="BU148" s="57"/>
      <c r="BV148" s="24">
        <v>118</v>
      </c>
      <c r="BW148" s="24" t="s">
        <v>35</v>
      </c>
      <c r="BX148" s="24" t="s">
        <v>36</v>
      </c>
      <c r="BY148" s="24">
        <v>0.88239874900000004</v>
      </c>
      <c r="BZ148" s="24" t="b">
        <v>1</v>
      </c>
      <c r="CA148" s="24">
        <v>2.2559268729999999</v>
      </c>
      <c r="CB148" s="24">
        <v>0</v>
      </c>
      <c r="CC148" s="24">
        <v>0.34323563499999998</v>
      </c>
      <c r="CD148" s="24">
        <v>0.38809323299999998</v>
      </c>
      <c r="CE148" s="24">
        <v>0.15376013199999999</v>
      </c>
    </row>
    <row r="149" spans="1:83" x14ac:dyDescent="0.25">
      <c r="A149" s="24">
        <v>122</v>
      </c>
      <c r="B149" s="24">
        <v>32</v>
      </c>
      <c r="C149" s="24">
        <v>122</v>
      </c>
      <c r="D149" s="80" t="s">
        <v>28</v>
      </c>
      <c r="E149" s="24" t="s">
        <v>29</v>
      </c>
      <c r="F149" s="24"/>
      <c r="G149" s="24"/>
      <c r="H149" s="24" t="b">
        <v>1</v>
      </c>
      <c r="I149" s="24"/>
      <c r="J149" s="24"/>
      <c r="K149" s="24"/>
      <c r="L149" s="24"/>
      <c r="M149" s="57"/>
      <c r="N149" s="80">
        <v>122</v>
      </c>
      <c r="O149" s="24" t="s">
        <v>29</v>
      </c>
      <c r="P149" s="24" t="s">
        <v>30</v>
      </c>
      <c r="Q149" s="24"/>
      <c r="R149" s="24" t="b">
        <v>1</v>
      </c>
      <c r="S149" s="24"/>
      <c r="T149" s="24"/>
      <c r="U149" s="24"/>
      <c r="V149" s="24"/>
      <c r="W149" s="57"/>
      <c r="X149" s="24">
        <v>122</v>
      </c>
      <c r="Y149" s="24" t="s">
        <v>30</v>
      </c>
      <c r="Z149" s="24" t="s">
        <v>31</v>
      </c>
      <c r="AA149" s="24"/>
      <c r="AB149" s="24" t="b">
        <v>1</v>
      </c>
      <c r="AC149" s="24"/>
      <c r="AD149" s="24"/>
      <c r="AE149" s="24"/>
      <c r="AF149" s="24"/>
      <c r="AG149" s="24"/>
      <c r="AH149" s="80">
        <v>122</v>
      </c>
      <c r="AI149" s="24" t="s">
        <v>31</v>
      </c>
      <c r="AJ149" s="24" t="s">
        <v>32</v>
      </c>
      <c r="AK149" s="24"/>
      <c r="AL149" s="24" t="b">
        <v>1</v>
      </c>
      <c r="AM149" s="24"/>
      <c r="AN149" s="24"/>
      <c r="AO149" s="24"/>
      <c r="AP149" s="24"/>
      <c r="AQ149" s="57"/>
      <c r="AR149" s="24">
        <v>122</v>
      </c>
      <c r="AS149" s="24" t="s">
        <v>32</v>
      </c>
      <c r="AT149" s="24" t="s">
        <v>33</v>
      </c>
      <c r="AU149" s="24"/>
      <c r="AV149" s="24" t="b">
        <v>1</v>
      </c>
      <c r="AW149" s="24"/>
      <c r="AX149" s="24"/>
      <c r="AY149" s="24"/>
      <c r="AZ149" s="24"/>
      <c r="BA149" s="57"/>
      <c r="BB149" s="80">
        <v>122</v>
      </c>
      <c r="BC149" s="24" t="s">
        <v>33</v>
      </c>
      <c r="BD149" s="24" t="s">
        <v>34</v>
      </c>
      <c r="BE149" s="24">
        <v>0.68429542600000004</v>
      </c>
      <c r="BF149" s="24" t="b">
        <v>0</v>
      </c>
      <c r="BG149" s="24">
        <v>0.81542278000000001</v>
      </c>
      <c r="BH149" s="24">
        <v>0.55316807199999996</v>
      </c>
      <c r="BI149" s="24">
        <v>0</v>
      </c>
      <c r="BJ149" s="24">
        <v>0</v>
      </c>
      <c r="BK149" s="57">
        <v>0</v>
      </c>
      <c r="BL149" s="24">
        <v>122</v>
      </c>
      <c r="BM149" s="24" t="s">
        <v>34</v>
      </c>
      <c r="BN149" s="24" t="s">
        <v>35</v>
      </c>
      <c r="BO149" s="24">
        <v>0.35691644099999997</v>
      </c>
      <c r="BP149" s="24" t="b">
        <v>0</v>
      </c>
      <c r="BQ149" s="24">
        <v>0.54720069599999999</v>
      </c>
      <c r="BR149" s="24">
        <v>0.16663218599999999</v>
      </c>
      <c r="BS149" s="24">
        <v>0</v>
      </c>
      <c r="BT149" s="24">
        <v>0</v>
      </c>
      <c r="BU149" s="57">
        <v>0</v>
      </c>
      <c r="BV149" s="24">
        <v>122</v>
      </c>
      <c r="BW149" s="24" t="s">
        <v>35</v>
      </c>
      <c r="BX149" s="24" t="s">
        <v>36</v>
      </c>
      <c r="BY149" s="24"/>
      <c r="BZ149" s="24" t="b">
        <v>1</v>
      </c>
      <c r="CA149" s="24"/>
      <c r="CB149" s="24"/>
      <c r="CC149" s="24"/>
      <c r="CD149" s="24"/>
      <c r="CE149" s="24"/>
    </row>
    <row r="150" spans="1:83" x14ac:dyDescent="0.25">
      <c r="A150" s="24">
        <v>123</v>
      </c>
      <c r="B150" s="24">
        <v>32</v>
      </c>
      <c r="C150" s="24">
        <v>123</v>
      </c>
      <c r="D150" s="80" t="s">
        <v>28</v>
      </c>
      <c r="E150" s="24" t="s">
        <v>29</v>
      </c>
      <c r="F150" s="24">
        <v>5.6217115999999998E-2</v>
      </c>
      <c r="G150" s="24"/>
      <c r="H150" s="24" t="b">
        <v>0</v>
      </c>
      <c r="I150" s="24">
        <v>0.216092119</v>
      </c>
      <c r="J150" s="24">
        <v>0</v>
      </c>
      <c r="K150" s="24">
        <v>0</v>
      </c>
      <c r="L150" s="24">
        <v>0</v>
      </c>
      <c r="M150" s="57">
        <v>0</v>
      </c>
      <c r="N150" s="80">
        <v>123</v>
      </c>
      <c r="O150" s="24" t="s">
        <v>29</v>
      </c>
      <c r="P150" s="24" t="s">
        <v>30</v>
      </c>
      <c r="Q150" s="24">
        <v>8.9624119000000002E-2</v>
      </c>
      <c r="R150" s="24" t="b">
        <v>0</v>
      </c>
      <c r="S150" s="24">
        <v>0.27606288499999998</v>
      </c>
      <c r="T150" s="24">
        <v>0</v>
      </c>
      <c r="U150" s="24">
        <v>0</v>
      </c>
      <c r="V150" s="24">
        <v>0</v>
      </c>
      <c r="W150" s="57">
        <v>0</v>
      </c>
      <c r="X150" s="24">
        <v>123</v>
      </c>
      <c r="Y150" s="24" t="s">
        <v>30</v>
      </c>
      <c r="Z150" s="24" t="s">
        <v>31</v>
      </c>
      <c r="AA150" s="24"/>
      <c r="AB150" s="24" t="b">
        <v>1</v>
      </c>
      <c r="AC150" s="24"/>
      <c r="AD150" s="24"/>
      <c r="AE150" s="24"/>
      <c r="AF150" s="24"/>
      <c r="AG150" s="24"/>
      <c r="AH150" s="80">
        <v>123</v>
      </c>
      <c r="AI150" s="24" t="s">
        <v>31</v>
      </c>
      <c r="AJ150" s="24" t="s">
        <v>32</v>
      </c>
      <c r="AK150" s="24"/>
      <c r="AL150" s="24" t="b">
        <v>1</v>
      </c>
      <c r="AM150" s="24"/>
      <c r="AN150" s="24"/>
      <c r="AO150" s="24"/>
      <c r="AP150" s="24"/>
      <c r="AQ150" s="57"/>
      <c r="AR150" s="24">
        <v>123</v>
      </c>
      <c r="AS150" s="24" t="s">
        <v>32</v>
      </c>
      <c r="AT150" s="24" t="s">
        <v>33</v>
      </c>
      <c r="AU150" s="24"/>
      <c r="AV150" s="24" t="b">
        <v>1</v>
      </c>
      <c r="AW150" s="24"/>
      <c r="AX150" s="24"/>
      <c r="AY150" s="24"/>
      <c r="AZ150" s="24"/>
      <c r="BA150" s="57"/>
      <c r="BB150" s="80">
        <v>123</v>
      </c>
      <c r="BC150" s="24" t="s">
        <v>33</v>
      </c>
      <c r="BD150" s="24" t="s">
        <v>34</v>
      </c>
      <c r="BE150" s="24"/>
      <c r="BF150" s="24" t="b">
        <v>1</v>
      </c>
      <c r="BG150" s="24"/>
      <c r="BH150" s="24"/>
      <c r="BI150" s="24"/>
      <c r="BJ150" s="24"/>
      <c r="BK150" s="57"/>
      <c r="BL150" s="24">
        <v>123</v>
      </c>
      <c r="BM150" s="24" t="s">
        <v>34</v>
      </c>
      <c r="BN150" s="24" t="s">
        <v>35</v>
      </c>
      <c r="BO150" s="24">
        <v>0.140329909</v>
      </c>
      <c r="BP150" s="24" t="b">
        <v>1</v>
      </c>
      <c r="BQ150" s="24">
        <v>0.28619119900000001</v>
      </c>
      <c r="BR150" s="24">
        <v>0</v>
      </c>
      <c r="BS150" s="25">
        <v>6.0099999999999997E-5</v>
      </c>
      <c r="BT150" s="24">
        <v>0.307091524</v>
      </c>
      <c r="BU150" s="57">
        <v>1.0055789999999999E-3</v>
      </c>
      <c r="BV150" s="24">
        <v>123</v>
      </c>
      <c r="BW150" s="24" t="s">
        <v>35</v>
      </c>
      <c r="BX150" s="24" t="s">
        <v>36</v>
      </c>
      <c r="BY150" s="24">
        <v>4.8471551000000002E-2</v>
      </c>
      <c r="BZ150" s="24" t="b">
        <v>0</v>
      </c>
      <c r="CA150" s="24">
        <v>8.3643981000000006E-2</v>
      </c>
      <c r="CB150" s="24">
        <v>1.3299121000000001E-2</v>
      </c>
      <c r="CC150" s="24">
        <v>0</v>
      </c>
      <c r="CD150" s="24">
        <v>0</v>
      </c>
      <c r="CE150" s="24">
        <v>0</v>
      </c>
    </row>
    <row r="151" spans="1:83" x14ac:dyDescent="0.25">
      <c r="A151" s="24">
        <v>124</v>
      </c>
      <c r="B151" s="24">
        <v>32</v>
      </c>
      <c r="C151" s="24">
        <v>124</v>
      </c>
      <c r="D151" s="80" t="s">
        <v>28</v>
      </c>
      <c r="E151" s="24" t="s">
        <v>29</v>
      </c>
      <c r="F151" s="24"/>
      <c r="G151" s="24"/>
      <c r="H151" s="24" t="b">
        <v>1</v>
      </c>
      <c r="I151" s="24"/>
      <c r="J151" s="24"/>
      <c r="K151" s="24"/>
      <c r="L151" s="24"/>
      <c r="M151" s="57"/>
      <c r="N151" s="80">
        <v>124</v>
      </c>
      <c r="O151" s="24" t="s">
        <v>29</v>
      </c>
      <c r="P151" s="24" t="s">
        <v>30</v>
      </c>
      <c r="Q151" s="24"/>
      <c r="R151" s="24" t="b">
        <v>1</v>
      </c>
      <c r="S151" s="24"/>
      <c r="T151" s="24"/>
      <c r="U151" s="24"/>
      <c r="V151" s="24"/>
      <c r="W151" s="57"/>
      <c r="X151" s="24">
        <v>124</v>
      </c>
      <c r="Y151" s="24" t="s">
        <v>30</v>
      </c>
      <c r="Z151" s="24" t="s">
        <v>31</v>
      </c>
      <c r="AA151" s="24"/>
      <c r="AB151" s="24" t="b">
        <v>1</v>
      </c>
      <c r="AC151" s="24"/>
      <c r="AD151" s="24"/>
      <c r="AE151" s="24"/>
      <c r="AF151" s="24"/>
      <c r="AG151" s="24"/>
      <c r="AH151" s="80">
        <v>124</v>
      </c>
      <c r="AI151" s="24" t="s">
        <v>31</v>
      </c>
      <c r="AJ151" s="24" t="s">
        <v>32</v>
      </c>
      <c r="AK151" s="24"/>
      <c r="AL151" s="24" t="b">
        <v>1</v>
      </c>
      <c r="AM151" s="24"/>
      <c r="AN151" s="24"/>
      <c r="AO151" s="24"/>
      <c r="AP151" s="24"/>
      <c r="AQ151" s="57"/>
      <c r="AR151" s="24">
        <v>124</v>
      </c>
      <c r="AS151" s="24" t="s">
        <v>32</v>
      </c>
      <c r="AT151" s="24" t="s">
        <v>33</v>
      </c>
      <c r="AU151" s="24"/>
      <c r="AV151" s="24" t="b">
        <v>1</v>
      </c>
      <c r="AW151" s="24"/>
      <c r="AX151" s="24"/>
      <c r="AY151" s="24"/>
      <c r="AZ151" s="24"/>
      <c r="BA151" s="57"/>
      <c r="BB151" s="80">
        <v>124</v>
      </c>
      <c r="BC151" s="24" t="s">
        <v>33</v>
      </c>
      <c r="BD151" s="24" t="s">
        <v>34</v>
      </c>
      <c r="BE151" s="24">
        <v>5.8304385E-2</v>
      </c>
      <c r="BF151" s="24" t="b">
        <v>1</v>
      </c>
      <c r="BG151" s="24">
        <v>0.14184513500000001</v>
      </c>
      <c r="BH151" s="24">
        <v>0</v>
      </c>
      <c r="BI151" s="24">
        <v>9.1800900000000001E-4</v>
      </c>
      <c r="BJ151" s="24">
        <v>0.43827670000000002</v>
      </c>
      <c r="BK151" s="57">
        <v>8.7710091000000004E-2</v>
      </c>
      <c r="BL151" s="24">
        <v>124</v>
      </c>
      <c r="BM151" s="24" t="s">
        <v>34</v>
      </c>
      <c r="BN151" s="24" t="s">
        <v>35</v>
      </c>
      <c r="BO151" s="24"/>
      <c r="BP151" s="24" t="b">
        <v>1</v>
      </c>
      <c r="BQ151" s="24"/>
      <c r="BR151" s="24"/>
      <c r="BS151" s="24"/>
      <c r="BT151" s="24"/>
      <c r="BU151" s="57"/>
      <c r="BV151" s="24">
        <v>124</v>
      </c>
      <c r="BW151" s="24" t="s">
        <v>35</v>
      </c>
      <c r="BX151" s="24" t="s">
        <v>36</v>
      </c>
      <c r="BY151" s="24"/>
      <c r="BZ151" s="24" t="b">
        <v>1</v>
      </c>
      <c r="CA151" s="24"/>
      <c r="CB151" s="24"/>
      <c r="CC151" s="24"/>
      <c r="CD151" s="24"/>
      <c r="CE151" s="24"/>
    </row>
    <row r="152" spans="1:83" x14ac:dyDescent="0.25">
      <c r="A152" s="24">
        <v>126</v>
      </c>
      <c r="B152" s="24">
        <v>32</v>
      </c>
      <c r="C152" s="24">
        <v>126</v>
      </c>
      <c r="D152" s="80" t="s">
        <v>28</v>
      </c>
      <c r="E152" s="24" t="s">
        <v>29</v>
      </c>
      <c r="F152" s="24"/>
      <c r="G152" s="24"/>
      <c r="H152" s="24" t="b">
        <v>1</v>
      </c>
      <c r="I152" s="24"/>
      <c r="J152" s="24"/>
      <c r="K152" s="24"/>
      <c r="L152" s="24"/>
      <c r="M152" s="57"/>
      <c r="N152" s="80">
        <v>126</v>
      </c>
      <c r="O152" s="24" t="s">
        <v>29</v>
      </c>
      <c r="P152" s="24" t="s">
        <v>30</v>
      </c>
      <c r="Q152" s="24"/>
      <c r="R152" s="24" t="b">
        <v>1</v>
      </c>
      <c r="S152" s="24"/>
      <c r="T152" s="24"/>
      <c r="U152" s="24"/>
      <c r="V152" s="24"/>
      <c r="W152" s="57"/>
      <c r="X152" s="24">
        <v>126</v>
      </c>
      <c r="Y152" s="24" t="s">
        <v>30</v>
      </c>
      <c r="Z152" s="24" t="s">
        <v>31</v>
      </c>
      <c r="AA152" s="24"/>
      <c r="AB152" s="24" t="b">
        <v>1</v>
      </c>
      <c r="AC152" s="24"/>
      <c r="AD152" s="24"/>
      <c r="AE152" s="24"/>
      <c r="AF152" s="24"/>
      <c r="AG152" s="24"/>
      <c r="AH152" s="80">
        <v>126</v>
      </c>
      <c r="AI152" s="24" t="s">
        <v>31</v>
      </c>
      <c r="AJ152" s="24" t="s">
        <v>32</v>
      </c>
      <c r="AK152" s="24"/>
      <c r="AL152" s="24" t="b">
        <v>1</v>
      </c>
      <c r="AM152" s="24"/>
      <c r="AN152" s="24"/>
      <c r="AO152" s="24"/>
      <c r="AP152" s="24"/>
      <c r="AQ152" s="57"/>
      <c r="AR152" s="24">
        <v>126</v>
      </c>
      <c r="AS152" s="24" t="s">
        <v>32</v>
      </c>
      <c r="AT152" s="24" t="s">
        <v>33</v>
      </c>
      <c r="AU152" s="24"/>
      <c r="AV152" s="24" t="b">
        <v>1</v>
      </c>
      <c r="AW152" s="24"/>
      <c r="AX152" s="24"/>
      <c r="AY152" s="24"/>
      <c r="AZ152" s="24"/>
      <c r="BA152" s="57"/>
      <c r="BB152" s="80">
        <v>126</v>
      </c>
      <c r="BC152" s="24" t="s">
        <v>33</v>
      </c>
      <c r="BD152" s="24" t="s">
        <v>34</v>
      </c>
      <c r="BE152" s="24"/>
      <c r="BF152" s="24" t="b">
        <v>1</v>
      </c>
      <c r="BG152" s="24"/>
      <c r="BH152" s="24"/>
      <c r="BI152" s="24"/>
      <c r="BJ152" s="24"/>
      <c r="BK152" s="57"/>
      <c r="BL152" s="24">
        <v>126</v>
      </c>
      <c r="BM152" s="24" t="s">
        <v>34</v>
      </c>
      <c r="BN152" s="24" t="s">
        <v>35</v>
      </c>
      <c r="BO152" s="24"/>
      <c r="BP152" s="24" t="b">
        <v>1</v>
      </c>
      <c r="BQ152" s="24"/>
      <c r="BR152" s="24"/>
      <c r="BS152" s="24"/>
      <c r="BT152" s="24"/>
      <c r="BU152" s="57"/>
      <c r="BV152" s="24">
        <v>126</v>
      </c>
      <c r="BW152" s="24" t="s">
        <v>35</v>
      </c>
      <c r="BX152" s="24" t="s">
        <v>36</v>
      </c>
      <c r="BY152" s="24"/>
      <c r="BZ152" s="24" t="b">
        <v>1</v>
      </c>
      <c r="CA152" s="24"/>
      <c r="CB152" s="24"/>
      <c r="CC152" s="24"/>
      <c r="CD152" s="24"/>
      <c r="CE152" s="24"/>
    </row>
    <row r="153" spans="1:83" x14ac:dyDescent="0.25">
      <c r="A153" s="24">
        <v>127</v>
      </c>
      <c r="B153" s="24">
        <v>32</v>
      </c>
      <c r="C153" s="24">
        <v>127</v>
      </c>
      <c r="D153" s="80" t="s">
        <v>28</v>
      </c>
      <c r="E153" s="24" t="s">
        <v>29</v>
      </c>
      <c r="F153" s="24">
        <v>0.20994492300000001</v>
      </c>
      <c r="G153" s="24"/>
      <c r="H153" s="24" t="b">
        <v>1</v>
      </c>
      <c r="I153" s="24">
        <v>0.45087712400000002</v>
      </c>
      <c r="J153" s="24">
        <v>0</v>
      </c>
      <c r="K153" s="24">
        <v>2.3269240000000002E-3</v>
      </c>
      <c r="L153" s="24">
        <v>0.10843059400000001</v>
      </c>
      <c r="M153" s="57">
        <v>2.9564159E-2</v>
      </c>
      <c r="N153" s="80">
        <v>127</v>
      </c>
      <c r="O153" s="24" t="s">
        <v>29</v>
      </c>
      <c r="P153" s="24" t="s">
        <v>30</v>
      </c>
      <c r="Q153" s="24">
        <v>0.121968296</v>
      </c>
      <c r="R153" s="24" t="b">
        <v>1</v>
      </c>
      <c r="S153" s="24">
        <v>0.32426345499999998</v>
      </c>
      <c r="T153" s="24">
        <v>0</v>
      </c>
      <c r="U153" s="24">
        <v>5.7861850000000001E-3</v>
      </c>
      <c r="V153" s="24">
        <v>0.95080405999999995</v>
      </c>
      <c r="W153" s="57">
        <v>7.3514938000000002E-2</v>
      </c>
      <c r="X153" s="24">
        <v>127</v>
      </c>
      <c r="Y153" s="24" t="s">
        <v>30</v>
      </c>
      <c r="Z153" s="24" t="s">
        <v>31</v>
      </c>
      <c r="AA153" s="24">
        <v>5.2018136999999999E-2</v>
      </c>
      <c r="AB153" s="24" t="b">
        <v>1</v>
      </c>
      <c r="AC153" s="24">
        <v>0.10849708600000001</v>
      </c>
      <c r="AD153" s="24">
        <v>0</v>
      </c>
      <c r="AE153" s="25">
        <v>5.3399999999999997E-5</v>
      </c>
      <c r="AF153" s="24">
        <v>0.109395507</v>
      </c>
      <c r="AG153" s="24">
        <v>8.7767939999999992E-3</v>
      </c>
      <c r="AH153" s="80">
        <v>127</v>
      </c>
      <c r="AI153" s="24" t="s">
        <v>31</v>
      </c>
      <c r="AJ153" s="24" t="s">
        <v>32</v>
      </c>
      <c r="AK153" s="24">
        <v>7.7149493999999999E-2</v>
      </c>
      <c r="AL153" s="24" t="b">
        <v>0</v>
      </c>
      <c r="AM153" s="24">
        <v>0.109310853</v>
      </c>
      <c r="AN153" s="24">
        <v>4.4988134999999999E-2</v>
      </c>
      <c r="AO153" s="24">
        <v>0</v>
      </c>
      <c r="AP153" s="24">
        <v>0</v>
      </c>
      <c r="AQ153" s="57">
        <v>0</v>
      </c>
      <c r="AR153" s="24">
        <v>127</v>
      </c>
      <c r="AS153" s="24" t="s">
        <v>32</v>
      </c>
      <c r="AT153" s="24" t="s">
        <v>33</v>
      </c>
      <c r="AU153" s="24"/>
      <c r="AV153" s="24" t="b">
        <v>1</v>
      </c>
      <c r="AW153" s="24"/>
      <c r="AX153" s="24"/>
      <c r="AY153" s="24"/>
      <c r="AZ153" s="24"/>
      <c r="BA153" s="57"/>
      <c r="BB153" s="80">
        <v>127</v>
      </c>
      <c r="BC153" s="24" t="s">
        <v>33</v>
      </c>
      <c r="BD153" s="24" t="s">
        <v>34</v>
      </c>
      <c r="BE153" s="24"/>
      <c r="BF153" s="24" t="b">
        <v>1</v>
      </c>
      <c r="BG153" s="24"/>
      <c r="BH153" s="24"/>
      <c r="BI153" s="24"/>
      <c r="BJ153" s="24"/>
      <c r="BK153" s="57"/>
      <c r="BL153" s="24">
        <v>127</v>
      </c>
      <c r="BM153" s="24" t="s">
        <v>34</v>
      </c>
      <c r="BN153" s="24" t="s">
        <v>35</v>
      </c>
      <c r="BO153" s="24">
        <v>6.5788247999999994E-2</v>
      </c>
      <c r="BP153" s="24" t="b">
        <v>1</v>
      </c>
      <c r="BQ153" s="24">
        <v>0.26588281400000002</v>
      </c>
      <c r="BR153" s="24">
        <v>0</v>
      </c>
      <c r="BS153" s="24">
        <v>1.8357427999999999E-2</v>
      </c>
      <c r="BT153" s="24">
        <v>0.67621959700000001</v>
      </c>
      <c r="BU153" s="57">
        <v>0.50908124300000002</v>
      </c>
      <c r="BV153" s="24">
        <v>127</v>
      </c>
      <c r="BW153" s="24" t="s">
        <v>35</v>
      </c>
      <c r="BX153" s="24" t="s">
        <v>36</v>
      </c>
      <c r="BY153" s="24"/>
      <c r="BZ153" s="24" t="b">
        <v>1</v>
      </c>
      <c r="CA153" s="24"/>
      <c r="CB153" s="24"/>
      <c r="CC153" s="24"/>
      <c r="CD153" s="24"/>
      <c r="CE153" s="24"/>
    </row>
    <row r="154" spans="1:83" x14ac:dyDescent="0.25">
      <c r="A154" s="24">
        <v>129</v>
      </c>
      <c r="B154" s="24">
        <v>32</v>
      </c>
      <c r="C154" s="24">
        <v>129</v>
      </c>
      <c r="D154" s="80" t="s">
        <v>28</v>
      </c>
      <c r="E154" s="24" t="s">
        <v>29</v>
      </c>
      <c r="F154" s="24">
        <v>0.53157641300000003</v>
      </c>
      <c r="G154" s="24"/>
      <c r="H154" s="24" t="b">
        <v>0</v>
      </c>
      <c r="I154" s="24">
        <v>0.73838361799999996</v>
      </c>
      <c r="J154" s="24">
        <v>0.32476920799999998</v>
      </c>
      <c r="K154" s="24">
        <v>0</v>
      </c>
      <c r="L154" s="24">
        <v>0</v>
      </c>
      <c r="M154" s="57">
        <v>0</v>
      </c>
      <c r="N154" s="80">
        <v>129</v>
      </c>
      <c r="O154" s="24" t="s">
        <v>29</v>
      </c>
      <c r="P154" s="24" t="s">
        <v>30</v>
      </c>
      <c r="Q154" s="24">
        <v>6.8009788000000002E-2</v>
      </c>
      <c r="R154" s="24" t="b">
        <v>0</v>
      </c>
      <c r="S154" s="24">
        <v>0.186341961</v>
      </c>
      <c r="T154" s="24">
        <v>0</v>
      </c>
      <c r="U154" s="24">
        <v>0</v>
      </c>
      <c r="V154" s="24">
        <v>0</v>
      </c>
      <c r="W154" s="57">
        <v>0</v>
      </c>
      <c r="X154" s="24">
        <v>129</v>
      </c>
      <c r="Y154" s="24" t="s">
        <v>30</v>
      </c>
      <c r="Z154" s="24" t="s">
        <v>31</v>
      </c>
      <c r="AA154" s="24">
        <v>0.131771835</v>
      </c>
      <c r="AB154" s="24" t="b">
        <v>0</v>
      </c>
      <c r="AC154" s="24">
        <v>0.20401794500000001</v>
      </c>
      <c r="AD154" s="24">
        <v>5.9525726000000001E-2</v>
      </c>
      <c r="AE154" s="24">
        <v>0</v>
      </c>
      <c r="AF154" s="24">
        <v>0</v>
      </c>
      <c r="AG154" s="24">
        <v>0</v>
      </c>
      <c r="AH154" s="80">
        <v>129</v>
      </c>
      <c r="AI154" s="24" t="s">
        <v>31</v>
      </c>
      <c r="AJ154" s="24" t="s">
        <v>32</v>
      </c>
      <c r="AK154" s="24">
        <v>1.7386407E-2</v>
      </c>
      <c r="AL154" s="24" t="b">
        <v>0</v>
      </c>
      <c r="AM154" s="24">
        <v>0.194087919</v>
      </c>
      <c r="AN154" s="24">
        <v>0</v>
      </c>
      <c r="AO154" s="24">
        <v>0</v>
      </c>
      <c r="AP154" s="24">
        <v>0</v>
      </c>
      <c r="AQ154" s="57">
        <v>0</v>
      </c>
      <c r="AR154" s="24">
        <v>129</v>
      </c>
      <c r="AS154" s="24" t="s">
        <v>32</v>
      </c>
      <c r="AT154" s="24" t="s">
        <v>33</v>
      </c>
      <c r="AU154" s="24"/>
      <c r="AV154" s="24" t="b">
        <v>1</v>
      </c>
      <c r="AW154" s="24"/>
      <c r="AX154" s="24"/>
      <c r="AY154" s="24"/>
      <c r="AZ154" s="24"/>
      <c r="BA154" s="57"/>
      <c r="BB154" s="80">
        <v>129</v>
      </c>
      <c r="BC154" s="24" t="s">
        <v>33</v>
      </c>
      <c r="BD154" s="24" t="s">
        <v>34</v>
      </c>
      <c r="BE154" s="24"/>
      <c r="BF154" s="24" t="b">
        <v>1</v>
      </c>
      <c r="BG154" s="24"/>
      <c r="BH154" s="24"/>
      <c r="BI154" s="24"/>
      <c r="BJ154" s="24"/>
      <c r="BK154" s="57"/>
      <c r="BL154" s="24">
        <v>129</v>
      </c>
      <c r="BM154" s="24" t="s">
        <v>34</v>
      </c>
      <c r="BN154" s="24" t="s">
        <v>35</v>
      </c>
      <c r="BO154" s="24"/>
      <c r="BP154" s="24" t="b">
        <v>1</v>
      </c>
      <c r="BQ154" s="24"/>
      <c r="BR154" s="24"/>
      <c r="BS154" s="24"/>
      <c r="BT154" s="24"/>
      <c r="BU154" s="57"/>
      <c r="BV154" s="24">
        <v>129</v>
      </c>
      <c r="BW154" s="24" t="s">
        <v>35</v>
      </c>
      <c r="BX154" s="24" t="s">
        <v>36</v>
      </c>
      <c r="BY154" s="24"/>
      <c r="BZ154" s="24" t="b">
        <v>1</v>
      </c>
      <c r="CA154" s="24"/>
      <c r="CB154" s="24"/>
      <c r="CC154" s="24"/>
      <c r="CD154" s="24"/>
      <c r="CE154" s="24"/>
    </row>
    <row r="155" spans="1:83" x14ac:dyDescent="0.25">
      <c r="A155" s="24">
        <v>130</v>
      </c>
      <c r="B155" s="24">
        <v>32</v>
      </c>
      <c r="C155" s="24">
        <v>130</v>
      </c>
      <c r="D155" s="80" t="s">
        <v>28</v>
      </c>
      <c r="E155" s="24" t="s">
        <v>29</v>
      </c>
      <c r="F155" s="24">
        <v>0.118990319</v>
      </c>
      <c r="G155" s="24"/>
      <c r="H155" s="24" t="b">
        <v>0</v>
      </c>
      <c r="I155" s="24">
        <v>0.20476908399999999</v>
      </c>
      <c r="J155" s="24">
        <v>3.3211553999999997E-2</v>
      </c>
      <c r="K155" s="24">
        <v>0</v>
      </c>
      <c r="L155" s="24">
        <v>0</v>
      </c>
      <c r="M155" s="57">
        <v>0</v>
      </c>
      <c r="N155" s="80">
        <v>130</v>
      </c>
      <c r="O155" s="24" t="s">
        <v>29</v>
      </c>
      <c r="P155" s="24" t="s">
        <v>30</v>
      </c>
      <c r="Q155" s="24">
        <v>8.2207185000000002E-2</v>
      </c>
      <c r="R155" s="24" t="b">
        <v>0</v>
      </c>
      <c r="S155" s="24">
        <v>0.139243641</v>
      </c>
      <c r="T155" s="24">
        <v>2.5170728999999999E-2</v>
      </c>
      <c r="U155" s="24">
        <v>0</v>
      </c>
      <c r="V155" s="24">
        <v>0</v>
      </c>
      <c r="W155" s="57">
        <v>0</v>
      </c>
      <c r="X155" s="24">
        <v>130</v>
      </c>
      <c r="Y155" s="24" t="s">
        <v>30</v>
      </c>
      <c r="Z155" s="24" t="s">
        <v>31</v>
      </c>
      <c r="AA155" s="24">
        <v>1.7328864999999999E-2</v>
      </c>
      <c r="AB155" s="24" t="b">
        <v>1</v>
      </c>
      <c r="AC155" s="24">
        <v>9.0776525999999996E-2</v>
      </c>
      <c r="AD155" s="24">
        <v>0</v>
      </c>
      <c r="AE155" s="24">
        <v>2.9273599999999999E-3</v>
      </c>
      <c r="AF155" s="24">
        <v>0.81616034500000001</v>
      </c>
      <c r="AG155" s="24">
        <v>0.59244802900000004</v>
      </c>
      <c r="AH155" s="80">
        <v>130</v>
      </c>
      <c r="AI155" s="24" t="s">
        <v>31</v>
      </c>
      <c r="AJ155" s="24" t="s">
        <v>32</v>
      </c>
      <c r="AK155" s="24">
        <v>5.0649010000000001E-2</v>
      </c>
      <c r="AL155" s="24" t="b">
        <v>0</v>
      </c>
      <c r="AM155" s="24">
        <v>0.100461014</v>
      </c>
      <c r="AN155" s="24">
        <v>8.3700599999999995E-4</v>
      </c>
      <c r="AO155" s="24">
        <v>0</v>
      </c>
      <c r="AP155" s="24">
        <v>0</v>
      </c>
      <c r="AQ155" s="57">
        <v>0</v>
      </c>
      <c r="AR155" s="24">
        <v>130</v>
      </c>
      <c r="AS155" s="24" t="s">
        <v>32</v>
      </c>
      <c r="AT155" s="24" t="s">
        <v>33</v>
      </c>
      <c r="AU155" s="24"/>
      <c r="AV155" s="24" t="b">
        <v>1</v>
      </c>
      <c r="AW155" s="24"/>
      <c r="AX155" s="24"/>
      <c r="AY155" s="24"/>
      <c r="AZ155" s="24"/>
      <c r="BA155" s="57"/>
      <c r="BB155" s="80">
        <v>130</v>
      </c>
      <c r="BC155" s="24" t="s">
        <v>33</v>
      </c>
      <c r="BD155" s="24" t="s">
        <v>34</v>
      </c>
      <c r="BE155" s="24"/>
      <c r="BF155" s="24" t="b">
        <v>1</v>
      </c>
      <c r="BG155" s="24"/>
      <c r="BH155" s="24"/>
      <c r="BI155" s="24"/>
      <c r="BJ155" s="24"/>
      <c r="BK155" s="57"/>
      <c r="BL155" s="24">
        <v>130</v>
      </c>
      <c r="BM155" s="24" t="s">
        <v>34</v>
      </c>
      <c r="BN155" s="24" t="s">
        <v>35</v>
      </c>
      <c r="BO155" s="24"/>
      <c r="BP155" s="24" t="b">
        <v>1</v>
      </c>
      <c r="BQ155" s="24"/>
      <c r="BR155" s="24"/>
      <c r="BS155" s="24"/>
      <c r="BT155" s="24"/>
      <c r="BU155" s="57"/>
      <c r="BV155" s="24">
        <v>130</v>
      </c>
      <c r="BW155" s="24" t="s">
        <v>35</v>
      </c>
      <c r="BX155" s="24" t="s">
        <v>36</v>
      </c>
      <c r="BY155" s="24"/>
      <c r="BZ155" s="24" t="b">
        <v>1</v>
      </c>
      <c r="CA155" s="24"/>
      <c r="CB155" s="24"/>
      <c r="CC155" s="24"/>
      <c r="CD155" s="24"/>
      <c r="CE155" s="24"/>
    </row>
    <row r="156" spans="1:83" x14ac:dyDescent="0.25">
      <c r="A156" s="24">
        <v>131</v>
      </c>
      <c r="B156" s="24">
        <v>32</v>
      </c>
      <c r="C156" s="24">
        <v>131</v>
      </c>
      <c r="D156" s="80" t="s">
        <v>28</v>
      </c>
      <c r="E156" s="24" t="s">
        <v>29</v>
      </c>
      <c r="F156" s="24"/>
      <c r="G156" s="24"/>
      <c r="H156" s="24" t="b">
        <v>1</v>
      </c>
      <c r="I156" s="24"/>
      <c r="J156" s="24"/>
      <c r="K156" s="24"/>
      <c r="L156" s="24"/>
      <c r="M156" s="57"/>
      <c r="N156" s="80">
        <v>131</v>
      </c>
      <c r="O156" s="24" t="s">
        <v>29</v>
      </c>
      <c r="P156" s="24" t="s">
        <v>30</v>
      </c>
      <c r="Q156" s="24"/>
      <c r="R156" s="24" t="b">
        <v>1</v>
      </c>
      <c r="S156" s="24"/>
      <c r="T156" s="24"/>
      <c r="U156" s="24"/>
      <c r="V156" s="24"/>
      <c r="W156" s="57"/>
      <c r="X156" s="24">
        <v>131</v>
      </c>
      <c r="Y156" s="24" t="s">
        <v>30</v>
      </c>
      <c r="Z156" s="24" t="s">
        <v>31</v>
      </c>
      <c r="AA156" s="24"/>
      <c r="AB156" s="24" t="b">
        <v>1</v>
      </c>
      <c r="AC156" s="24"/>
      <c r="AD156" s="24"/>
      <c r="AE156" s="24"/>
      <c r="AF156" s="24"/>
      <c r="AG156" s="24"/>
      <c r="AH156" s="80">
        <v>131</v>
      </c>
      <c r="AI156" s="24" t="s">
        <v>31</v>
      </c>
      <c r="AJ156" s="24" t="s">
        <v>32</v>
      </c>
      <c r="AK156" s="24"/>
      <c r="AL156" s="24" t="b">
        <v>1</v>
      </c>
      <c r="AM156" s="24"/>
      <c r="AN156" s="24"/>
      <c r="AO156" s="24"/>
      <c r="AP156" s="24"/>
      <c r="AQ156" s="57"/>
      <c r="AR156" s="24">
        <v>131</v>
      </c>
      <c r="AS156" s="24" t="s">
        <v>32</v>
      </c>
      <c r="AT156" s="24" t="s">
        <v>33</v>
      </c>
      <c r="AU156" s="24"/>
      <c r="AV156" s="24" t="b">
        <v>1</v>
      </c>
      <c r="AW156" s="24"/>
      <c r="AX156" s="24"/>
      <c r="AY156" s="24"/>
      <c r="AZ156" s="24"/>
      <c r="BA156" s="57"/>
      <c r="BB156" s="80">
        <v>131</v>
      </c>
      <c r="BC156" s="24" t="s">
        <v>33</v>
      </c>
      <c r="BD156" s="24" t="s">
        <v>34</v>
      </c>
      <c r="BE156" s="24"/>
      <c r="BF156" s="24" t="b">
        <v>1</v>
      </c>
      <c r="BG156" s="24"/>
      <c r="BH156" s="24"/>
      <c r="BI156" s="24"/>
      <c r="BJ156" s="24"/>
      <c r="BK156" s="57"/>
      <c r="BL156" s="24">
        <v>131</v>
      </c>
      <c r="BM156" s="24" t="s">
        <v>34</v>
      </c>
      <c r="BN156" s="24" t="s">
        <v>35</v>
      </c>
      <c r="BO156" s="24"/>
      <c r="BP156" s="24" t="b">
        <v>1</v>
      </c>
      <c r="BQ156" s="24"/>
      <c r="BR156" s="24"/>
      <c r="BS156" s="24"/>
      <c r="BT156" s="24"/>
      <c r="BU156" s="57"/>
      <c r="BV156" s="24">
        <v>131</v>
      </c>
      <c r="BW156" s="24" t="s">
        <v>35</v>
      </c>
      <c r="BX156" s="24" t="s">
        <v>36</v>
      </c>
      <c r="BY156" s="24"/>
      <c r="BZ156" s="24" t="b">
        <v>1</v>
      </c>
      <c r="CA156" s="24"/>
      <c r="CB156" s="24"/>
      <c r="CC156" s="24"/>
      <c r="CD156" s="24"/>
      <c r="CE156" s="24"/>
    </row>
    <row r="157" spans="1:83" x14ac:dyDescent="0.25">
      <c r="A157" s="24">
        <v>133</v>
      </c>
      <c r="B157" s="24">
        <v>32</v>
      </c>
      <c r="C157" s="24">
        <v>133</v>
      </c>
      <c r="D157" s="80" t="s">
        <v>28</v>
      </c>
      <c r="E157" s="24" t="s">
        <v>29</v>
      </c>
      <c r="F157" s="24"/>
      <c r="G157" s="24"/>
      <c r="H157" s="24" t="b">
        <v>1</v>
      </c>
      <c r="I157" s="24"/>
      <c r="J157" s="24"/>
      <c r="K157" s="24"/>
      <c r="L157" s="24"/>
      <c r="M157" s="57"/>
      <c r="N157" s="80">
        <v>133</v>
      </c>
      <c r="O157" s="24" t="s">
        <v>29</v>
      </c>
      <c r="P157" s="24" t="s">
        <v>30</v>
      </c>
      <c r="Q157" s="24"/>
      <c r="R157" s="24" t="b">
        <v>1</v>
      </c>
      <c r="S157" s="24"/>
      <c r="T157" s="24"/>
      <c r="U157" s="24"/>
      <c r="V157" s="24"/>
      <c r="W157" s="57"/>
      <c r="X157" s="24">
        <v>133</v>
      </c>
      <c r="Y157" s="24" t="s">
        <v>30</v>
      </c>
      <c r="Z157" s="24" t="s">
        <v>31</v>
      </c>
      <c r="AA157" s="24"/>
      <c r="AB157" s="24" t="b">
        <v>1</v>
      </c>
      <c r="AC157" s="24"/>
      <c r="AD157" s="24"/>
      <c r="AE157" s="24"/>
      <c r="AF157" s="24"/>
      <c r="AG157" s="24"/>
      <c r="AH157" s="80">
        <v>133</v>
      </c>
      <c r="AI157" s="24" t="s">
        <v>31</v>
      </c>
      <c r="AJ157" s="24" t="s">
        <v>32</v>
      </c>
      <c r="AK157" s="24"/>
      <c r="AL157" s="24" t="b">
        <v>1</v>
      </c>
      <c r="AM157" s="24"/>
      <c r="AN157" s="24"/>
      <c r="AO157" s="24"/>
      <c r="AP157" s="24"/>
      <c r="AQ157" s="57"/>
      <c r="AR157" s="24">
        <v>133</v>
      </c>
      <c r="AS157" s="24" t="s">
        <v>32</v>
      </c>
      <c r="AT157" s="24" t="s">
        <v>33</v>
      </c>
      <c r="AU157" s="24"/>
      <c r="AV157" s="24" t="b">
        <v>1</v>
      </c>
      <c r="AW157" s="24"/>
      <c r="AX157" s="24"/>
      <c r="AY157" s="24"/>
      <c r="AZ157" s="24"/>
      <c r="BA157" s="57"/>
      <c r="BB157" s="80">
        <v>133</v>
      </c>
      <c r="BC157" s="24" t="s">
        <v>33</v>
      </c>
      <c r="BD157" s="24" t="s">
        <v>34</v>
      </c>
      <c r="BE157" s="24"/>
      <c r="BF157" s="24" t="b">
        <v>1</v>
      </c>
      <c r="BG157" s="24"/>
      <c r="BH157" s="24"/>
      <c r="BI157" s="24"/>
      <c r="BJ157" s="24"/>
      <c r="BK157" s="57"/>
      <c r="BL157" s="24">
        <v>133</v>
      </c>
      <c r="BM157" s="24" t="s">
        <v>34</v>
      </c>
      <c r="BN157" s="24" t="s">
        <v>35</v>
      </c>
      <c r="BO157" s="24">
        <v>8.2981968000000003E-2</v>
      </c>
      <c r="BP157" s="24" t="b">
        <v>0</v>
      </c>
      <c r="BQ157" s="24">
        <v>0.12888856200000001</v>
      </c>
      <c r="BR157" s="24">
        <v>3.7075373000000002E-2</v>
      </c>
      <c r="BS157" s="24">
        <v>0</v>
      </c>
      <c r="BT157" s="24">
        <v>0</v>
      </c>
      <c r="BU157" s="57">
        <v>0</v>
      </c>
      <c r="BV157" s="24">
        <v>133</v>
      </c>
      <c r="BW157" s="24" t="s">
        <v>35</v>
      </c>
      <c r="BX157" s="24" t="s">
        <v>36</v>
      </c>
      <c r="BY157" s="24">
        <v>2.7151912349999998</v>
      </c>
      <c r="BZ157" s="24" t="b">
        <v>0</v>
      </c>
      <c r="CA157" s="24">
        <v>5.2528929660000001</v>
      </c>
      <c r="CB157" s="24">
        <v>0.17748950299999999</v>
      </c>
      <c r="CC157" s="24">
        <v>0</v>
      </c>
      <c r="CD157" s="24">
        <v>0</v>
      </c>
      <c r="CE157" s="24">
        <v>0</v>
      </c>
    </row>
    <row r="158" spans="1:83" x14ac:dyDescent="0.25">
      <c r="A158" s="24">
        <v>134</v>
      </c>
      <c r="B158" s="24">
        <v>32</v>
      </c>
      <c r="C158" s="24">
        <v>134</v>
      </c>
      <c r="D158" s="80" t="s">
        <v>28</v>
      </c>
      <c r="E158" s="24" t="s">
        <v>29</v>
      </c>
      <c r="F158" s="24">
        <v>0.17680501600000001</v>
      </c>
      <c r="G158" s="24"/>
      <c r="H158" s="24" t="b">
        <v>0</v>
      </c>
      <c r="I158" s="24">
        <v>0.51657839699999997</v>
      </c>
      <c r="J158" s="24">
        <v>0</v>
      </c>
      <c r="K158" s="24">
        <v>0</v>
      </c>
      <c r="L158" s="24">
        <v>0</v>
      </c>
      <c r="M158" s="57">
        <v>0</v>
      </c>
      <c r="N158" s="80">
        <v>134</v>
      </c>
      <c r="O158" s="24" t="s">
        <v>29</v>
      </c>
      <c r="P158" s="24" t="s">
        <v>30</v>
      </c>
      <c r="Q158" s="24">
        <v>0.180282735</v>
      </c>
      <c r="R158" s="24" t="b">
        <v>1</v>
      </c>
      <c r="S158" s="24">
        <v>0.62148687499999999</v>
      </c>
      <c r="T158" s="24">
        <v>0</v>
      </c>
      <c r="U158" s="24">
        <v>6.3550322000000006E-2</v>
      </c>
      <c r="V158" s="24">
        <v>0.900118117</v>
      </c>
      <c r="W158" s="57">
        <v>0.238401005</v>
      </c>
      <c r="X158" s="24">
        <v>134</v>
      </c>
      <c r="Y158" s="24" t="s">
        <v>30</v>
      </c>
      <c r="Z158" s="24" t="s">
        <v>31</v>
      </c>
      <c r="AA158" s="24">
        <v>4.8706291999999998E-2</v>
      </c>
      <c r="AB158" s="24" t="b">
        <v>0</v>
      </c>
      <c r="AC158" s="24">
        <v>0.22579529200000001</v>
      </c>
      <c r="AD158" s="24">
        <v>0</v>
      </c>
      <c r="AE158" s="24">
        <v>0</v>
      </c>
      <c r="AF158" s="24">
        <v>0</v>
      </c>
      <c r="AG158" s="24">
        <v>0</v>
      </c>
      <c r="AH158" s="80">
        <v>134</v>
      </c>
      <c r="AI158" s="24" t="s">
        <v>31</v>
      </c>
      <c r="AJ158" s="24" t="s">
        <v>32</v>
      </c>
      <c r="AK158" s="24">
        <v>6.545281E-2</v>
      </c>
      <c r="AL158" s="24" t="b">
        <v>0</v>
      </c>
      <c r="AM158" s="24">
        <v>0.121395268</v>
      </c>
      <c r="AN158" s="24">
        <v>9.5103519999999997E-3</v>
      </c>
      <c r="AO158" s="24">
        <v>0</v>
      </c>
      <c r="AP158" s="24">
        <v>0</v>
      </c>
      <c r="AQ158" s="57">
        <v>0</v>
      </c>
      <c r="AR158" s="24">
        <v>134</v>
      </c>
      <c r="AS158" s="24" t="s">
        <v>32</v>
      </c>
      <c r="AT158" s="24" t="s">
        <v>33</v>
      </c>
      <c r="AU158" s="24">
        <v>2.2846252000000001E-2</v>
      </c>
      <c r="AV158" s="24" t="b">
        <v>1</v>
      </c>
      <c r="AW158" s="24">
        <v>9.3630315000000006E-2</v>
      </c>
      <c r="AX158" s="24">
        <v>0</v>
      </c>
      <c r="AY158" s="24">
        <v>2.1907430000000002E-3</v>
      </c>
      <c r="AZ158" s="24">
        <v>0.84279506999999998</v>
      </c>
      <c r="BA158" s="57">
        <v>0.39495040199999998</v>
      </c>
      <c r="BB158" s="80">
        <v>134</v>
      </c>
      <c r="BC158" s="24" t="s">
        <v>33</v>
      </c>
      <c r="BD158" s="24" t="s">
        <v>34</v>
      </c>
      <c r="BE158" s="24"/>
      <c r="BF158" s="24" t="b">
        <v>1</v>
      </c>
      <c r="BG158" s="24"/>
      <c r="BH158" s="24"/>
      <c r="BI158" s="24"/>
      <c r="BJ158" s="24"/>
      <c r="BK158" s="57"/>
      <c r="BL158" s="24">
        <v>134</v>
      </c>
      <c r="BM158" s="24" t="s">
        <v>34</v>
      </c>
      <c r="BN158" s="24" t="s">
        <v>35</v>
      </c>
      <c r="BO158" s="24"/>
      <c r="BP158" s="24" t="b">
        <v>1</v>
      </c>
      <c r="BQ158" s="24"/>
      <c r="BR158" s="24"/>
      <c r="BS158" s="24"/>
      <c r="BT158" s="24"/>
      <c r="BU158" s="57"/>
      <c r="BV158" s="24">
        <v>134</v>
      </c>
      <c r="BW158" s="24" t="s">
        <v>35</v>
      </c>
      <c r="BX158" s="24" t="s">
        <v>36</v>
      </c>
      <c r="BY158" s="24">
        <v>7.8979454000000004E-2</v>
      </c>
      <c r="BZ158" s="24" t="b">
        <v>1</v>
      </c>
      <c r="CA158" s="24">
        <v>0.36297816900000002</v>
      </c>
      <c r="CB158" s="24">
        <v>0</v>
      </c>
      <c r="CC158" s="24">
        <v>3.4604335E-2</v>
      </c>
      <c r="CD158" s="24">
        <v>0.98696761499999996</v>
      </c>
      <c r="CE158" s="24">
        <v>0.34626163700000001</v>
      </c>
    </row>
    <row r="159" spans="1:83" x14ac:dyDescent="0.25">
      <c r="A159" s="24">
        <v>135</v>
      </c>
      <c r="B159" s="24">
        <v>32</v>
      </c>
      <c r="C159" s="24">
        <v>135</v>
      </c>
      <c r="D159" s="80" t="s">
        <v>28</v>
      </c>
      <c r="E159" s="24" t="s">
        <v>29</v>
      </c>
      <c r="F159" s="24"/>
      <c r="G159" s="24"/>
      <c r="H159" s="24" t="b">
        <v>1</v>
      </c>
      <c r="I159" s="24"/>
      <c r="J159" s="24"/>
      <c r="K159" s="24"/>
      <c r="L159" s="24"/>
      <c r="M159" s="57"/>
      <c r="N159" s="80">
        <v>135</v>
      </c>
      <c r="O159" s="24" t="s">
        <v>29</v>
      </c>
      <c r="P159" s="24" t="s">
        <v>30</v>
      </c>
      <c r="Q159" s="24"/>
      <c r="R159" s="24" t="b">
        <v>1</v>
      </c>
      <c r="S159" s="24"/>
      <c r="T159" s="24"/>
      <c r="U159" s="24"/>
      <c r="V159" s="24"/>
      <c r="W159" s="57"/>
      <c r="X159" s="24">
        <v>135</v>
      </c>
      <c r="Y159" s="24" t="s">
        <v>30</v>
      </c>
      <c r="Z159" s="24" t="s">
        <v>31</v>
      </c>
      <c r="AA159" s="24"/>
      <c r="AB159" s="24" t="b">
        <v>1</v>
      </c>
      <c r="AC159" s="24"/>
      <c r="AD159" s="24"/>
      <c r="AE159" s="24"/>
      <c r="AF159" s="24"/>
      <c r="AG159" s="24"/>
      <c r="AH159" s="80">
        <v>135</v>
      </c>
      <c r="AI159" s="24" t="s">
        <v>31</v>
      </c>
      <c r="AJ159" s="24" t="s">
        <v>32</v>
      </c>
      <c r="AK159" s="24"/>
      <c r="AL159" s="24" t="b">
        <v>1</v>
      </c>
      <c r="AM159" s="24"/>
      <c r="AN159" s="24"/>
      <c r="AO159" s="24"/>
      <c r="AP159" s="24"/>
      <c r="AQ159" s="57"/>
      <c r="AR159" s="24">
        <v>135</v>
      </c>
      <c r="AS159" s="24" t="s">
        <v>32</v>
      </c>
      <c r="AT159" s="24" t="s">
        <v>33</v>
      </c>
      <c r="AU159" s="24"/>
      <c r="AV159" s="24" t="b">
        <v>1</v>
      </c>
      <c r="AW159" s="24"/>
      <c r="AX159" s="24"/>
      <c r="AY159" s="24"/>
      <c r="AZ159" s="24"/>
      <c r="BA159" s="57"/>
      <c r="BB159" s="80">
        <v>135</v>
      </c>
      <c r="BC159" s="24" t="s">
        <v>33</v>
      </c>
      <c r="BD159" s="24" t="s">
        <v>34</v>
      </c>
      <c r="BE159" s="24">
        <v>9.8214940000000001E-2</v>
      </c>
      <c r="BF159" s="24" t="b">
        <v>1</v>
      </c>
      <c r="BG159" s="24">
        <v>0.19724439099999999</v>
      </c>
      <c r="BH159" s="24">
        <v>0</v>
      </c>
      <c r="BI159" s="25">
        <v>6.72E-6</v>
      </c>
      <c r="BJ159" s="24">
        <v>1.420721E-3</v>
      </c>
      <c r="BK159" s="57">
        <v>5.9026200000000003E-4</v>
      </c>
      <c r="BL159" s="24">
        <v>135</v>
      </c>
      <c r="BM159" s="24" t="s">
        <v>34</v>
      </c>
      <c r="BN159" s="24" t="s">
        <v>35</v>
      </c>
      <c r="BO159" s="24">
        <v>0.118996372</v>
      </c>
      <c r="BP159" s="24" t="b">
        <v>1</v>
      </c>
      <c r="BQ159" s="24">
        <v>0.26159325</v>
      </c>
      <c r="BR159" s="24">
        <v>0</v>
      </c>
      <c r="BS159" s="24">
        <v>1.2392810000000001E-3</v>
      </c>
      <c r="BT159" s="24">
        <v>0.108791364</v>
      </c>
      <c r="BU159" s="57">
        <v>5.8125753000000002E-2</v>
      </c>
      <c r="BV159" s="24">
        <v>135</v>
      </c>
      <c r="BW159" s="24" t="s">
        <v>35</v>
      </c>
      <c r="BX159" s="24" t="s">
        <v>36</v>
      </c>
      <c r="BY159" s="24">
        <v>2.928158061</v>
      </c>
      <c r="BZ159" s="24" t="b">
        <v>0</v>
      </c>
      <c r="CA159" s="24">
        <v>4.8437553319999997</v>
      </c>
      <c r="CB159" s="24">
        <v>1.0125607910000001</v>
      </c>
      <c r="CC159" s="24">
        <v>0</v>
      </c>
      <c r="CD159" s="24">
        <v>0</v>
      </c>
      <c r="CE159" s="24">
        <v>0</v>
      </c>
    </row>
    <row r="160" spans="1:83" x14ac:dyDescent="0.25">
      <c r="A160" s="24">
        <v>136</v>
      </c>
      <c r="B160" s="24">
        <v>32</v>
      </c>
      <c r="C160" s="24">
        <v>136</v>
      </c>
      <c r="D160" s="80" t="s">
        <v>28</v>
      </c>
      <c r="E160" s="24" t="s">
        <v>29</v>
      </c>
      <c r="F160" s="24">
        <v>0.103208562</v>
      </c>
      <c r="G160" s="24"/>
      <c r="H160" s="24" t="b">
        <v>1</v>
      </c>
      <c r="I160" s="24">
        <v>0.29897834600000001</v>
      </c>
      <c r="J160" s="24">
        <v>0</v>
      </c>
      <c r="K160" s="24">
        <v>9.8427040000000007E-3</v>
      </c>
      <c r="L160" s="24">
        <v>0.65318227100000004</v>
      </c>
      <c r="M160" s="57">
        <v>0.19574797499999999</v>
      </c>
      <c r="N160" s="80">
        <v>136</v>
      </c>
      <c r="O160" s="24" t="s">
        <v>29</v>
      </c>
      <c r="P160" s="24" t="s">
        <v>30</v>
      </c>
      <c r="Q160" s="24">
        <v>6.3333114999999995E-2</v>
      </c>
      <c r="R160" s="24" t="b">
        <v>0</v>
      </c>
      <c r="S160" s="24">
        <v>0.229686062</v>
      </c>
      <c r="T160" s="24">
        <v>0</v>
      </c>
      <c r="U160" s="24">
        <v>0</v>
      </c>
      <c r="V160" s="24">
        <v>0</v>
      </c>
      <c r="W160" s="57">
        <v>0</v>
      </c>
      <c r="X160" s="24">
        <v>136</v>
      </c>
      <c r="Y160" s="24" t="s">
        <v>30</v>
      </c>
      <c r="Z160" s="24" t="s">
        <v>31</v>
      </c>
      <c r="AA160" s="24">
        <v>2.2665086000000001E-2</v>
      </c>
      <c r="AB160" s="24" t="b">
        <v>0</v>
      </c>
      <c r="AC160" s="24">
        <v>7.6025071999999999E-2</v>
      </c>
      <c r="AD160" s="24">
        <v>0</v>
      </c>
      <c r="AE160" s="24">
        <v>0</v>
      </c>
      <c r="AF160" s="24">
        <v>0</v>
      </c>
      <c r="AG160" s="24">
        <v>0</v>
      </c>
      <c r="AH160" s="80">
        <v>136</v>
      </c>
      <c r="AI160" s="24" t="s">
        <v>31</v>
      </c>
      <c r="AJ160" s="24" t="s">
        <v>32</v>
      </c>
      <c r="AK160" s="24">
        <v>3.1907907999999999E-2</v>
      </c>
      <c r="AL160" s="24" t="b">
        <v>0</v>
      </c>
      <c r="AM160" s="24">
        <v>0.14239950900000001</v>
      </c>
      <c r="AN160" s="24">
        <v>0</v>
      </c>
      <c r="AO160" s="24">
        <v>0</v>
      </c>
      <c r="AP160" s="24">
        <v>0</v>
      </c>
      <c r="AQ160" s="57">
        <v>0</v>
      </c>
      <c r="AR160" s="24">
        <v>136</v>
      </c>
      <c r="AS160" s="24" t="s">
        <v>32</v>
      </c>
      <c r="AT160" s="24" t="s">
        <v>33</v>
      </c>
      <c r="AU160" s="24"/>
      <c r="AV160" s="24" t="b">
        <v>1</v>
      </c>
      <c r="AW160" s="24"/>
      <c r="AX160" s="24"/>
      <c r="AY160" s="24"/>
      <c r="AZ160" s="24"/>
      <c r="BA160" s="57"/>
      <c r="BB160" s="80">
        <v>136</v>
      </c>
      <c r="BC160" s="24" t="s">
        <v>33</v>
      </c>
      <c r="BD160" s="24" t="s">
        <v>34</v>
      </c>
      <c r="BE160" s="24"/>
      <c r="BF160" s="24" t="b">
        <v>1</v>
      </c>
      <c r="BG160" s="24"/>
      <c r="BH160" s="24"/>
      <c r="BI160" s="24"/>
      <c r="BJ160" s="24"/>
      <c r="BK160" s="57"/>
      <c r="BL160" s="24">
        <v>136</v>
      </c>
      <c r="BM160" s="24" t="s">
        <v>34</v>
      </c>
      <c r="BN160" s="24" t="s">
        <v>35</v>
      </c>
      <c r="BO160" s="24"/>
      <c r="BP160" s="24" t="b">
        <v>1</v>
      </c>
      <c r="BQ160" s="24"/>
      <c r="BR160" s="24"/>
      <c r="BS160" s="24"/>
      <c r="BT160" s="24"/>
      <c r="BU160" s="57"/>
      <c r="BV160" s="24">
        <v>136</v>
      </c>
      <c r="BW160" s="24" t="s">
        <v>35</v>
      </c>
      <c r="BX160" s="24" t="s">
        <v>36</v>
      </c>
      <c r="BY160" s="24"/>
      <c r="BZ160" s="24" t="b">
        <v>1</v>
      </c>
      <c r="CA160" s="24"/>
      <c r="CB160" s="24"/>
      <c r="CC160" s="24"/>
      <c r="CD160" s="24"/>
      <c r="CE160" s="24"/>
    </row>
    <row r="161" spans="1:83" x14ac:dyDescent="0.25">
      <c r="A161" s="24">
        <v>137</v>
      </c>
      <c r="B161" s="24">
        <v>32</v>
      </c>
      <c r="C161" s="24">
        <v>137</v>
      </c>
      <c r="D161" s="80" t="s">
        <v>28</v>
      </c>
      <c r="E161" s="24" t="s">
        <v>29</v>
      </c>
      <c r="F161" s="24"/>
      <c r="G161" s="24"/>
      <c r="H161" s="24" t="b">
        <v>1</v>
      </c>
      <c r="I161" s="24"/>
      <c r="J161" s="24"/>
      <c r="K161" s="24"/>
      <c r="L161" s="24"/>
      <c r="M161" s="57"/>
      <c r="N161" s="80">
        <v>137</v>
      </c>
      <c r="O161" s="24" t="s">
        <v>29</v>
      </c>
      <c r="P161" s="24" t="s">
        <v>30</v>
      </c>
      <c r="Q161" s="24"/>
      <c r="R161" s="24" t="b">
        <v>1</v>
      </c>
      <c r="S161" s="24"/>
      <c r="T161" s="24"/>
      <c r="U161" s="24"/>
      <c r="V161" s="24"/>
      <c r="W161" s="57"/>
      <c r="X161" s="24">
        <v>137</v>
      </c>
      <c r="Y161" s="24" t="s">
        <v>30</v>
      </c>
      <c r="Z161" s="24" t="s">
        <v>31</v>
      </c>
      <c r="AA161" s="24"/>
      <c r="AB161" s="24" t="b">
        <v>1</v>
      </c>
      <c r="AC161" s="24"/>
      <c r="AD161" s="24"/>
      <c r="AE161" s="24"/>
      <c r="AF161" s="24"/>
      <c r="AG161" s="24"/>
      <c r="AH161" s="80">
        <v>137</v>
      </c>
      <c r="AI161" s="24" t="s">
        <v>31</v>
      </c>
      <c r="AJ161" s="24" t="s">
        <v>32</v>
      </c>
      <c r="AK161" s="24"/>
      <c r="AL161" s="24" t="b">
        <v>1</v>
      </c>
      <c r="AM161" s="24"/>
      <c r="AN161" s="24"/>
      <c r="AO161" s="24"/>
      <c r="AP161" s="24"/>
      <c r="AQ161" s="57"/>
      <c r="AR161" s="24">
        <v>137</v>
      </c>
      <c r="AS161" s="24" t="s">
        <v>32</v>
      </c>
      <c r="AT161" s="24" t="s">
        <v>33</v>
      </c>
      <c r="AU161" s="24"/>
      <c r="AV161" s="24" t="b">
        <v>1</v>
      </c>
      <c r="AW161" s="24"/>
      <c r="AX161" s="24"/>
      <c r="AY161" s="24"/>
      <c r="AZ161" s="24"/>
      <c r="BA161" s="57"/>
      <c r="BB161" s="80">
        <v>137</v>
      </c>
      <c r="BC161" s="24" t="s">
        <v>33</v>
      </c>
      <c r="BD161" s="24" t="s">
        <v>34</v>
      </c>
      <c r="BE161" s="24"/>
      <c r="BF161" s="24" t="b">
        <v>1</v>
      </c>
      <c r="BG161" s="24"/>
      <c r="BH161" s="24"/>
      <c r="BI161" s="24"/>
      <c r="BJ161" s="24"/>
      <c r="BK161" s="57"/>
      <c r="BL161" s="24">
        <v>137</v>
      </c>
      <c r="BM161" s="24" t="s">
        <v>34</v>
      </c>
      <c r="BN161" s="24" t="s">
        <v>35</v>
      </c>
      <c r="BO161" s="24">
        <v>2.9924004000000001E-2</v>
      </c>
      <c r="BP161" s="24" t="b">
        <v>1</v>
      </c>
      <c r="BQ161" s="24">
        <v>0.101464951</v>
      </c>
      <c r="BR161" s="24">
        <v>0</v>
      </c>
      <c r="BS161" s="24">
        <v>1.930623E-3</v>
      </c>
      <c r="BT161" s="24">
        <v>0.55373888500000001</v>
      </c>
      <c r="BU161" s="57">
        <v>0.42053174199999999</v>
      </c>
      <c r="BV161" s="24">
        <v>137</v>
      </c>
      <c r="BW161" s="24" t="s">
        <v>35</v>
      </c>
      <c r="BX161" s="24" t="s">
        <v>36</v>
      </c>
      <c r="BY161" s="24">
        <v>2.717947734</v>
      </c>
      <c r="BZ161" s="24" t="b">
        <v>0</v>
      </c>
      <c r="CA161" s="24">
        <v>4.6285065479999998</v>
      </c>
      <c r="CB161" s="24">
        <v>0.80738891999999995</v>
      </c>
      <c r="CC161" s="24">
        <v>0</v>
      </c>
      <c r="CD161" s="24">
        <v>0</v>
      </c>
      <c r="CE161" s="24">
        <v>0</v>
      </c>
    </row>
    <row r="162" spans="1:83" x14ac:dyDescent="0.25">
      <c r="A162" s="24">
        <v>138</v>
      </c>
      <c r="B162" s="24">
        <v>32</v>
      </c>
      <c r="C162" s="24">
        <v>138</v>
      </c>
      <c r="D162" s="80" t="s">
        <v>28</v>
      </c>
      <c r="E162" s="24" t="s">
        <v>29</v>
      </c>
      <c r="F162" s="24"/>
      <c r="G162" s="24"/>
      <c r="H162" s="24" t="b">
        <v>1</v>
      </c>
      <c r="I162" s="24"/>
      <c r="J162" s="24"/>
      <c r="K162" s="24"/>
      <c r="L162" s="24"/>
      <c r="M162" s="57"/>
      <c r="N162" s="80">
        <v>138</v>
      </c>
      <c r="O162" s="24" t="s">
        <v>29</v>
      </c>
      <c r="P162" s="24" t="s">
        <v>30</v>
      </c>
      <c r="Q162" s="24"/>
      <c r="R162" s="24" t="b">
        <v>1</v>
      </c>
      <c r="S162" s="24"/>
      <c r="T162" s="24"/>
      <c r="U162" s="24"/>
      <c r="V162" s="24"/>
      <c r="W162" s="57"/>
      <c r="X162" s="24">
        <v>138</v>
      </c>
      <c r="Y162" s="24" t="s">
        <v>30</v>
      </c>
      <c r="Z162" s="24" t="s">
        <v>31</v>
      </c>
      <c r="AA162" s="24"/>
      <c r="AB162" s="24" t="b">
        <v>1</v>
      </c>
      <c r="AC162" s="24"/>
      <c r="AD162" s="24"/>
      <c r="AE162" s="24"/>
      <c r="AF162" s="24"/>
      <c r="AG162" s="24"/>
      <c r="AH162" s="80">
        <v>138</v>
      </c>
      <c r="AI162" s="24" t="s">
        <v>31</v>
      </c>
      <c r="AJ162" s="24" t="s">
        <v>32</v>
      </c>
      <c r="AK162" s="24"/>
      <c r="AL162" s="24" t="b">
        <v>1</v>
      </c>
      <c r="AM162" s="24"/>
      <c r="AN162" s="24"/>
      <c r="AO162" s="24"/>
      <c r="AP162" s="24"/>
      <c r="AQ162" s="57"/>
      <c r="AR162" s="24">
        <v>138</v>
      </c>
      <c r="AS162" s="24" t="s">
        <v>32</v>
      </c>
      <c r="AT162" s="24" t="s">
        <v>33</v>
      </c>
      <c r="AU162" s="24"/>
      <c r="AV162" s="24" t="b">
        <v>1</v>
      </c>
      <c r="AW162" s="24"/>
      <c r="AX162" s="24"/>
      <c r="AY162" s="24"/>
      <c r="AZ162" s="24"/>
      <c r="BA162" s="57"/>
      <c r="BB162" s="80">
        <v>138</v>
      </c>
      <c r="BC162" s="24" t="s">
        <v>33</v>
      </c>
      <c r="BD162" s="24" t="s">
        <v>34</v>
      </c>
      <c r="BE162" s="24"/>
      <c r="BF162" s="24" t="b">
        <v>1</v>
      </c>
      <c r="BG162" s="24"/>
      <c r="BH162" s="24"/>
      <c r="BI162" s="24"/>
      <c r="BJ162" s="24"/>
      <c r="BK162" s="57"/>
      <c r="BL162" s="24">
        <v>138</v>
      </c>
      <c r="BM162" s="24" t="s">
        <v>34</v>
      </c>
      <c r="BN162" s="24" t="s">
        <v>35</v>
      </c>
      <c r="BO162" s="24"/>
      <c r="BP162" s="24" t="b">
        <v>1</v>
      </c>
      <c r="BQ162" s="24"/>
      <c r="BR162" s="24"/>
      <c r="BS162" s="24"/>
      <c r="BT162" s="24"/>
      <c r="BU162" s="57"/>
      <c r="BV162" s="24">
        <v>138</v>
      </c>
      <c r="BW162" s="24" t="s">
        <v>35</v>
      </c>
      <c r="BX162" s="24" t="s">
        <v>36</v>
      </c>
      <c r="BY162" s="24"/>
      <c r="BZ162" s="24" t="b">
        <v>1</v>
      </c>
      <c r="CA162" s="24"/>
      <c r="CB162" s="24"/>
      <c r="CC162" s="24"/>
      <c r="CD162" s="24"/>
      <c r="CE162" s="24"/>
    </row>
    <row r="163" spans="1:83" x14ac:dyDescent="0.25">
      <c r="A163" s="26">
        <v>139</v>
      </c>
      <c r="B163" s="26">
        <v>32</v>
      </c>
      <c r="C163" s="26">
        <v>139</v>
      </c>
      <c r="D163" s="81" t="s">
        <v>28</v>
      </c>
      <c r="E163" s="26" t="s">
        <v>29</v>
      </c>
      <c r="F163" s="26"/>
      <c r="G163" s="26"/>
      <c r="H163" s="26" t="b">
        <v>1</v>
      </c>
      <c r="I163" s="26"/>
      <c r="J163" s="26"/>
      <c r="K163" s="26"/>
      <c r="L163" s="26"/>
      <c r="M163" s="58"/>
      <c r="N163" s="81">
        <v>139</v>
      </c>
      <c r="O163" s="26" t="s">
        <v>29</v>
      </c>
      <c r="P163" s="26" t="s">
        <v>30</v>
      </c>
      <c r="Q163" s="26"/>
      <c r="R163" s="26" t="b">
        <v>1</v>
      </c>
      <c r="S163" s="26"/>
      <c r="T163" s="26"/>
      <c r="U163" s="26"/>
      <c r="V163" s="26"/>
      <c r="W163" s="58"/>
      <c r="X163" s="26">
        <v>139</v>
      </c>
      <c r="Y163" s="26" t="s">
        <v>30</v>
      </c>
      <c r="Z163" s="26" t="s">
        <v>31</v>
      </c>
      <c r="AA163" s="26"/>
      <c r="AB163" s="26" t="b">
        <v>1</v>
      </c>
      <c r="AC163" s="26"/>
      <c r="AD163" s="26"/>
      <c r="AE163" s="26"/>
      <c r="AF163" s="26"/>
      <c r="AG163" s="26"/>
      <c r="AH163" s="81">
        <v>139</v>
      </c>
      <c r="AI163" s="26" t="s">
        <v>31</v>
      </c>
      <c r="AJ163" s="26" t="s">
        <v>32</v>
      </c>
      <c r="AK163" s="26"/>
      <c r="AL163" s="26" t="b">
        <v>1</v>
      </c>
      <c r="AM163" s="26"/>
      <c r="AN163" s="26"/>
      <c r="AO163" s="26"/>
      <c r="AP163" s="26"/>
      <c r="AQ163" s="58"/>
      <c r="AR163" s="26">
        <v>139</v>
      </c>
      <c r="AS163" s="26" t="s">
        <v>32</v>
      </c>
      <c r="AT163" s="26" t="s">
        <v>33</v>
      </c>
      <c r="AU163" s="26"/>
      <c r="AV163" s="26" t="b">
        <v>1</v>
      </c>
      <c r="AW163" s="26"/>
      <c r="AX163" s="26"/>
      <c r="AY163" s="26"/>
      <c r="AZ163" s="26"/>
      <c r="BA163" s="58"/>
      <c r="BB163" s="81">
        <v>139</v>
      </c>
      <c r="BC163" s="26" t="s">
        <v>33</v>
      </c>
      <c r="BD163" s="26" t="s">
        <v>34</v>
      </c>
      <c r="BE163" s="26"/>
      <c r="BF163" s="26" t="b">
        <v>1</v>
      </c>
      <c r="BG163" s="26"/>
      <c r="BH163" s="26"/>
      <c r="BI163" s="26"/>
      <c r="BJ163" s="26"/>
      <c r="BK163" s="58"/>
      <c r="BL163" s="26">
        <v>139</v>
      </c>
      <c r="BM163" s="26" t="s">
        <v>34</v>
      </c>
      <c r="BN163" s="24" t="s">
        <v>35</v>
      </c>
      <c r="BO163" s="26">
        <v>9.6989771000000002E-2</v>
      </c>
      <c r="BP163" s="26" t="b">
        <v>0</v>
      </c>
      <c r="BQ163" s="26">
        <v>0.108451751</v>
      </c>
      <c r="BR163" s="26">
        <v>8.5527792000000005E-2</v>
      </c>
      <c r="BS163" s="26">
        <v>0</v>
      </c>
      <c r="BT163" s="26">
        <v>0</v>
      </c>
      <c r="BU163" s="58">
        <v>0</v>
      </c>
      <c r="BV163" s="24">
        <v>139</v>
      </c>
      <c r="BW163" s="26" t="s">
        <v>35</v>
      </c>
      <c r="BX163" s="26" t="s">
        <v>36</v>
      </c>
      <c r="BY163" s="26">
        <v>0.16237633400000001</v>
      </c>
      <c r="BZ163" s="26" t="b">
        <v>0</v>
      </c>
      <c r="CA163" s="26">
        <v>0.16824651700000001</v>
      </c>
      <c r="CB163" s="26">
        <v>0.15650615100000001</v>
      </c>
      <c r="CC163" s="26">
        <v>0</v>
      </c>
      <c r="CD163" s="26">
        <v>0</v>
      </c>
      <c r="CE163" s="26">
        <v>0</v>
      </c>
    </row>
    <row r="164" spans="1:83" x14ac:dyDescent="0.25">
      <c r="A164" s="24">
        <v>140</v>
      </c>
      <c r="B164" s="24">
        <v>32</v>
      </c>
      <c r="C164" s="24"/>
      <c r="D164" s="80"/>
      <c r="E164" s="24"/>
      <c r="F164" s="24"/>
      <c r="G164" s="24"/>
      <c r="H164" s="24"/>
      <c r="I164" s="24"/>
      <c r="J164" s="24"/>
      <c r="K164" s="24"/>
      <c r="L164" s="24"/>
      <c r="M164" s="57"/>
      <c r="N164" s="80"/>
      <c r="O164" s="24"/>
      <c r="P164" s="24"/>
      <c r="Q164" s="24"/>
      <c r="R164" s="24"/>
      <c r="S164" s="24"/>
      <c r="T164" s="24"/>
      <c r="U164" s="24"/>
      <c r="V164" s="24"/>
      <c r="W164" s="57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80"/>
      <c r="AI164" s="24"/>
      <c r="AJ164" s="24"/>
      <c r="AK164" s="24"/>
      <c r="AL164" s="24"/>
      <c r="AM164" s="24"/>
      <c r="AN164" s="24"/>
      <c r="AO164" s="24"/>
      <c r="AP164" s="24"/>
      <c r="AQ164" s="57"/>
      <c r="AR164" s="24"/>
      <c r="AS164" s="24"/>
      <c r="AT164" s="24"/>
      <c r="AU164" s="24"/>
      <c r="AV164" s="24"/>
      <c r="AW164" s="24"/>
      <c r="AX164" s="24"/>
      <c r="AY164" s="24"/>
      <c r="AZ164" s="24"/>
      <c r="BA164" s="57"/>
      <c r="BB164" s="80"/>
      <c r="BC164" s="24"/>
      <c r="BD164" s="24"/>
      <c r="BE164" s="24"/>
      <c r="BF164" s="24"/>
      <c r="BG164" s="24"/>
      <c r="BH164" s="24"/>
      <c r="BI164" s="24"/>
      <c r="BJ164" s="24"/>
      <c r="BK164" s="57"/>
      <c r="BL164" s="24"/>
      <c r="BM164" s="24" t="s">
        <v>34</v>
      </c>
      <c r="BN164" s="24" t="s">
        <v>35</v>
      </c>
      <c r="BO164" s="24"/>
      <c r="BP164" s="24"/>
      <c r="BQ164" s="24"/>
      <c r="BR164" s="24"/>
      <c r="BS164" s="24"/>
      <c r="BT164" s="24"/>
      <c r="BU164" s="57"/>
      <c r="BV164" s="24">
        <v>140</v>
      </c>
      <c r="BW164" s="24" t="s">
        <v>35</v>
      </c>
      <c r="BX164" s="24" t="s">
        <v>36</v>
      </c>
      <c r="BY164" s="24"/>
      <c r="BZ164" s="24"/>
      <c r="CA164" s="24"/>
      <c r="CB164" s="24"/>
      <c r="CC164" s="24"/>
      <c r="CD164" s="24"/>
      <c r="CE164" s="24"/>
    </row>
    <row r="165" spans="1:83" x14ac:dyDescent="0.25">
      <c r="A165" s="24">
        <v>141</v>
      </c>
      <c r="B165" s="24">
        <v>32</v>
      </c>
      <c r="C165" s="24"/>
      <c r="D165" s="80"/>
      <c r="E165" s="24"/>
      <c r="F165" s="24"/>
      <c r="G165" s="24"/>
      <c r="H165" s="24"/>
      <c r="I165" s="24"/>
      <c r="J165" s="24"/>
      <c r="K165" s="24"/>
      <c r="L165" s="24"/>
      <c r="M165" s="57"/>
      <c r="N165" s="80"/>
      <c r="O165" s="24"/>
      <c r="P165" s="24"/>
      <c r="Q165" s="24"/>
      <c r="R165" s="24"/>
      <c r="S165" s="24"/>
      <c r="T165" s="24"/>
      <c r="U165" s="24"/>
      <c r="V165" s="24"/>
      <c r="W165" s="57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80"/>
      <c r="AI165" s="24"/>
      <c r="AJ165" s="24"/>
      <c r="AK165" s="24"/>
      <c r="AL165" s="24"/>
      <c r="AM165" s="24"/>
      <c r="AN165" s="24"/>
      <c r="AO165" s="24"/>
      <c r="AP165" s="24"/>
      <c r="AQ165" s="57"/>
      <c r="AR165" s="24"/>
      <c r="AS165" s="24"/>
      <c r="AT165" s="24"/>
      <c r="AU165" s="24"/>
      <c r="AV165" s="24"/>
      <c r="AW165" s="24"/>
      <c r="AX165" s="24"/>
      <c r="AY165" s="24"/>
      <c r="AZ165" s="24"/>
      <c r="BA165" s="57"/>
      <c r="BB165" s="80"/>
      <c r="BC165" s="24"/>
      <c r="BD165" s="24"/>
      <c r="BE165" s="24"/>
      <c r="BF165" s="24"/>
      <c r="BG165" s="24"/>
      <c r="BH165" s="24"/>
      <c r="BI165" s="24"/>
      <c r="BJ165" s="24"/>
      <c r="BK165" s="57"/>
      <c r="BL165" s="24"/>
      <c r="BM165" s="24" t="s">
        <v>34</v>
      </c>
      <c r="BN165" s="24" t="s">
        <v>35</v>
      </c>
      <c r="BO165" s="24">
        <v>5.7096379022317401E-2</v>
      </c>
      <c r="BP165" s="24"/>
      <c r="BQ165" s="24">
        <v>0.105727636550286</v>
      </c>
      <c r="BR165" s="24">
        <v>8.4651214943480303E-3</v>
      </c>
      <c r="BS165" s="24"/>
      <c r="BT165" s="24"/>
      <c r="BU165" s="57"/>
      <c r="BV165" s="24">
        <v>141</v>
      </c>
      <c r="BW165" s="24" t="s">
        <v>35</v>
      </c>
      <c r="BX165" s="24" t="s">
        <v>36</v>
      </c>
      <c r="BY165" s="24">
        <v>2.9254612681013898</v>
      </c>
      <c r="BZ165" s="24"/>
      <c r="CA165" s="24">
        <v>4.3166178892899296</v>
      </c>
      <c r="CB165" s="24">
        <v>1.5343046469128601</v>
      </c>
      <c r="CC165" s="24"/>
      <c r="CD165" s="24"/>
      <c r="CE165" s="24"/>
    </row>
    <row r="166" spans="1:83" x14ac:dyDescent="0.25">
      <c r="A166" s="24">
        <v>142</v>
      </c>
      <c r="B166" s="24">
        <v>32</v>
      </c>
      <c r="C166" s="24"/>
      <c r="D166" s="80"/>
      <c r="E166" s="24"/>
      <c r="F166" s="24"/>
      <c r="G166" s="24"/>
      <c r="H166" s="24"/>
      <c r="I166" s="24"/>
      <c r="J166" s="24"/>
      <c r="K166" s="24"/>
      <c r="L166" s="24"/>
      <c r="M166" s="57"/>
      <c r="N166" s="80"/>
      <c r="O166" s="24"/>
      <c r="P166" s="24"/>
      <c r="Q166" s="24"/>
      <c r="R166" s="24"/>
      <c r="S166" s="24"/>
      <c r="T166" s="24"/>
      <c r="U166" s="24"/>
      <c r="V166" s="24"/>
      <c r="W166" s="57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80"/>
      <c r="AI166" s="24"/>
      <c r="AJ166" s="24"/>
      <c r="AK166" s="24"/>
      <c r="AL166" s="24"/>
      <c r="AM166" s="24"/>
      <c r="AN166" s="24"/>
      <c r="AO166" s="24"/>
      <c r="AP166" s="24"/>
      <c r="AQ166" s="57"/>
      <c r="AR166" s="24"/>
      <c r="AS166" s="24"/>
      <c r="AT166" s="24"/>
      <c r="AU166" s="24"/>
      <c r="AV166" s="24"/>
      <c r="AW166" s="24"/>
      <c r="AX166" s="24"/>
      <c r="AY166" s="24"/>
      <c r="AZ166" s="24"/>
      <c r="BA166" s="57"/>
      <c r="BB166" s="80"/>
      <c r="BC166" s="24"/>
      <c r="BD166" s="24"/>
      <c r="BE166" s="24"/>
      <c r="BF166" s="24"/>
      <c r="BG166" s="24"/>
      <c r="BH166" s="24"/>
      <c r="BI166" s="24"/>
      <c r="BJ166" s="24"/>
      <c r="BK166" s="57"/>
      <c r="BL166" s="24"/>
      <c r="BM166" s="24" t="s">
        <v>34</v>
      </c>
      <c r="BN166" s="24" t="s">
        <v>35</v>
      </c>
      <c r="BO166" s="24">
        <v>2.5587449872835399E-2</v>
      </c>
      <c r="BP166" s="24"/>
      <c r="BQ166" s="24">
        <v>0.45007931762401499</v>
      </c>
      <c r="BR166" s="24">
        <v>0</v>
      </c>
      <c r="BS166" s="24"/>
      <c r="BT166" s="24"/>
      <c r="BU166" s="57"/>
      <c r="BV166" s="24">
        <v>142</v>
      </c>
      <c r="BW166" s="24" t="s">
        <v>35</v>
      </c>
      <c r="BX166" s="24" t="s">
        <v>36</v>
      </c>
      <c r="BY166" s="24"/>
      <c r="BZ166" s="24"/>
      <c r="CA166" s="24"/>
      <c r="CB166" s="24"/>
      <c r="CC166" s="24"/>
      <c r="CD166" s="24"/>
      <c r="CE166" s="24"/>
    </row>
    <row r="167" spans="1:83" x14ac:dyDescent="0.25">
      <c r="A167" s="24">
        <v>143</v>
      </c>
      <c r="B167" s="24">
        <v>32</v>
      </c>
      <c r="C167" s="24"/>
      <c r="D167" s="80"/>
      <c r="E167" s="24"/>
      <c r="F167" s="24"/>
      <c r="G167" s="24"/>
      <c r="H167" s="24"/>
      <c r="I167" s="24"/>
      <c r="J167" s="24"/>
      <c r="K167" s="24"/>
      <c r="L167" s="24"/>
      <c r="M167" s="57"/>
      <c r="N167" s="80"/>
      <c r="O167" s="24"/>
      <c r="P167" s="24"/>
      <c r="Q167" s="24"/>
      <c r="R167" s="24"/>
      <c r="S167" s="24"/>
      <c r="T167" s="24"/>
      <c r="U167" s="24"/>
      <c r="V167" s="24"/>
      <c r="W167" s="57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80"/>
      <c r="AI167" s="24"/>
      <c r="AJ167" s="24"/>
      <c r="AK167" s="24"/>
      <c r="AL167" s="24"/>
      <c r="AM167" s="24"/>
      <c r="AN167" s="24"/>
      <c r="AO167" s="24"/>
      <c r="AP167" s="24"/>
      <c r="AQ167" s="57"/>
      <c r="AR167" s="24"/>
      <c r="AS167" s="24"/>
      <c r="AT167" s="24"/>
      <c r="AU167" s="24"/>
      <c r="AV167" s="24"/>
      <c r="AW167" s="24"/>
      <c r="AX167" s="24"/>
      <c r="AY167" s="24"/>
      <c r="AZ167" s="24"/>
      <c r="BA167" s="57"/>
      <c r="BB167" s="80"/>
      <c r="BC167" s="24"/>
      <c r="BD167" s="24"/>
      <c r="BE167" s="24"/>
      <c r="BF167" s="24"/>
      <c r="BG167" s="24"/>
      <c r="BH167" s="24"/>
      <c r="BI167" s="24"/>
      <c r="BJ167" s="24"/>
      <c r="BK167" s="57"/>
      <c r="BL167" s="24"/>
      <c r="BM167" s="24" t="s">
        <v>34</v>
      </c>
      <c r="BN167" s="24" t="s">
        <v>35</v>
      </c>
      <c r="BO167" s="24"/>
      <c r="BP167" s="24"/>
      <c r="BQ167" s="24"/>
      <c r="BR167" s="24"/>
      <c r="BS167" s="24"/>
      <c r="BT167" s="24"/>
      <c r="BU167" s="57"/>
      <c r="BV167" s="24">
        <v>143</v>
      </c>
      <c r="BW167" s="24" t="s">
        <v>35</v>
      </c>
      <c r="BX167" s="24" t="s">
        <v>36</v>
      </c>
      <c r="BY167" s="24"/>
      <c r="BZ167" s="24"/>
      <c r="CA167" s="24"/>
      <c r="CB167" s="24"/>
      <c r="CC167" s="24"/>
      <c r="CD167" s="24"/>
      <c r="CE167" s="24"/>
    </row>
    <row r="168" spans="1:83" x14ac:dyDescent="0.25">
      <c r="A168" s="24">
        <v>144</v>
      </c>
      <c r="B168" s="24">
        <v>32</v>
      </c>
      <c r="C168" s="24"/>
      <c r="D168" s="80"/>
      <c r="E168" s="24"/>
      <c r="F168" s="24"/>
      <c r="G168" s="24"/>
      <c r="H168" s="24"/>
      <c r="I168" s="24"/>
      <c r="J168" s="24"/>
      <c r="K168" s="24"/>
      <c r="L168" s="24"/>
      <c r="M168" s="57"/>
      <c r="N168" s="80"/>
      <c r="O168" s="24"/>
      <c r="P168" s="24"/>
      <c r="Q168" s="24"/>
      <c r="R168" s="24"/>
      <c r="S168" s="24"/>
      <c r="T168" s="24"/>
      <c r="U168" s="24"/>
      <c r="V168" s="24"/>
      <c r="W168" s="57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80"/>
      <c r="AI168" s="24"/>
      <c r="AJ168" s="24"/>
      <c r="AK168" s="24"/>
      <c r="AL168" s="24"/>
      <c r="AM168" s="24"/>
      <c r="AN168" s="24"/>
      <c r="AO168" s="24"/>
      <c r="AP168" s="24"/>
      <c r="AQ168" s="57"/>
      <c r="AR168" s="24"/>
      <c r="AS168" s="24"/>
      <c r="AT168" s="24"/>
      <c r="AU168" s="24"/>
      <c r="AV168" s="24"/>
      <c r="AW168" s="24"/>
      <c r="AX168" s="24"/>
      <c r="AY168" s="24"/>
      <c r="AZ168" s="24"/>
      <c r="BA168" s="57"/>
      <c r="BB168" s="80"/>
      <c r="BC168" s="24"/>
      <c r="BD168" s="24"/>
      <c r="BE168" s="24"/>
      <c r="BF168" s="24"/>
      <c r="BG168" s="24"/>
      <c r="BH168" s="24"/>
      <c r="BI168" s="24"/>
      <c r="BJ168" s="24"/>
      <c r="BK168" s="57"/>
      <c r="BL168" s="24"/>
      <c r="BM168" s="24" t="s">
        <v>34</v>
      </c>
      <c r="BN168" s="24" t="s">
        <v>35</v>
      </c>
      <c r="BO168" s="24">
        <v>0.14970417530546801</v>
      </c>
      <c r="BP168" s="24"/>
      <c r="BQ168" s="24">
        <v>0.31947469753322499</v>
      </c>
      <c r="BR168" s="24">
        <v>0</v>
      </c>
      <c r="BS168" s="24"/>
      <c r="BT168" s="24"/>
      <c r="BU168" s="57"/>
      <c r="BV168" s="24">
        <v>144</v>
      </c>
      <c r="BW168" s="24" t="s">
        <v>35</v>
      </c>
      <c r="BX168" s="24" t="s">
        <v>36</v>
      </c>
      <c r="BY168" s="24"/>
      <c r="BZ168" s="24"/>
      <c r="CA168" s="24"/>
      <c r="CB168" s="24"/>
      <c r="CC168" s="24"/>
      <c r="CD168" s="24"/>
      <c r="CE168" s="24"/>
    </row>
    <row r="169" spans="1:83" x14ac:dyDescent="0.25">
      <c r="A169" s="24">
        <v>145</v>
      </c>
      <c r="B169" s="24">
        <v>32</v>
      </c>
      <c r="C169" s="24"/>
      <c r="D169" s="80"/>
      <c r="E169" s="24"/>
      <c r="F169" s="24"/>
      <c r="G169" s="24"/>
      <c r="H169" s="24"/>
      <c r="I169" s="24"/>
      <c r="J169" s="24"/>
      <c r="K169" s="24"/>
      <c r="L169" s="24"/>
      <c r="M169" s="57"/>
      <c r="N169" s="80"/>
      <c r="O169" s="24"/>
      <c r="P169" s="24"/>
      <c r="Q169" s="24"/>
      <c r="R169" s="24"/>
      <c r="S169" s="24"/>
      <c r="T169" s="24"/>
      <c r="U169" s="24"/>
      <c r="V169" s="24"/>
      <c r="W169" s="57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80"/>
      <c r="AI169" s="24"/>
      <c r="AJ169" s="24"/>
      <c r="AK169" s="24"/>
      <c r="AL169" s="24"/>
      <c r="AM169" s="24"/>
      <c r="AN169" s="24"/>
      <c r="AO169" s="24"/>
      <c r="AP169" s="24"/>
      <c r="AQ169" s="57"/>
      <c r="AR169" s="24"/>
      <c r="AS169" s="24"/>
      <c r="AT169" s="24"/>
      <c r="AU169" s="24"/>
      <c r="AV169" s="24"/>
      <c r="AW169" s="24"/>
      <c r="AX169" s="24"/>
      <c r="AY169" s="24"/>
      <c r="AZ169" s="24"/>
      <c r="BA169" s="57"/>
      <c r="BB169" s="80"/>
      <c r="BC169" s="24"/>
      <c r="BD169" s="24"/>
      <c r="BE169" s="24"/>
      <c r="BF169" s="24"/>
      <c r="BG169" s="24"/>
      <c r="BH169" s="24"/>
      <c r="BI169" s="24"/>
      <c r="BJ169" s="24"/>
      <c r="BK169" s="57"/>
      <c r="BL169" s="24"/>
      <c r="BM169" s="24" t="s">
        <v>34</v>
      </c>
      <c r="BN169" s="24" t="s">
        <v>35</v>
      </c>
      <c r="BO169" s="24">
        <v>0.16046871055592599</v>
      </c>
      <c r="BP169" s="24"/>
      <c r="BQ169" s="24">
        <v>0.38619101091735503</v>
      </c>
      <c r="BR169" s="24">
        <v>0</v>
      </c>
      <c r="BS169" s="24"/>
      <c r="BT169" s="24"/>
      <c r="BU169" s="57"/>
      <c r="BV169" s="24">
        <v>145</v>
      </c>
      <c r="BW169" s="24" t="s">
        <v>35</v>
      </c>
      <c r="BX169" s="24" t="s">
        <v>36</v>
      </c>
      <c r="BY169" s="24">
        <v>0.123935912134957</v>
      </c>
      <c r="BZ169" s="24"/>
      <c r="CA169" s="24">
        <v>0.38931977615874502</v>
      </c>
      <c r="CB169" s="24">
        <v>0</v>
      </c>
      <c r="CC169" s="24"/>
      <c r="CD169" s="24"/>
      <c r="CE169" s="24"/>
    </row>
    <row r="170" spans="1:83" x14ac:dyDescent="0.25">
      <c r="A170" s="24">
        <v>146</v>
      </c>
      <c r="B170" s="24">
        <v>32</v>
      </c>
      <c r="C170" s="24"/>
      <c r="D170" s="80"/>
      <c r="E170" s="24"/>
      <c r="F170" s="24"/>
      <c r="G170" s="24"/>
      <c r="H170" s="24"/>
      <c r="I170" s="24"/>
      <c r="J170" s="24"/>
      <c r="K170" s="24"/>
      <c r="L170" s="24"/>
      <c r="M170" s="57"/>
      <c r="N170" s="80"/>
      <c r="O170" s="24"/>
      <c r="P170" s="24"/>
      <c r="Q170" s="24"/>
      <c r="R170" s="24"/>
      <c r="S170" s="24"/>
      <c r="T170" s="24"/>
      <c r="U170" s="24"/>
      <c r="V170" s="24"/>
      <c r="W170" s="57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80"/>
      <c r="AI170" s="24"/>
      <c r="AJ170" s="24"/>
      <c r="AK170" s="24"/>
      <c r="AL170" s="24"/>
      <c r="AM170" s="24"/>
      <c r="AN170" s="24"/>
      <c r="AO170" s="24"/>
      <c r="AP170" s="24"/>
      <c r="AQ170" s="57"/>
      <c r="AR170" s="24"/>
      <c r="AS170" s="24"/>
      <c r="AT170" s="24"/>
      <c r="AU170" s="24"/>
      <c r="AV170" s="24"/>
      <c r="AW170" s="24"/>
      <c r="AX170" s="24"/>
      <c r="AY170" s="24"/>
      <c r="AZ170" s="24"/>
      <c r="BA170" s="57"/>
      <c r="BB170" s="80"/>
      <c r="BC170" s="24"/>
      <c r="BD170" s="24"/>
      <c r="BE170" s="24"/>
      <c r="BF170" s="24"/>
      <c r="BG170" s="24"/>
      <c r="BH170" s="24"/>
      <c r="BI170" s="24"/>
      <c r="BJ170" s="24"/>
      <c r="BK170" s="57"/>
      <c r="BL170" s="24"/>
      <c r="BM170" s="24" t="s">
        <v>34</v>
      </c>
      <c r="BN170" s="24" t="s">
        <v>35</v>
      </c>
      <c r="BO170" s="24">
        <v>3.2649006105386798E-2</v>
      </c>
      <c r="BP170" s="24"/>
      <c r="BQ170" s="24">
        <v>0.34736460632755001</v>
      </c>
      <c r="BR170" s="24">
        <v>0</v>
      </c>
      <c r="BS170" s="24"/>
      <c r="BT170" s="24"/>
      <c r="BU170" s="57"/>
      <c r="BV170" s="24">
        <v>146</v>
      </c>
      <c r="BW170" s="24" t="s">
        <v>35</v>
      </c>
      <c r="BX170" s="24" t="s">
        <v>36</v>
      </c>
      <c r="BY170" s="24">
        <v>1.1078322024837099E-2</v>
      </c>
      <c r="BZ170" s="24"/>
      <c r="CA170" s="24">
        <v>0.434538334095326</v>
      </c>
      <c r="CB170" s="24">
        <v>0</v>
      </c>
      <c r="CC170" s="24"/>
      <c r="CD170" s="24"/>
      <c r="CE170" s="24"/>
    </row>
    <row r="171" spans="1:83" x14ac:dyDescent="0.25">
      <c r="A171" s="24">
        <v>147</v>
      </c>
      <c r="B171" s="24">
        <v>32</v>
      </c>
      <c r="C171" s="24"/>
      <c r="D171" s="80"/>
      <c r="E171" s="24"/>
      <c r="F171" s="24"/>
      <c r="G171" s="24"/>
      <c r="H171" s="24"/>
      <c r="I171" s="24"/>
      <c r="J171" s="24"/>
      <c r="K171" s="24"/>
      <c r="L171" s="24"/>
      <c r="M171" s="57"/>
      <c r="N171" s="80"/>
      <c r="O171" s="24"/>
      <c r="P171" s="24"/>
      <c r="Q171" s="24"/>
      <c r="R171" s="24"/>
      <c r="S171" s="24"/>
      <c r="T171" s="24"/>
      <c r="U171" s="24"/>
      <c r="V171" s="24"/>
      <c r="W171" s="57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80"/>
      <c r="AI171" s="24"/>
      <c r="AJ171" s="24"/>
      <c r="AK171" s="24"/>
      <c r="AL171" s="24"/>
      <c r="AM171" s="24"/>
      <c r="AN171" s="24"/>
      <c r="AO171" s="24"/>
      <c r="AP171" s="24"/>
      <c r="AQ171" s="57"/>
      <c r="AR171" s="24"/>
      <c r="AS171" s="24"/>
      <c r="AT171" s="24"/>
      <c r="AU171" s="24"/>
      <c r="AV171" s="24"/>
      <c r="AW171" s="24"/>
      <c r="AX171" s="24"/>
      <c r="AY171" s="24"/>
      <c r="AZ171" s="24"/>
      <c r="BA171" s="57"/>
      <c r="BB171" s="80"/>
      <c r="BC171" s="24"/>
      <c r="BD171" s="24"/>
      <c r="BE171" s="24"/>
      <c r="BF171" s="24"/>
      <c r="BG171" s="24"/>
      <c r="BH171" s="24"/>
      <c r="BI171" s="24"/>
      <c r="BJ171" s="24"/>
      <c r="BK171" s="57"/>
      <c r="BL171" s="24"/>
      <c r="BM171" s="24" t="s">
        <v>34</v>
      </c>
      <c r="BN171" s="24" t="s">
        <v>35</v>
      </c>
      <c r="BO171" s="24"/>
      <c r="BP171" s="24"/>
      <c r="BQ171" s="24"/>
      <c r="BR171" s="24"/>
      <c r="BS171" s="24"/>
      <c r="BT171" s="24"/>
      <c r="BU171" s="57"/>
      <c r="BV171" s="24">
        <v>147</v>
      </c>
      <c r="BW171" s="24" t="s">
        <v>35</v>
      </c>
      <c r="BX171" s="24" t="s">
        <v>36</v>
      </c>
      <c r="BY171" s="24"/>
      <c r="BZ171" s="24"/>
      <c r="CA171" s="24"/>
      <c r="CB171" s="24"/>
      <c r="CC171" s="24"/>
      <c r="CD171" s="24"/>
      <c r="CE171" s="24"/>
    </row>
    <row r="172" spans="1:83" x14ac:dyDescent="0.25">
      <c r="A172" s="24">
        <v>148</v>
      </c>
      <c r="B172" s="24">
        <v>32</v>
      </c>
      <c r="C172" s="24"/>
      <c r="D172" s="80"/>
      <c r="E172" s="24"/>
      <c r="F172" s="24"/>
      <c r="G172" s="24"/>
      <c r="H172" s="24"/>
      <c r="I172" s="24"/>
      <c r="J172" s="24"/>
      <c r="K172" s="24"/>
      <c r="L172" s="24"/>
      <c r="M172" s="57"/>
      <c r="N172" s="80"/>
      <c r="O172" s="24"/>
      <c r="P172" s="24"/>
      <c r="Q172" s="24"/>
      <c r="R172" s="24"/>
      <c r="S172" s="24"/>
      <c r="T172" s="24"/>
      <c r="U172" s="24"/>
      <c r="V172" s="24"/>
      <c r="W172" s="57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80"/>
      <c r="AI172" s="24"/>
      <c r="AJ172" s="24"/>
      <c r="AK172" s="24"/>
      <c r="AL172" s="24"/>
      <c r="AM172" s="24"/>
      <c r="AN172" s="24"/>
      <c r="AO172" s="24"/>
      <c r="AP172" s="24"/>
      <c r="AQ172" s="57"/>
      <c r="AR172" s="24"/>
      <c r="AS172" s="24"/>
      <c r="AT172" s="24"/>
      <c r="AU172" s="24"/>
      <c r="AV172" s="24"/>
      <c r="AW172" s="24"/>
      <c r="AX172" s="24"/>
      <c r="AY172" s="24"/>
      <c r="AZ172" s="24"/>
      <c r="BA172" s="57"/>
      <c r="BB172" s="80"/>
      <c r="BC172" s="24"/>
      <c r="BD172" s="24"/>
      <c r="BE172" s="24"/>
      <c r="BF172" s="24"/>
      <c r="BG172" s="24"/>
      <c r="BH172" s="24"/>
      <c r="BI172" s="24"/>
      <c r="BJ172" s="24"/>
      <c r="BK172" s="57"/>
      <c r="BL172" s="24"/>
      <c r="BM172" s="24" t="s">
        <v>34</v>
      </c>
      <c r="BN172" s="24" t="s">
        <v>35</v>
      </c>
      <c r="BO172" s="24">
        <v>5.7583968349294197E-2</v>
      </c>
      <c r="BP172" s="24"/>
      <c r="BQ172" s="24">
        <v>0.11325374437037899</v>
      </c>
      <c r="BR172" s="24">
        <v>1.91419232820867E-3</v>
      </c>
      <c r="BS172" s="24"/>
      <c r="BT172" s="24"/>
      <c r="BU172" s="57"/>
      <c r="BV172" s="24">
        <v>148</v>
      </c>
      <c r="BW172" s="24" t="s">
        <v>35</v>
      </c>
      <c r="BX172" s="24" t="s">
        <v>36</v>
      </c>
      <c r="BY172" s="24">
        <v>2.7746432338584701</v>
      </c>
      <c r="BZ172" s="24"/>
      <c r="CA172" s="24">
        <v>5.4321365883402999</v>
      </c>
      <c r="CB172" s="24">
        <v>0.117149879376639</v>
      </c>
      <c r="CC172" s="24"/>
      <c r="CD172" s="24"/>
      <c r="CE172" s="24"/>
    </row>
    <row r="173" spans="1:83" x14ac:dyDescent="0.25">
      <c r="A173" s="24">
        <v>149</v>
      </c>
      <c r="B173" s="24">
        <v>32</v>
      </c>
      <c r="C173" s="24"/>
      <c r="D173" s="80"/>
      <c r="E173" s="24"/>
      <c r="F173" s="24"/>
      <c r="G173" s="24"/>
      <c r="H173" s="24"/>
      <c r="I173" s="24"/>
      <c r="J173" s="24"/>
      <c r="K173" s="24"/>
      <c r="L173" s="24"/>
      <c r="M173" s="57"/>
      <c r="N173" s="80"/>
      <c r="O173" s="24"/>
      <c r="P173" s="24"/>
      <c r="Q173" s="24"/>
      <c r="R173" s="24"/>
      <c r="S173" s="24"/>
      <c r="T173" s="24"/>
      <c r="U173" s="24"/>
      <c r="V173" s="24"/>
      <c r="W173" s="57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80"/>
      <c r="AI173" s="24"/>
      <c r="AJ173" s="24"/>
      <c r="AK173" s="24"/>
      <c r="AL173" s="24"/>
      <c r="AM173" s="24"/>
      <c r="AN173" s="24"/>
      <c r="AO173" s="24"/>
      <c r="AP173" s="24"/>
      <c r="AQ173" s="57"/>
      <c r="AR173" s="24"/>
      <c r="AS173" s="24"/>
      <c r="AT173" s="24"/>
      <c r="AU173" s="24"/>
      <c r="AV173" s="24"/>
      <c r="AW173" s="24"/>
      <c r="AX173" s="24"/>
      <c r="AY173" s="24"/>
      <c r="AZ173" s="24"/>
      <c r="BA173" s="57"/>
      <c r="BB173" s="80"/>
      <c r="BC173" s="24"/>
      <c r="BD173" s="24"/>
      <c r="BE173" s="24"/>
      <c r="BF173" s="24"/>
      <c r="BG173" s="24"/>
      <c r="BH173" s="24"/>
      <c r="BI173" s="24"/>
      <c r="BJ173" s="24"/>
      <c r="BK173" s="57"/>
      <c r="BL173" s="24"/>
      <c r="BM173" s="24" t="s">
        <v>34</v>
      </c>
      <c r="BN173" s="24" t="s">
        <v>35</v>
      </c>
      <c r="BO173" s="24">
        <v>2.89559263563045E-2</v>
      </c>
      <c r="BP173" s="24"/>
      <c r="BQ173" s="24">
        <v>7.6357514269767696E-2</v>
      </c>
      <c r="BR173" s="24">
        <v>0</v>
      </c>
      <c r="BS173" s="24"/>
      <c r="BT173" s="24"/>
      <c r="BU173" s="57"/>
      <c r="BV173" s="24">
        <v>149</v>
      </c>
      <c r="BW173" s="24" t="s">
        <v>35</v>
      </c>
      <c r="BX173" s="24" t="s">
        <v>36</v>
      </c>
      <c r="BY173" s="24">
        <v>3.0721735326091099E-2</v>
      </c>
      <c r="BZ173" s="24"/>
      <c r="CA173" s="24">
        <v>0.109872537502085</v>
      </c>
      <c r="CB173" s="24">
        <v>0</v>
      </c>
      <c r="CC173" s="24"/>
      <c r="CD173" s="24"/>
      <c r="CE173" s="24"/>
    </row>
    <row r="174" spans="1:83" s="94" customFormat="1" x14ac:dyDescent="0.25">
      <c r="A174" s="95" t="s">
        <v>41</v>
      </c>
      <c r="B174" s="95"/>
      <c r="C174" s="95"/>
      <c r="D174" s="96"/>
      <c r="E174" s="95"/>
      <c r="F174" s="95">
        <f>AVERAGE(F118:F173)</f>
        <v>0.15949409235714285</v>
      </c>
      <c r="G174" s="95"/>
      <c r="H174" s="95"/>
      <c r="I174" s="95">
        <f>AVERAGE(I118:I173)</f>
        <v>0.37301659814285715</v>
      </c>
      <c r="J174" s="95">
        <f>AVERAGE(J118:J173)</f>
        <v>3.2842527857142853E-2</v>
      </c>
      <c r="K174" s="95"/>
      <c r="L174" s="95"/>
      <c r="M174" s="95"/>
      <c r="N174" s="95"/>
      <c r="O174" s="95"/>
      <c r="P174" s="95"/>
      <c r="Q174" s="95">
        <f>AVERAGE(Q118:Q173)</f>
        <v>0.15483285392307689</v>
      </c>
      <c r="R174" s="95"/>
      <c r="S174" s="95">
        <f>AVERAGE(S118:S173)</f>
        <v>0.35595282353846158</v>
      </c>
      <c r="T174" s="95">
        <f>AVERAGE(T118:T173)</f>
        <v>2.973859976923077E-2</v>
      </c>
      <c r="U174" s="95"/>
      <c r="V174" s="95"/>
      <c r="W174" s="95"/>
      <c r="X174" s="95"/>
      <c r="Y174" s="95"/>
      <c r="Z174" s="95"/>
      <c r="AA174" s="95">
        <f>AVERAGE(AA118:AA173)</f>
        <v>0.12982255200000001</v>
      </c>
      <c r="AB174" s="95"/>
      <c r="AC174" s="95">
        <f>AVERAGE(AC118:AC173)</f>
        <v>0.25640337176923073</v>
      </c>
      <c r="AD174" s="95">
        <f>AVERAGE(AD118:AD173)</f>
        <v>6.3247201923076923E-2</v>
      </c>
      <c r="AE174" s="95"/>
      <c r="AF174" s="95"/>
      <c r="AG174" s="95"/>
      <c r="AH174" s="96"/>
      <c r="AI174" s="95"/>
      <c r="AJ174" s="95"/>
      <c r="AK174" s="95">
        <f>AVERAGE(AK118:AK173)</f>
        <v>8.8416272374999993E-2</v>
      </c>
      <c r="AL174" s="95"/>
      <c r="AM174" s="95">
        <f>AVERAGE(AM118:AM173)</f>
        <v>0.21785467118749999</v>
      </c>
      <c r="AN174" s="95">
        <f>AVERAGE(AN118:AN173)</f>
        <v>2.4690323062499995E-2</v>
      </c>
      <c r="AO174" s="95"/>
      <c r="AP174" s="95"/>
      <c r="AQ174" s="107"/>
      <c r="AR174" s="95"/>
      <c r="AS174" s="95"/>
      <c r="AT174" s="95"/>
      <c r="AU174" s="95">
        <f>AVERAGE(AU118:AU173)</f>
        <v>0.31055254137499999</v>
      </c>
      <c r="AV174" s="95"/>
      <c r="AW174" s="95">
        <f>AVERAGE(AW118:AW173)</f>
        <v>0.44935273737500003</v>
      </c>
      <c r="AX174" s="95">
        <f>AVERAGE(AX118:AX173)</f>
        <v>0.21438130787500001</v>
      </c>
      <c r="AY174" s="95"/>
      <c r="AZ174" s="95"/>
      <c r="BA174" s="107"/>
      <c r="BB174" s="96"/>
      <c r="BC174" s="95"/>
      <c r="BD174" s="95"/>
      <c r="BE174" s="95">
        <f>AVERAGE(BE118:BE173)</f>
        <v>1.0661828846363637</v>
      </c>
      <c r="BF174" s="95"/>
      <c r="BG174" s="95">
        <f>AVERAGE(BG118:BG173)</f>
        <v>1.2638500604545455</v>
      </c>
      <c r="BH174" s="95">
        <f>AVERAGE(BH118:BH173)</f>
        <v>0.87088397027272724</v>
      </c>
      <c r="BI174" s="95"/>
      <c r="BJ174" s="95"/>
      <c r="BK174" s="107"/>
      <c r="BL174" s="95"/>
      <c r="BM174" s="115"/>
      <c r="BN174" s="95"/>
      <c r="BO174" s="95">
        <f>AVERAGE(BO118:BO173)</f>
        <v>0.37045692148198062</v>
      </c>
      <c r="BP174" s="95"/>
      <c r="BQ174" s="95">
        <f>AVERAGE(BQ118:BQ173)</f>
        <v>0.66181090614969074</v>
      </c>
      <c r="BR174" s="95">
        <f>AVERAGE(BR118:BR173)</f>
        <v>0.21907796720093986</v>
      </c>
      <c r="BS174" s="95"/>
      <c r="BT174" s="95"/>
      <c r="BU174" s="107"/>
      <c r="BV174" s="95"/>
      <c r="BW174" s="95"/>
      <c r="BX174" s="95"/>
      <c r="BY174" s="95">
        <f>AVERAGE(BY118:BY173)</f>
        <v>0.892114224367206</v>
      </c>
      <c r="BZ174" s="95"/>
      <c r="CA174" s="95">
        <f>AVERAGE(CA118:CA173)</f>
        <v>1.7744871714515822</v>
      </c>
      <c r="CB174" s="95">
        <f>AVERAGE(CB118:CB173)</f>
        <v>0.20837103236041302</v>
      </c>
      <c r="CC174" s="95"/>
      <c r="CD174" s="95"/>
      <c r="CE174" s="95"/>
    </row>
    <row r="175" spans="1:83" x14ac:dyDescent="0.25">
      <c r="A175" s="28">
        <v>1039</v>
      </c>
      <c r="B175" s="28">
        <v>22.6</v>
      </c>
      <c r="C175" s="28">
        <v>1039</v>
      </c>
      <c r="D175" s="82" t="s">
        <v>28</v>
      </c>
      <c r="E175" s="28" t="s">
        <v>29</v>
      </c>
      <c r="F175" s="28"/>
      <c r="G175" s="28"/>
      <c r="H175" s="28" t="b">
        <v>1</v>
      </c>
      <c r="I175" s="28"/>
      <c r="J175" s="28"/>
      <c r="K175" s="28"/>
      <c r="L175" s="28"/>
      <c r="M175" s="59"/>
      <c r="N175" s="82">
        <v>1039</v>
      </c>
      <c r="O175" s="28" t="s">
        <v>29</v>
      </c>
      <c r="P175" s="28" t="s">
        <v>30</v>
      </c>
      <c r="Q175" s="28">
        <v>1.078033622</v>
      </c>
      <c r="R175" s="28" t="b">
        <v>0</v>
      </c>
      <c r="S175" s="28">
        <v>1.20791782</v>
      </c>
      <c r="T175" s="28">
        <v>0.94814942499999999</v>
      </c>
      <c r="U175" s="28">
        <v>0</v>
      </c>
      <c r="V175" s="28">
        <v>0</v>
      </c>
      <c r="W175" s="59">
        <v>0</v>
      </c>
      <c r="X175" s="28">
        <v>1039</v>
      </c>
      <c r="Y175" s="28" t="s">
        <v>30</v>
      </c>
      <c r="Z175" s="28" t="s">
        <v>31</v>
      </c>
      <c r="AA175" s="28"/>
      <c r="AB175" s="28" t="b">
        <v>1</v>
      </c>
      <c r="AC175" s="28"/>
      <c r="AD175" s="28"/>
      <c r="AE175" s="28"/>
      <c r="AF175" s="28"/>
      <c r="AG175" s="28"/>
      <c r="AH175" s="82">
        <v>1039</v>
      </c>
      <c r="AI175" s="28" t="s">
        <v>31</v>
      </c>
      <c r="AJ175" s="28" t="s">
        <v>32</v>
      </c>
      <c r="AK175" s="28"/>
      <c r="AL175" s="28" t="b">
        <v>1</v>
      </c>
      <c r="AM175" s="28"/>
      <c r="AN175" s="28"/>
      <c r="AO175" s="28"/>
      <c r="AP175" s="28"/>
      <c r="AQ175" s="59"/>
      <c r="AR175" s="28">
        <v>1039</v>
      </c>
      <c r="AS175" s="28" t="s">
        <v>32</v>
      </c>
      <c r="AT175" s="28" t="s">
        <v>33</v>
      </c>
      <c r="AU175" s="28"/>
      <c r="AV175" s="28" t="b">
        <v>1</v>
      </c>
      <c r="AW175" s="28"/>
      <c r="AX175" s="28"/>
      <c r="AY175" s="28"/>
      <c r="AZ175" s="28"/>
      <c r="BA175" s="59"/>
      <c r="BB175" s="82">
        <v>1039</v>
      </c>
      <c r="BC175" s="28" t="s">
        <v>33</v>
      </c>
      <c r="BD175" s="28" t="s">
        <v>34</v>
      </c>
      <c r="BE175" s="28"/>
      <c r="BF175" s="28" t="b">
        <v>1</v>
      </c>
      <c r="BG175" s="28"/>
      <c r="BH175" s="28"/>
      <c r="BI175" s="28"/>
      <c r="BJ175" s="28"/>
      <c r="BK175" s="59"/>
      <c r="BL175" s="28">
        <v>1039</v>
      </c>
      <c r="BM175" s="27" t="s">
        <v>34</v>
      </c>
      <c r="BN175" s="28" t="s">
        <v>35</v>
      </c>
      <c r="BO175" s="28"/>
      <c r="BP175" s="28" t="b">
        <v>1</v>
      </c>
      <c r="BQ175" s="28"/>
      <c r="BR175" s="28"/>
      <c r="BS175" s="28"/>
      <c r="BT175" s="28"/>
      <c r="BU175" s="59"/>
      <c r="BV175" s="28">
        <v>1039</v>
      </c>
      <c r="BW175" s="28" t="s">
        <v>35</v>
      </c>
      <c r="BX175" s="28" t="s">
        <v>36</v>
      </c>
      <c r="BY175" s="28"/>
      <c r="BZ175" s="28" t="b">
        <v>1</v>
      </c>
      <c r="CA175" s="28"/>
      <c r="CB175" s="28"/>
      <c r="CC175" s="28"/>
      <c r="CD175" s="28"/>
      <c r="CE175" s="28"/>
    </row>
    <row r="176" spans="1:83" x14ac:dyDescent="0.25">
      <c r="A176" s="27">
        <v>1040</v>
      </c>
      <c r="B176" s="27">
        <v>22.6</v>
      </c>
      <c r="C176" s="27">
        <v>1040</v>
      </c>
      <c r="D176" s="83" t="s">
        <v>28</v>
      </c>
      <c r="E176" s="27" t="s">
        <v>29</v>
      </c>
      <c r="F176" s="27"/>
      <c r="G176" s="27"/>
      <c r="H176" s="27" t="b">
        <v>1</v>
      </c>
      <c r="I176" s="27"/>
      <c r="J176" s="27"/>
      <c r="K176" s="27"/>
      <c r="L176" s="27"/>
      <c r="M176" s="60"/>
      <c r="N176" s="83">
        <v>1040</v>
      </c>
      <c r="O176" s="27" t="s">
        <v>29</v>
      </c>
      <c r="P176" s="27" t="s">
        <v>30</v>
      </c>
      <c r="Q176" s="27"/>
      <c r="R176" s="27" t="b">
        <v>1</v>
      </c>
      <c r="S176" s="27"/>
      <c r="T176" s="27"/>
      <c r="U176" s="27"/>
      <c r="V176" s="27"/>
      <c r="W176" s="60"/>
      <c r="X176" s="27">
        <v>1040</v>
      </c>
      <c r="Y176" s="27" t="s">
        <v>30</v>
      </c>
      <c r="Z176" s="27" t="s">
        <v>31</v>
      </c>
      <c r="AA176" s="27"/>
      <c r="AB176" s="27" t="b">
        <v>1</v>
      </c>
      <c r="AC176" s="27"/>
      <c r="AD176" s="27"/>
      <c r="AE176" s="27"/>
      <c r="AF176" s="27"/>
      <c r="AG176" s="27"/>
      <c r="AH176" s="83">
        <v>1040</v>
      </c>
      <c r="AI176" s="27" t="s">
        <v>31</v>
      </c>
      <c r="AJ176" s="27" t="s">
        <v>32</v>
      </c>
      <c r="AK176" s="27"/>
      <c r="AL176" s="27" t="b">
        <v>1</v>
      </c>
      <c r="AM176" s="27"/>
      <c r="AN176" s="27"/>
      <c r="AO176" s="27"/>
      <c r="AP176" s="27"/>
      <c r="AQ176" s="60"/>
      <c r="AR176" s="27">
        <v>1040</v>
      </c>
      <c r="AS176" s="27" t="s">
        <v>32</v>
      </c>
      <c r="AT176" s="27" t="s">
        <v>33</v>
      </c>
      <c r="AU176" s="27"/>
      <c r="AV176" s="27" t="b">
        <v>1</v>
      </c>
      <c r="AW176" s="27"/>
      <c r="AX176" s="27"/>
      <c r="AY176" s="27"/>
      <c r="AZ176" s="27"/>
      <c r="BA176" s="60"/>
      <c r="BB176" s="83">
        <v>1040</v>
      </c>
      <c r="BC176" s="27" t="s">
        <v>33</v>
      </c>
      <c r="BD176" s="27" t="s">
        <v>34</v>
      </c>
      <c r="BE176" s="27"/>
      <c r="BF176" s="27" t="b">
        <v>1</v>
      </c>
      <c r="BG176" s="27"/>
      <c r="BH176" s="27"/>
      <c r="BI176" s="27"/>
      <c r="BJ176" s="27"/>
      <c r="BK176" s="60"/>
      <c r="BL176" s="27">
        <v>1040</v>
      </c>
      <c r="BM176" s="27" t="s">
        <v>34</v>
      </c>
      <c r="BN176" s="27" t="s">
        <v>35</v>
      </c>
      <c r="BO176" s="27"/>
      <c r="BP176" s="27" t="b">
        <v>1</v>
      </c>
      <c r="BQ176" s="27"/>
      <c r="BR176" s="27"/>
      <c r="BS176" s="27"/>
      <c r="BT176" s="27"/>
      <c r="BU176" s="60"/>
      <c r="BV176" s="27">
        <v>1040</v>
      </c>
      <c r="BW176" s="27" t="s">
        <v>35</v>
      </c>
      <c r="BX176" s="27" t="s">
        <v>36</v>
      </c>
      <c r="BY176" s="27"/>
      <c r="BZ176" s="27" t="b">
        <v>1</v>
      </c>
      <c r="CA176" s="27"/>
      <c r="CB176" s="27"/>
      <c r="CC176" s="27"/>
      <c r="CD176" s="27"/>
      <c r="CE176" s="27"/>
    </row>
    <row r="177" spans="1:83" x14ac:dyDescent="0.25">
      <c r="A177" s="27">
        <v>1041</v>
      </c>
      <c r="B177" s="27">
        <v>22.6</v>
      </c>
      <c r="C177" s="27">
        <v>1041</v>
      </c>
      <c r="D177" s="83" t="s">
        <v>28</v>
      </c>
      <c r="E177" s="27" t="s">
        <v>29</v>
      </c>
      <c r="F177" s="27"/>
      <c r="G177" s="27"/>
      <c r="H177" s="27" t="b">
        <v>1</v>
      </c>
      <c r="I177" s="27"/>
      <c r="J177" s="27"/>
      <c r="K177" s="27"/>
      <c r="L177" s="27"/>
      <c r="M177" s="60"/>
      <c r="N177" s="83">
        <v>1041</v>
      </c>
      <c r="O177" s="27" t="s">
        <v>29</v>
      </c>
      <c r="P177" s="27" t="s">
        <v>30</v>
      </c>
      <c r="Q177" s="27"/>
      <c r="R177" s="27" t="b">
        <v>1</v>
      </c>
      <c r="S177" s="27"/>
      <c r="T177" s="27"/>
      <c r="U177" s="27"/>
      <c r="V177" s="27"/>
      <c r="W177" s="60"/>
      <c r="X177" s="27">
        <v>1041</v>
      </c>
      <c r="Y177" s="27" t="s">
        <v>30</v>
      </c>
      <c r="Z177" s="27" t="s">
        <v>31</v>
      </c>
      <c r="AA177" s="27"/>
      <c r="AB177" s="27" t="b">
        <v>1</v>
      </c>
      <c r="AC177" s="27"/>
      <c r="AD177" s="27"/>
      <c r="AE177" s="27"/>
      <c r="AF177" s="27"/>
      <c r="AG177" s="27"/>
      <c r="AH177" s="83">
        <v>1041</v>
      </c>
      <c r="AI177" s="27" t="s">
        <v>31</v>
      </c>
      <c r="AJ177" s="27" t="s">
        <v>32</v>
      </c>
      <c r="AK177" s="27"/>
      <c r="AL177" s="27" t="b">
        <v>1</v>
      </c>
      <c r="AM177" s="27"/>
      <c r="AN177" s="27"/>
      <c r="AO177" s="27"/>
      <c r="AP177" s="27"/>
      <c r="AQ177" s="60"/>
      <c r="AR177" s="27">
        <v>1041</v>
      </c>
      <c r="AS177" s="27" t="s">
        <v>32</v>
      </c>
      <c r="AT177" s="27" t="s">
        <v>33</v>
      </c>
      <c r="AU177" s="27"/>
      <c r="AV177" s="27" t="b">
        <v>1</v>
      </c>
      <c r="AW177" s="27"/>
      <c r="AX177" s="27"/>
      <c r="AY177" s="27"/>
      <c r="AZ177" s="27"/>
      <c r="BA177" s="60"/>
      <c r="BB177" s="83">
        <v>1041</v>
      </c>
      <c r="BC177" s="27" t="s">
        <v>33</v>
      </c>
      <c r="BD177" s="27" t="s">
        <v>34</v>
      </c>
      <c r="BE177" s="27"/>
      <c r="BF177" s="27" t="b">
        <v>1</v>
      </c>
      <c r="BG177" s="27"/>
      <c r="BH177" s="27"/>
      <c r="BI177" s="27"/>
      <c r="BJ177" s="27"/>
      <c r="BK177" s="60"/>
      <c r="BL177" s="27">
        <v>1041</v>
      </c>
      <c r="BM177" s="27" t="s">
        <v>34</v>
      </c>
      <c r="BN177" s="27" t="s">
        <v>35</v>
      </c>
      <c r="BO177" s="27">
        <v>0.16580160499999999</v>
      </c>
      <c r="BP177" s="27" t="b">
        <v>0</v>
      </c>
      <c r="BQ177" s="27">
        <v>0.24139127899999999</v>
      </c>
      <c r="BR177" s="27">
        <v>9.0211929999999996E-2</v>
      </c>
      <c r="BS177" s="27">
        <v>0</v>
      </c>
      <c r="BT177" s="27">
        <v>0</v>
      </c>
      <c r="BU177" s="60">
        <v>0</v>
      </c>
      <c r="BV177" s="27">
        <v>1041</v>
      </c>
      <c r="BW177" s="27" t="s">
        <v>35</v>
      </c>
      <c r="BX177" s="27" t="s">
        <v>36</v>
      </c>
      <c r="BY177" s="27">
        <v>3.1410575490000001</v>
      </c>
      <c r="BZ177" s="27" t="b">
        <v>0</v>
      </c>
      <c r="CA177" s="27">
        <v>5.0905809919999996</v>
      </c>
      <c r="CB177" s="27">
        <v>1.1915341049999999</v>
      </c>
      <c r="CC177" s="27">
        <v>0</v>
      </c>
      <c r="CD177" s="27">
        <v>0</v>
      </c>
      <c r="CE177" s="27">
        <v>0</v>
      </c>
    </row>
    <row r="178" spans="1:83" x14ac:dyDescent="0.25">
      <c r="A178" s="27">
        <v>1042</v>
      </c>
      <c r="B178" s="27">
        <v>22.6</v>
      </c>
      <c r="C178" s="27">
        <v>1042</v>
      </c>
      <c r="D178" s="83" t="s">
        <v>28</v>
      </c>
      <c r="E178" s="27" t="s">
        <v>29</v>
      </c>
      <c r="F178" s="27"/>
      <c r="G178" s="27"/>
      <c r="H178" s="27" t="b">
        <v>1</v>
      </c>
      <c r="I178" s="27"/>
      <c r="J178" s="27"/>
      <c r="K178" s="27"/>
      <c r="L178" s="27"/>
      <c r="M178" s="60"/>
      <c r="N178" s="83">
        <v>1042</v>
      </c>
      <c r="O178" s="27" t="s">
        <v>29</v>
      </c>
      <c r="P178" s="27" t="s">
        <v>30</v>
      </c>
      <c r="Q178" s="27"/>
      <c r="R178" s="27" t="b">
        <v>1</v>
      </c>
      <c r="S178" s="27"/>
      <c r="T178" s="27"/>
      <c r="U178" s="27"/>
      <c r="V178" s="27"/>
      <c r="W178" s="60"/>
      <c r="X178" s="27">
        <v>1042</v>
      </c>
      <c r="Y178" s="27" t="s">
        <v>30</v>
      </c>
      <c r="Z178" s="27" t="s">
        <v>31</v>
      </c>
      <c r="AA178" s="27"/>
      <c r="AB178" s="27" t="b">
        <v>1</v>
      </c>
      <c r="AC178" s="27"/>
      <c r="AD178" s="27"/>
      <c r="AE178" s="27"/>
      <c r="AF178" s="27"/>
      <c r="AG178" s="27"/>
      <c r="AH178" s="83">
        <v>1042</v>
      </c>
      <c r="AI178" s="27" t="s">
        <v>31</v>
      </c>
      <c r="AJ178" s="27" t="s">
        <v>32</v>
      </c>
      <c r="AK178" s="27"/>
      <c r="AL178" s="27" t="b">
        <v>1</v>
      </c>
      <c r="AM178" s="27"/>
      <c r="AN178" s="27"/>
      <c r="AO178" s="27"/>
      <c r="AP178" s="27"/>
      <c r="AQ178" s="60"/>
      <c r="AR178" s="27">
        <v>1042</v>
      </c>
      <c r="AS178" s="27" t="s">
        <v>32</v>
      </c>
      <c r="AT178" s="27" t="s">
        <v>33</v>
      </c>
      <c r="AU178" s="27"/>
      <c r="AV178" s="27" t="b">
        <v>1</v>
      </c>
      <c r="AW178" s="27"/>
      <c r="AX178" s="27"/>
      <c r="AY178" s="27"/>
      <c r="AZ178" s="27"/>
      <c r="BA178" s="60"/>
      <c r="BB178" s="83">
        <v>1042</v>
      </c>
      <c r="BC178" s="27" t="s">
        <v>33</v>
      </c>
      <c r="BD178" s="27" t="s">
        <v>34</v>
      </c>
      <c r="BE178" s="27"/>
      <c r="BF178" s="27" t="b">
        <v>1</v>
      </c>
      <c r="BG178" s="27"/>
      <c r="BH178" s="27"/>
      <c r="BI178" s="27"/>
      <c r="BJ178" s="27"/>
      <c r="BK178" s="60"/>
      <c r="BL178" s="27">
        <v>1042</v>
      </c>
      <c r="BM178" s="27" t="s">
        <v>34</v>
      </c>
      <c r="BN178" s="27" t="s">
        <v>35</v>
      </c>
      <c r="BO178" s="27"/>
      <c r="BP178" s="27" t="b">
        <v>1</v>
      </c>
      <c r="BQ178" s="27"/>
      <c r="BR178" s="27"/>
      <c r="BS178" s="27"/>
      <c r="BT178" s="27"/>
      <c r="BU178" s="60"/>
      <c r="BV178" s="27">
        <v>1042</v>
      </c>
      <c r="BW178" s="27" t="s">
        <v>35</v>
      </c>
      <c r="BX178" s="27" t="s">
        <v>36</v>
      </c>
      <c r="BY178" s="27"/>
      <c r="BZ178" s="27" t="b">
        <v>1</v>
      </c>
      <c r="CA178" s="27"/>
      <c r="CB178" s="27"/>
      <c r="CC178" s="27"/>
      <c r="CD178" s="27"/>
      <c r="CE178" s="27"/>
    </row>
    <row r="179" spans="1:83" x14ac:dyDescent="0.25">
      <c r="A179" s="27">
        <v>1043</v>
      </c>
      <c r="B179" s="27">
        <v>22.6</v>
      </c>
      <c r="C179" s="27">
        <v>1043</v>
      </c>
      <c r="D179" s="83" t="s">
        <v>28</v>
      </c>
      <c r="E179" s="27" t="s">
        <v>29</v>
      </c>
      <c r="F179" s="27"/>
      <c r="G179" s="27"/>
      <c r="H179" s="27" t="b">
        <v>1</v>
      </c>
      <c r="I179" s="27"/>
      <c r="J179" s="27"/>
      <c r="K179" s="27"/>
      <c r="L179" s="27"/>
      <c r="M179" s="60"/>
      <c r="N179" s="83">
        <v>1043</v>
      </c>
      <c r="O179" s="27" t="s">
        <v>29</v>
      </c>
      <c r="P179" s="27" t="s">
        <v>30</v>
      </c>
      <c r="Q179" s="27"/>
      <c r="R179" s="27" t="b">
        <v>1</v>
      </c>
      <c r="S179" s="27"/>
      <c r="T179" s="27"/>
      <c r="U179" s="27"/>
      <c r="V179" s="27"/>
      <c r="W179" s="60"/>
      <c r="X179" s="27">
        <v>1043</v>
      </c>
      <c r="Y179" s="27" t="s">
        <v>30</v>
      </c>
      <c r="Z179" s="27" t="s">
        <v>31</v>
      </c>
      <c r="AA179" s="27"/>
      <c r="AB179" s="27" t="b">
        <v>1</v>
      </c>
      <c r="AC179" s="27"/>
      <c r="AD179" s="27"/>
      <c r="AE179" s="27"/>
      <c r="AF179" s="27"/>
      <c r="AG179" s="27"/>
      <c r="AH179" s="83">
        <v>1043</v>
      </c>
      <c r="AI179" s="27" t="s">
        <v>31</v>
      </c>
      <c r="AJ179" s="27" t="s">
        <v>32</v>
      </c>
      <c r="AK179" s="27"/>
      <c r="AL179" s="27" t="b">
        <v>1</v>
      </c>
      <c r="AM179" s="27"/>
      <c r="AN179" s="27"/>
      <c r="AO179" s="27"/>
      <c r="AP179" s="27"/>
      <c r="AQ179" s="60"/>
      <c r="AR179" s="27">
        <v>1043</v>
      </c>
      <c r="AS179" s="27" t="s">
        <v>32</v>
      </c>
      <c r="AT179" s="27" t="s">
        <v>33</v>
      </c>
      <c r="AU179" s="27"/>
      <c r="AV179" s="27" t="b">
        <v>1</v>
      </c>
      <c r="AW179" s="27"/>
      <c r="AX179" s="27"/>
      <c r="AY179" s="27"/>
      <c r="AZ179" s="27"/>
      <c r="BA179" s="60"/>
      <c r="BB179" s="83">
        <v>1043</v>
      </c>
      <c r="BC179" s="27" t="s">
        <v>33</v>
      </c>
      <c r="BD179" s="27" t="s">
        <v>34</v>
      </c>
      <c r="BE179" s="27"/>
      <c r="BF179" s="27" t="b">
        <v>1</v>
      </c>
      <c r="BG179" s="27"/>
      <c r="BH179" s="27"/>
      <c r="BI179" s="27"/>
      <c r="BJ179" s="27"/>
      <c r="BK179" s="60"/>
      <c r="BL179" s="27">
        <v>1043</v>
      </c>
      <c r="BM179" s="27" t="s">
        <v>34</v>
      </c>
      <c r="BN179" s="27" t="s">
        <v>35</v>
      </c>
      <c r="BO179" s="27"/>
      <c r="BP179" s="27" t="b">
        <v>1</v>
      </c>
      <c r="BQ179" s="27"/>
      <c r="BR179" s="27"/>
      <c r="BS179" s="27"/>
      <c r="BT179" s="27"/>
      <c r="BU179" s="60"/>
      <c r="BV179" s="27">
        <v>1043</v>
      </c>
      <c r="BW179" s="27" t="s">
        <v>35</v>
      </c>
      <c r="BX179" s="27" t="s">
        <v>36</v>
      </c>
      <c r="BY179" s="27"/>
      <c r="BZ179" s="27" t="b">
        <v>1</v>
      </c>
      <c r="CA179" s="27"/>
      <c r="CB179" s="27"/>
      <c r="CC179" s="27"/>
      <c r="CD179" s="27"/>
      <c r="CE179" s="27"/>
    </row>
    <row r="180" spans="1:83" x14ac:dyDescent="0.25">
      <c r="A180" s="27">
        <v>1044</v>
      </c>
      <c r="B180" s="27">
        <v>22.6</v>
      </c>
      <c r="C180" s="27">
        <v>1044</v>
      </c>
      <c r="D180" s="83" t="s">
        <v>28</v>
      </c>
      <c r="E180" s="27" t="s">
        <v>29</v>
      </c>
      <c r="F180" s="27">
        <v>0.26616946000000002</v>
      </c>
      <c r="G180" s="27"/>
      <c r="H180" s="27" t="b">
        <v>1</v>
      </c>
      <c r="I180" s="27">
        <v>0.59320864100000004</v>
      </c>
      <c r="J180" s="27">
        <v>0</v>
      </c>
      <c r="K180" s="27">
        <v>5.2522910000000001E-3</v>
      </c>
      <c r="L180" s="27">
        <v>0.53366454799999996</v>
      </c>
      <c r="M180" s="60">
        <v>2.2753214000000001E-2</v>
      </c>
      <c r="N180" s="83">
        <v>1044</v>
      </c>
      <c r="O180" s="27" t="s">
        <v>29</v>
      </c>
      <c r="P180" s="27" t="s">
        <v>30</v>
      </c>
      <c r="Q180" s="27">
        <v>0.166269109</v>
      </c>
      <c r="R180" s="27" t="b">
        <v>1</v>
      </c>
      <c r="S180" s="27">
        <v>0.56557110399999999</v>
      </c>
      <c r="T180" s="27">
        <v>0</v>
      </c>
      <c r="U180" s="27">
        <v>4.8592334000000001E-2</v>
      </c>
      <c r="V180" s="27">
        <v>0.94061268200000003</v>
      </c>
      <c r="W180" s="60">
        <v>0.21050466300000001</v>
      </c>
      <c r="X180" s="27">
        <v>1044</v>
      </c>
      <c r="Y180" s="27" t="s">
        <v>30</v>
      </c>
      <c r="Z180" s="27" t="s">
        <v>31</v>
      </c>
      <c r="AA180" s="27">
        <v>4.6999462999999998E-2</v>
      </c>
      <c r="AB180" s="27" t="b">
        <v>0</v>
      </c>
      <c r="AC180" s="27">
        <v>0.23066373100000001</v>
      </c>
      <c r="AD180" s="27">
        <v>0</v>
      </c>
      <c r="AE180" s="27">
        <v>0</v>
      </c>
      <c r="AF180" s="27">
        <v>0</v>
      </c>
      <c r="AG180" s="27">
        <v>0</v>
      </c>
      <c r="AH180" s="83">
        <v>1044</v>
      </c>
      <c r="AI180" s="27" t="s">
        <v>31</v>
      </c>
      <c r="AJ180" s="27" t="s">
        <v>32</v>
      </c>
      <c r="AK180" s="27">
        <v>0.39629626800000001</v>
      </c>
      <c r="AL180" s="27" t="b">
        <v>0</v>
      </c>
      <c r="AM180" s="27">
        <v>0.59120289100000001</v>
      </c>
      <c r="AN180" s="27">
        <v>0.20138964500000001</v>
      </c>
      <c r="AO180" s="27">
        <v>0</v>
      </c>
      <c r="AP180" s="27">
        <v>0</v>
      </c>
      <c r="AQ180" s="60">
        <v>0</v>
      </c>
      <c r="AR180" s="27">
        <v>1044</v>
      </c>
      <c r="AS180" s="27" t="s">
        <v>32</v>
      </c>
      <c r="AT180" s="27" t="s">
        <v>33</v>
      </c>
      <c r="AU180" s="27">
        <v>0.80628449499999999</v>
      </c>
      <c r="AV180" s="27" t="b">
        <v>0</v>
      </c>
      <c r="AW180" s="27">
        <v>1.025554949</v>
      </c>
      <c r="AX180" s="27">
        <v>0.58701404099999999</v>
      </c>
      <c r="AY180" s="27">
        <v>0</v>
      </c>
      <c r="AZ180" s="27">
        <v>0</v>
      </c>
      <c r="BA180" s="60">
        <v>0</v>
      </c>
      <c r="BB180" s="83">
        <v>1044</v>
      </c>
      <c r="BC180" s="27" t="s">
        <v>33</v>
      </c>
      <c r="BD180" s="27" t="s">
        <v>34</v>
      </c>
      <c r="BE180" s="27"/>
      <c r="BF180" s="27" t="b">
        <v>1</v>
      </c>
      <c r="BG180" s="27"/>
      <c r="BH180" s="27"/>
      <c r="BI180" s="27"/>
      <c r="BJ180" s="27"/>
      <c r="BK180" s="60"/>
      <c r="BL180" s="27">
        <v>1044</v>
      </c>
      <c r="BM180" s="27" t="s">
        <v>34</v>
      </c>
      <c r="BN180" s="27" t="s">
        <v>35</v>
      </c>
      <c r="BO180" s="27"/>
      <c r="BP180" s="27" t="b">
        <v>1</v>
      </c>
      <c r="BQ180" s="27"/>
      <c r="BR180" s="27"/>
      <c r="BS180" s="27"/>
      <c r="BT180" s="27"/>
      <c r="BU180" s="60"/>
      <c r="BV180" s="27">
        <v>1044</v>
      </c>
      <c r="BW180" s="27" t="s">
        <v>35</v>
      </c>
      <c r="BX180" s="27" t="s">
        <v>36</v>
      </c>
      <c r="BY180" s="27"/>
      <c r="BZ180" s="27" t="b">
        <v>1</v>
      </c>
      <c r="CA180" s="27"/>
      <c r="CB180" s="27"/>
      <c r="CC180" s="27"/>
      <c r="CD180" s="27"/>
      <c r="CE180" s="27"/>
    </row>
    <row r="181" spans="1:83" x14ac:dyDescent="0.25">
      <c r="A181" s="27">
        <v>1045</v>
      </c>
      <c r="B181" s="27">
        <v>22.6</v>
      </c>
      <c r="C181" s="27">
        <v>1045</v>
      </c>
      <c r="D181" s="83" t="s">
        <v>28</v>
      </c>
      <c r="E181" s="27" t="s">
        <v>29</v>
      </c>
      <c r="F181" s="27"/>
      <c r="G181" s="27"/>
      <c r="H181" s="27" t="b">
        <v>1</v>
      </c>
      <c r="I181" s="27"/>
      <c r="J181" s="27"/>
      <c r="K181" s="27"/>
      <c r="L181" s="27"/>
      <c r="M181" s="60"/>
      <c r="N181" s="83">
        <v>1045</v>
      </c>
      <c r="O181" s="27" t="s">
        <v>29</v>
      </c>
      <c r="P181" s="27" t="s">
        <v>30</v>
      </c>
      <c r="Q181" s="27"/>
      <c r="R181" s="27" t="b">
        <v>1</v>
      </c>
      <c r="S181" s="27"/>
      <c r="T181" s="27"/>
      <c r="U181" s="27"/>
      <c r="V181" s="27"/>
      <c r="W181" s="60"/>
      <c r="X181" s="27">
        <v>1045</v>
      </c>
      <c r="Y181" s="27" t="s">
        <v>30</v>
      </c>
      <c r="Z181" s="27" t="s">
        <v>31</v>
      </c>
      <c r="AA181" s="27"/>
      <c r="AB181" s="27" t="b">
        <v>1</v>
      </c>
      <c r="AC181" s="27"/>
      <c r="AD181" s="27"/>
      <c r="AE181" s="27"/>
      <c r="AF181" s="27"/>
      <c r="AG181" s="27"/>
      <c r="AH181" s="83">
        <v>1045</v>
      </c>
      <c r="AI181" s="27" t="s">
        <v>31</v>
      </c>
      <c r="AJ181" s="27" t="s">
        <v>32</v>
      </c>
      <c r="AK181" s="27"/>
      <c r="AL181" s="27" t="b">
        <v>1</v>
      </c>
      <c r="AM181" s="27"/>
      <c r="AN181" s="27"/>
      <c r="AO181" s="27"/>
      <c r="AP181" s="27"/>
      <c r="AQ181" s="60"/>
      <c r="AR181" s="27">
        <v>1045</v>
      </c>
      <c r="AS181" s="27" t="s">
        <v>32</v>
      </c>
      <c r="AT181" s="27" t="s">
        <v>33</v>
      </c>
      <c r="AU181" s="27"/>
      <c r="AV181" s="27" t="b">
        <v>1</v>
      </c>
      <c r="AW181" s="27"/>
      <c r="AX181" s="27"/>
      <c r="AY181" s="27"/>
      <c r="AZ181" s="27"/>
      <c r="BA181" s="60"/>
      <c r="BB181" s="83">
        <v>1045</v>
      </c>
      <c r="BC181" s="27" t="s">
        <v>33</v>
      </c>
      <c r="BD181" s="27" t="s">
        <v>34</v>
      </c>
      <c r="BE181" s="27"/>
      <c r="BF181" s="27" t="b">
        <v>1</v>
      </c>
      <c r="BG181" s="27"/>
      <c r="BH181" s="27"/>
      <c r="BI181" s="27"/>
      <c r="BJ181" s="27"/>
      <c r="BK181" s="60"/>
      <c r="BL181" s="27">
        <v>1045</v>
      </c>
      <c r="BM181" s="27" t="s">
        <v>34</v>
      </c>
      <c r="BN181" s="27" t="s">
        <v>35</v>
      </c>
      <c r="BO181" s="27">
        <v>0.450964119</v>
      </c>
      <c r="BP181" s="27" t="b">
        <v>0</v>
      </c>
      <c r="BQ181" s="27">
        <v>0.53615397799999998</v>
      </c>
      <c r="BR181" s="27">
        <v>0.36577426000000002</v>
      </c>
      <c r="BS181" s="27">
        <v>0</v>
      </c>
      <c r="BT181" s="27">
        <v>0</v>
      </c>
      <c r="BU181" s="60">
        <v>0</v>
      </c>
      <c r="BV181" s="27">
        <v>1045</v>
      </c>
      <c r="BW181" s="27" t="s">
        <v>35</v>
      </c>
      <c r="BX181" s="27" t="s">
        <v>36</v>
      </c>
      <c r="BY181" s="27">
        <v>3.0236977070000002</v>
      </c>
      <c r="BZ181" s="27" t="b">
        <v>0</v>
      </c>
      <c r="CA181" s="27">
        <v>5.2424882909999999</v>
      </c>
      <c r="CB181" s="27">
        <v>0.80490712200000003</v>
      </c>
      <c r="CC181" s="27">
        <v>0</v>
      </c>
      <c r="CD181" s="27">
        <v>0</v>
      </c>
      <c r="CE181" s="27">
        <v>0</v>
      </c>
    </row>
    <row r="182" spans="1:83" x14ac:dyDescent="0.25">
      <c r="A182" s="27">
        <v>1046</v>
      </c>
      <c r="B182" s="27">
        <v>22.6</v>
      </c>
      <c r="C182" s="27">
        <v>1046</v>
      </c>
      <c r="D182" s="83" t="s">
        <v>28</v>
      </c>
      <c r="E182" s="27" t="s">
        <v>29</v>
      </c>
      <c r="F182" s="27"/>
      <c r="G182" s="27"/>
      <c r="H182" s="27" t="b">
        <v>1</v>
      </c>
      <c r="I182" s="27"/>
      <c r="J182" s="27"/>
      <c r="K182" s="27"/>
      <c r="L182" s="27"/>
      <c r="M182" s="60"/>
      <c r="N182" s="83">
        <v>1046</v>
      </c>
      <c r="O182" s="27" t="s">
        <v>29</v>
      </c>
      <c r="P182" s="27" t="s">
        <v>30</v>
      </c>
      <c r="Q182" s="27"/>
      <c r="R182" s="27" t="b">
        <v>1</v>
      </c>
      <c r="S182" s="27"/>
      <c r="T182" s="27"/>
      <c r="U182" s="27"/>
      <c r="V182" s="27"/>
      <c r="W182" s="60"/>
      <c r="X182" s="27">
        <v>1046</v>
      </c>
      <c r="Y182" s="27" t="s">
        <v>30</v>
      </c>
      <c r="Z182" s="27" t="s">
        <v>31</v>
      </c>
      <c r="AA182" s="27"/>
      <c r="AB182" s="27" t="b">
        <v>1</v>
      </c>
      <c r="AC182" s="27"/>
      <c r="AD182" s="27"/>
      <c r="AE182" s="27"/>
      <c r="AF182" s="27"/>
      <c r="AG182" s="27"/>
      <c r="AH182" s="83">
        <v>1046</v>
      </c>
      <c r="AI182" s="27" t="s">
        <v>31</v>
      </c>
      <c r="AJ182" s="27" t="s">
        <v>32</v>
      </c>
      <c r="AK182" s="27"/>
      <c r="AL182" s="27" t="b">
        <v>1</v>
      </c>
      <c r="AM182" s="27"/>
      <c r="AN182" s="27"/>
      <c r="AO182" s="27"/>
      <c r="AP182" s="27"/>
      <c r="AQ182" s="60"/>
      <c r="AR182" s="27">
        <v>1046</v>
      </c>
      <c r="AS182" s="27" t="s">
        <v>32</v>
      </c>
      <c r="AT182" s="27" t="s">
        <v>33</v>
      </c>
      <c r="AU182" s="27"/>
      <c r="AV182" s="27" t="b">
        <v>1</v>
      </c>
      <c r="AW182" s="27"/>
      <c r="AX182" s="27"/>
      <c r="AY182" s="27"/>
      <c r="AZ182" s="27"/>
      <c r="BA182" s="60"/>
      <c r="BB182" s="83">
        <v>1046</v>
      </c>
      <c r="BC182" s="27" t="s">
        <v>33</v>
      </c>
      <c r="BD182" s="27" t="s">
        <v>34</v>
      </c>
      <c r="BE182" s="27"/>
      <c r="BF182" s="27" t="b">
        <v>1</v>
      </c>
      <c r="BG182" s="27"/>
      <c r="BH182" s="27"/>
      <c r="BI182" s="27"/>
      <c r="BJ182" s="27"/>
      <c r="BK182" s="60"/>
      <c r="BL182" s="27">
        <v>1046</v>
      </c>
      <c r="BM182" s="27" t="s">
        <v>34</v>
      </c>
      <c r="BN182" s="27" t="s">
        <v>35</v>
      </c>
      <c r="BO182" s="27"/>
      <c r="BP182" s="27" t="b">
        <v>1</v>
      </c>
      <c r="BQ182" s="27"/>
      <c r="BR182" s="27"/>
      <c r="BS182" s="27"/>
      <c r="BT182" s="27"/>
      <c r="BU182" s="60"/>
      <c r="BV182" s="27">
        <v>1046</v>
      </c>
      <c r="BW182" s="27" t="s">
        <v>35</v>
      </c>
      <c r="BX182" s="27" t="s">
        <v>36</v>
      </c>
      <c r="BY182" s="27"/>
      <c r="BZ182" s="27" t="b">
        <v>1</v>
      </c>
      <c r="CA182" s="27"/>
      <c r="CB182" s="27"/>
      <c r="CC182" s="27"/>
      <c r="CD182" s="27"/>
      <c r="CE182" s="27"/>
    </row>
    <row r="183" spans="1:83" x14ac:dyDescent="0.25">
      <c r="A183" s="27">
        <v>1047</v>
      </c>
      <c r="B183" s="27">
        <v>22.6</v>
      </c>
      <c r="C183" s="27">
        <v>1047</v>
      </c>
      <c r="D183" s="83" t="s">
        <v>28</v>
      </c>
      <c r="E183" s="27" t="s">
        <v>29</v>
      </c>
      <c r="F183" s="27"/>
      <c r="G183" s="27"/>
      <c r="H183" s="27" t="b">
        <v>1</v>
      </c>
      <c r="I183" s="27"/>
      <c r="J183" s="27"/>
      <c r="K183" s="27"/>
      <c r="L183" s="27"/>
      <c r="M183" s="60"/>
      <c r="N183" s="83">
        <v>1047</v>
      </c>
      <c r="O183" s="27" t="s">
        <v>29</v>
      </c>
      <c r="P183" s="27" t="s">
        <v>30</v>
      </c>
      <c r="Q183" s="27"/>
      <c r="R183" s="27" t="b">
        <v>1</v>
      </c>
      <c r="S183" s="27"/>
      <c r="T183" s="27"/>
      <c r="U183" s="27"/>
      <c r="V183" s="27"/>
      <c r="W183" s="60"/>
      <c r="X183" s="27">
        <v>1047</v>
      </c>
      <c r="Y183" s="27" t="s">
        <v>30</v>
      </c>
      <c r="Z183" s="27" t="s">
        <v>31</v>
      </c>
      <c r="AA183" s="27"/>
      <c r="AB183" s="27" t="b">
        <v>1</v>
      </c>
      <c r="AC183" s="27"/>
      <c r="AD183" s="27"/>
      <c r="AE183" s="27"/>
      <c r="AF183" s="27"/>
      <c r="AG183" s="27"/>
      <c r="AH183" s="83">
        <v>1047</v>
      </c>
      <c r="AI183" s="27" t="s">
        <v>31</v>
      </c>
      <c r="AJ183" s="27" t="s">
        <v>32</v>
      </c>
      <c r="AK183" s="27"/>
      <c r="AL183" s="27" t="b">
        <v>1</v>
      </c>
      <c r="AM183" s="27"/>
      <c r="AN183" s="27"/>
      <c r="AO183" s="27"/>
      <c r="AP183" s="27"/>
      <c r="AQ183" s="60"/>
      <c r="AR183" s="27">
        <v>1047</v>
      </c>
      <c r="AS183" s="27" t="s">
        <v>32</v>
      </c>
      <c r="AT183" s="27" t="s">
        <v>33</v>
      </c>
      <c r="AU183" s="27"/>
      <c r="AV183" s="27" t="b">
        <v>1</v>
      </c>
      <c r="AW183" s="27"/>
      <c r="AX183" s="27"/>
      <c r="AY183" s="27"/>
      <c r="AZ183" s="27"/>
      <c r="BA183" s="60"/>
      <c r="BB183" s="83">
        <v>1047</v>
      </c>
      <c r="BC183" s="27" t="s">
        <v>33</v>
      </c>
      <c r="BD183" s="27" t="s">
        <v>34</v>
      </c>
      <c r="BE183" s="27"/>
      <c r="BF183" s="27" t="b">
        <v>1</v>
      </c>
      <c r="BG183" s="27"/>
      <c r="BH183" s="27"/>
      <c r="BI183" s="27"/>
      <c r="BJ183" s="27"/>
      <c r="BK183" s="60"/>
      <c r="BL183" s="27">
        <v>1047</v>
      </c>
      <c r="BM183" s="27" t="s">
        <v>34</v>
      </c>
      <c r="BN183" s="27" t="s">
        <v>35</v>
      </c>
      <c r="BO183" s="27"/>
      <c r="BP183" s="27" t="b">
        <v>1</v>
      </c>
      <c r="BQ183" s="27"/>
      <c r="BR183" s="27"/>
      <c r="BS183" s="27"/>
      <c r="BT183" s="27"/>
      <c r="BU183" s="60"/>
      <c r="BV183" s="27">
        <v>1047</v>
      </c>
      <c r="BW183" s="27" t="s">
        <v>35</v>
      </c>
      <c r="BX183" s="27" t="s">
        <v>36</v>
      </c>
      <c r="BY183" s="27"/>
      <c r="BZ183" s="27" t="b">
        <v>1</v>
      </c>
      <c r="CA183" s="27"/>
      <c r="CB183" s="27"/>
      <c r="CC183" s="27"/>
      <c r="CD183" s="27"/>
      <c r="CE183" s="27"/>
    </row>
    <row r="184" spans="1:83" x14ac:dyDescent="0.25">
      <c r="A184" s="27">
        <v>1048</v>
      </c>
      <c r="B184" s="27">
        <v>22.6</v>
      </c>
      <c r="C184" s="27">
        <v>1048</v>
      </c>
      <c r="D184" s="83" t="s">
        <v>28</v>
      </c>
      <c r="E184" s="27" t="s">
        <v>29</v>
      </c>
      <c r="F184" s="27">
        <v>6.6355239999999996E-2</v>
      </c>
      <c r="G184" s="27"/>
      <c r="H184" s="27" t="b">
        <v>1</v>
      </c>
      <c r="I184" s="27">
        <v>0.151078775</v>
      </c>
      <c r="J184" s="27">
        <v>0</v>
      </c>
      <c r="K184" s="27">
        <v>5.9932400000000004E-4</v>
      </c>
      <c r="L184" s="27">
        <v>0.262452982</v>
      </c>
      <c r="M184" s="60">
        <v>5.7175980000000001E-2</v>
      </c>
      <c r="N184" s="83">
        <v>1048</v>
      </c>
      <c r="O184" s="27" t="s">
        <v>29</v>
      </c>
      <c r="P184" s="27" t="s">
        <v>30</v>
      </c>
      <c r="Q184" s="27">
        <v>9.1083813999999999E-2</v>
      </c>
      <c r="R184" s="27" t="b">
        <v>0</v>
      </c>
      <c r="S184" s="27">
        <v>0.142530359</v>
      </c>
      <c r="T184" s="27">
        <v>3.9637269000000003E-2</v>
      </c>
      <c r="U184" s="27">
        <v>0</v>
      </c>
      <c r="V184" s="27">
        <v>0</v>
      </c>
      <c r="W184" s="60">
        <v>0</v>
      </c>
      <c r="X184" s="27">
        <v>1048</v>
      </c>
      <c r="Y184" s="27" t="s">
        <v>30</v>
      </c>
      <c r="Z184" s="27" t="s">
        <v>31</v>
      </c>
      <c r="AA184" s="27">
        <v>3.9887768999999997E-2</v>
      </c>
      <c r="AB184" s="27" t="b">
        <v>1</v>
      </c>
      <c r="AC184" s="27">
        <v>0.11704460799999999</v>
      </c>
      <c r="AD184" s="27">
        <v>0</v>
      </c>
      <c r="AE184" s="27">
        <v>1.4668470000000001E-3</v>
      </c>
      <c r="AF184" s="27">
        <v>0.77875786999999996</v>
      </c>
      <c r="AG184" s="27">
        <v>0.16830350599999999</v>
      </c>
      <c r="AH184" s="83">
        <v>1048</v>
      </c>
      <c r="AI184" s="27" t="s">
        <v>31</v>
      </c>
      <c r="AJ184" s="27" t="s">
        <v>32</v>
      </c>
      <c r="AK184" s="27">
        <v>8.5666295000000003E-2</v>
      </c>
      <c r="AL184" s="27" t="b">
        <v>1</v>
      </c>
      <c r="AM184" s="27">
        <v>0.17387993900000001</v>
      </c>
      <c r="AN184" s="27">
        <v>0</v>
      </c>
      <c r="AO184" s="29">
        <v>3.5099999999999999E-5</v>
      </c>
      <c r="AP184" s="27">
        <v>8.853886E-3</v>
      </c>
      <c r="AQ184" s="60">
        <v>4.0317479999999999E-3</v>
      </c>
      <c r="AR184" s="27">
        <v>1048</v>
      </c>
      <c r="AS184" s="27" t="s">
        <v>32</v>
      </c>
      <c r="AT184" s="27" t="s">
        <v>33</v>
      </c>
      <c r="AU184" s="27">
        <v>2.5032771999999998E-2</v>
      </c>
      <c r="AV184" s="27" t="b">
        <v>0</v>
      </c>
      <c r="AW184" s="27">
        <v>0.22125407599999999</v>
      </c>
      <c r="AX184" s="27">
        <v>0</v>
      </c>
      <c r="AY184" s="27">
        <v>0</v>
      </c>
      <c r="AZ184" s="27">
        <v>0</v>
      </c>
      <c r="BA184" s="60">
        <v>0</v>
      </c>
      <c r="BB184" s="83">
        <v>1048</v>
      </c>
      <c r="BC184" s="27" t="s">
        <v>33</v>
      </c>
      <c r="BD184" s="27" t="s">
        <v>34</v>
      </c>
      <c r="BE184" s="27"/>
      <c r="BF184" s="27" t="b">
        <v>1</v>
      </c>
      <c r="BG184" s="27"/>
      <c r="BH184" s="27"/>
      <c r="BI184" s="27"/>
      <c r="BJ184" s="27"/>
      <c r="BK184" s="60"/>
      <c r="BL184" s="27">
        <v>1048</v>
      </c>
      <c r="BM184" s="27" t="s">
        <v>34</v>
      </c>
      <c r="BN184" s="27" t="s">
        <v>35</v>
      </c>
      <c r="BO184" s="27"/>
      <c r="BP184" s="27" t="b">
        <v>1</v>
      </c>
      <c r="BQ184" s="27"/>
      <c r="BR184" s="27"/>
      <c r="BS184" s="27"/>
      <c r="BT184" s="27"/>
      <c r="BU184" s="60"/>
      <c r="BV184" s="27">
        <v>1048</v>
      </c>
      <c r="BW184" s="27" t="s">
        <v>35</v>
      </c>
      <c r="BX184" s="27" t="s">
        <v>36</v>
      </c>
      <c r="BY184" s="27"/>
      <c r="BZ184" s="27" t="b">
        <v>1</v>
      </c>
      <c r="CA184" s="27"/>
      <c r="CB184" s="27"/>
      <c r="CC184" s="27"/>
      <c r="CD184" s="27"/>
      <c r="CE184" s="27"/>
    </row>
    <row r="185" spans="1:83" x14ac:dyDescent="0.25">
      <c r="A185" s="27">
        <v>1049</v>
      </c>
      <c r="B185" s="27">
        <v>22.6</v>
      </c>
      <c r="C185" s="27">
        <v>1049</v>
      </c>
      <c r="D185" s="83" t="s">
        <v>28</v>
      </c>
      <c r="E185" s="27" t="s">
        <v>29</v>
      </c>
      <c r="F185" s="27"/>
      <c r="G185" s="27"/>
      <c r="H185" s="27" t="b">
        <v>1</v>
      </c>
      <c r="I185" s="27"/>
      <c r="J185" s="27"/>
      <c r="K185" s="27"/>
      <c r="L185" s="27"/>
      <c r="M185" s="60"/>
      <c r="N185" s="83">
        <v>1049</v>
      </c>
      <c r="O185" s="27" t="s">
        <v>29</v>
      </c>
      <c r="P185" s="27" t="s">
        <v>30</v>
      </c>
      <c r="Q185" s="27"/>
      <c r="R185" s="27" t="b">
        <v>1</v>
      </c>
      <c r="S185" s="27"/>
      <c r="T185" s="27"/>
      <c r="U185" s="27"/>
      <c r="V185" s="27"/>
      <c r="W185" s="60"/>
      <c r="X185" s="27">
        <v>1049</v>
      </c>
      <c r="Y185" s="27" t="s">
        <v>30</v>
      </c>
      <c r="Z185" s="27" t="s">
        <v>31</v>
      </c>
      <c r="AA185" s="27"/>
      <c r="AB185" s="27" t="b">
        <v>1</v>
      </c>
      <c r="AC185" s="27"/>
      <c r="AD185" s="27"/>
      <c r="AE185" s="27"/>
      <c r="AF185" s="27"/>
      <c r="AG185" s="27"/>
      <c r="AH185" s="83">
        <v>1049</v>
      </c>
      <c r="AI185" s="27" t="s">
        <v>31</v>
      </c>
      <c r="AJ185" s="27" t="s">
        <v>32</v>
      </c>
      <c r="AK185" s="27"/>
      <c r="AL185" s="27" t="b">
        <v>1</v>
      </c>
      <c r="AM185" s="27"/>
      <c r="AN185" s="27"/>
      <c r="AO185" s="27"/>
      <c r="AP185" s="27"/>
      <c r="AQ185" s="60"/>
      <c r="AR185" s="27">
        <v>1049</v>
      </c>
      <c r="AS185" s="27" t="s">
        <v>32</v>
      </c>
      <c r="AT185" s="27" t="s">
        <v>33</v>
      </c>
      <c r="AU185" s="27"/>
      <c r="AV185" s="27" t="b">
        <v>1</v>
      </c>
      <c r="AW185" s="27"/>
      <c r="AX185" s="27"/>
      <c r="AY185" s="27"/>
      <c r="AZ185" s="27"/>
      <c r="BA185" s="60"/>
      <c r="BB185" s="83">
        <v>1049</v>
      </c>
      <c r="BC185" s="27" t="s">
        <v>33</v>
      </c>
      <c r="BD185" s="27" t="s">
        <v>34</v>
      </c>
      <c r="BE185" s="27"/>
      <c r="BF185" s="27" t="b">
        <v>1</v>
      </c>
      <c r="BG185" s="27"/>
      <c r="BH185" s="27"/>
      <c r="BI185" s="27"/>
      <c r="BJ185" s="27"/>
      <c r="BK185" s="60"/>
      <c r="BL185" s="27">
        <v>1049</v>
      </c>
      <c r="BM185" s="27" t="s">
        <v>34</v>
      </c>
      <c r="BN185" s="27" t="s">
        <v>35</v>
      </c>
      <c r="BO185" s="27"/>
      <c r="BP185" s="27" t="b">
        <v>1</v>
      </c>
      <c r="BQ185" s="27"/>
      <c r="BR185" s="27"/>
      <c r="BS185" s="27"/>
      <c r="BT185" s="27"/>
      <c r="BU185" s="60"/>
      <c r="BV185" s="27">
        <v>1049</v>
      </c>
      <c r="BW185" s="27" t="s">
        <v>35</v>
      </c>
      <c r="BX185" s="27" t="s">
        <v>36</v>
      </c>
      <c r="BY185" s="27"/>
      <c r="BZ185" s="27" t="b">
        <v>1</v>
      </c>
      <c r="CA185" s="27"/>
      <c r="CB185" s="27"/>
      <c r="CC185" s="27"/>
      <c r="CD185" s="27"/>
      <c r="CE185" s="27"/>
    </row>
    <row r="186" spans="1:83" x14ac:dyDescent="0.25">
      <c r="A186" s="27">
        <v>1050</v>
      </c>
      <c r="B186" s="27">
        <v>22.6</v>
      </c>
      <c r="C186" s="27">
        <v>1050</v>
      </c>
      <c r="D186" s="83" t="s">
        <v>28</v>
      </c>
      <c r="E186" s="27" t="s">
        <v>29</v>
      </c>
      <c r="F186" s="27"/>
      <c r="G186" s="27"/>
      <c r="H186" s="27" t="b">
        <v>1</v>
      </c>
      <c r="I186" s="27"/>
      <c r="J186" s="27"/>
      <c r="K186" s="27"/>
      <c r="L186" s="27"/>
      <c r="M186" s="60"/>
      <c r="N186" s="83">
        <v>1050</v>
      </c>
      <c r="O186" s="27" t="s">
        <v>29</v>
      </c>
      <c r="P186" s="27" t="s">
        <v>30</v>
      </c>
      <c r="Q186" s="27"/>
      <c r="R186" s="27" t="b">
        <v>1</v>
      </c>
      <c r="S186" s="27"/>
      <c r="T186" s="27"/>
      <c r="U186" s="27"/>
      <c r="V186" s="27"/>
      <c r="W186" s="60"/>
      <c r="X186" s="27">
        <v>1050</v>
      </c>
      <c r="Y186" s="27" t="s">
        <v>30</v>
      </c>
      <c r="Z186" s="27" t="s">
        <v>31</v>
      </c>
      <c r="AA186" s="27"/>
      <c r="AB186" s="27" t="b">
        <v>1</v>
      </c>
      <c r="AC186" s="27"/>
      <c r="AD186" s="27"/>
      <c r="AE186" s="27"/>
      <c r="AF186" s="27"/>
      <c r="AG186" s="27"/>
      <c r="AH186" s="83">
        <v>1050</v>
      </c>
      <c r="AI186" s="27" t="s">
        <v>31</v>
      </c>
      <c r="AJ186" s="27" t="s">
        <v>32</v>
      </c>
      <c r="AK186" s="27"/>
      <c r="AL186" s="27" t="b">
        <v>1</v>
      </c>
      <c r="AM186" s="27"/>
      <c r="AN186" s="27"/>
      <c r="AO186" s="27"/>
      <c r="AP186" s="27"/>
      <c r="AQ186" s="60"/>
      <c r="AR186" s="27">
        <v>1050</v>
      </c>
      <c r="AS186" s="27" t="s">
        <v>32</v>
      </c>
      <c r="AT186" s="27" t="s">
        <v>33</v>
      </c>
      <c r="AU186" s="27"/>
      <c r="AV186" s="27" t="b">
        <v>1</v>
      </c>
      <c r="AW186" s="27"/>
      <c r="AX186" s="27"/>
      <c r="AY186" s="27"/>
      <c r="AZ186" s="27"/>
      <c r="BA186" s="60"/>
      <c r="BB186" s="83">
        <v>1050</v>
      </c>
      <c r="BC186" s="27" t="s">
        <v>33</v>
      </c>
      <c r="BD186" s="27" t="s">
        <v>34</v>
      </c>
      <c r="BE186" s="27"/>
      <c r="BF186" s="27" t="b">
        <v>1</v>
      </c>
      <c r="BG186" s="27"/>
      <c r="BH186" s="27"/>
      <c r="BI186" s="27"/>
      <c r="BJ186" s="27"/>
      <c r="BK186" s="60"/>
      <c r="BL186" s="27">
        <v>1050</v>
      </c>
      <c r="BM186" s="27" t="s">
        <v>34</v>
      </c>
      <c r="BN186" s="27" t="s">
        <v>35</v>
      </c>
      <c r="BO186" s="27"/>
      <c r="BP186" s="27" t="b">
        <v>1</v>
      </c>
      <c r="BQ186" s="27"/>
      <c r="BR186" s="27"/>
      <c r="BS186" s="27"/>
      <c r="BT186" s="27"/>
      <c r="BU186" s="60"/>
      <c r="BV186" s="27">
        <v>1050</v>
      </c>
      <c r="BW186" s="27" t="s">
        <v>35</v>
      </c>
      <c r="BX186" s="27" t="s">
        <v>36</v>
      </c>
      <c r="BY186" s="27"/>
      <c r="BZ186" s="27" t="b">
        <v>1</v>
      </c>
      <c r="CA186" s="27"/>
      <c r="CB186" s="27"/>
      <c r="CC186" s="27"/>
      <c r="CD186" s="27"/>
      <c r="CE186" s="27"/>
    </row>
    <row r="187" spans="1:83" x14ac:dyDescent="0.25">
      <c r="A187" s="27">
        <v>1051</v>
      </c>
      <c r="B187" s="27">
        <v>22.6</v>
      </c>
      <c r="C187" s="27">
        <v>1051</v>
      </c>
      <c r="D187" s="83" t="s">
        <v>28</v>
      </c>
      <c r="E187" s="27" t="s">
        <v>29</v>
      </c>
      <c r="F187" s="27"/>
      <c r="G187" s="27"/>
      <c r="H187" s="27" t="b">
        <v>1</v>
      </c>
      <c r="I187" s="27"/>
      <c r="J187" s="27"/>
      <c r="K187" s="27"/>
      <c r="L187" s="27"/>
      <c r="M187" s="60"/>
      <c r="N187" s="83">
        <v>1051</v>
      </c>
      <c r="O187" s="27" t="s">
        <v>29</v>
      </c>
      <c r="P187" s="27" t="s">
        <v>30</v>
      </c>
      <c r="Q187" s="27"/>
      <c r="R187" s="27" t="b">
        <v>1</v>
      </c>
      <c r="S187" s="27"/>
      <c r="T187" s="27"/>
      <c r="U187" s="27"/>
      <c r="V187" s="27"/>
      <c r="W187" s="60"/>
      <c r="X187" s="27">
        <v>1051</v>
      </c>
      <c r="Y187" s="27" t="s">
        <v>30</v>
      </c>
      <c r="Z187" s="27" t="s">
        <v>31</v>
      </c>
      <c r="AA187" s="27"/>
      <c r="AB187" s="27" t="b">
        <v>1</v>
      </c>
      <c r="AC187" s="27"/>
      <c r="AD187" s="27"/>
      <c r="AE187" s="27"/>
      <c r="AF187" s="27"/>
      <c r="AG187" s="27"/>
      <c r="AH187" s="83">
        <v>1051</v>
      </c>
      <c r="AI187" s="27" t="s">
        <v>31</v>
      </c>
      <c r="AJ187" s="27" t="s">
        <v>32</v>
      </c>
      <c r="AK187" s="27"/>
      <c r="AL187" s="27" t="b">
        <v>1</v>
      </c>
      <c r="AM187" s="27"/>
      <c r="AN187" s="27"/>
      <c r="AO187" s="27"/>
      <c r="AP187" s="27"/>
      <c r="AQ187" s="60"/>
      <c r="AR187" s="27">
        <v>1051</v>
      </c>
      <c r="AS187" s="27" t="s">
        <v>32</v>
      </c>
      <c r="AT187" s="27" t="s">
        <v>33</v>
      </c>
      <c r="AU187" s="27"/>
      <c r="AV187" s="27" t="b">
        <v>1</v>
      </c>
      <c r="AW187" s="27"/>
      <c r="AX187" s="27"/>
      <c r="AY187" s="27"/>
      <c r="AZ187" s="27"/>
      <c r="BA187" s="60"/>
      <c r="BB187" s="83">
        <v>1051</v>
      </c>
      <c r="BC187" s="27" t="s">
        <v>33</v>
      </c>
      <c r="BD187" s="27" t="s">
        <v>34</v>
      </c>
      <c r="BE187" s="27"/>
      <c r="BF187" s="27" t="b">
        <v>1</v>
      </c>
      <c r="BG187" s="27"/>
      <c r="BH187" s="27"/>
      <c r="BI187" s="27"/>
      <c r="BJ187" s="27"/>
      <c r="BK187" s="60"/>
      <c r="BL187" s="27">
        <v>1051</v>
      </c>
      <c r="BM187" s="27" t="s">
        <v>34</v>
      </c>
      <c r="BN187" s="27" t="s">
        <v>35</v>
      </c>
      <c r="BO187" s="27"/>
      <c r="BP187" s="27" t="b">
        <v>1</v>
      </c>
      <c r="BQ187" s="27"/>
      <c r="BR187" s="27"/>
      <c r="BS187" s="27"/>
      <c r="BT187" s="27"/>
      <c r="BU187" s="60"/>
      <c r="BV187" s="27">
        <v>1051</v>
      </c>
      <c r="BW187" s="27" t="s">
        <v>35</v>
      </c>
      <c r="BX187" s="27" t="s">
        <v>36</v>
      </c>
      <c r="BY187" s="27"/>
      <c r="BZ187" s="27" t="b">
        <v>1</v>
      </c>
      <c r="CA187" s="27"/>
      <c r="CB187" s="27"/>
      <c r="CC187" s="27"/>
      <c r="CD187" s="27"/>
      <c r="CE187" s="27"/>
    </row>
    <row r="188" spans="1:83" x14ac:dyDescent="0.25">
      <c r="A188" s="27">
        <v>1052</v>
      </c>
      <c r="B188" s="27">
        <v>22.6</v>
      </c>
      <c r="C188" s="27">
        <v>1052</v>
      </c>
      <c r="D188" s="83" t="s">
        <v>28</v>
      </c>
      <c r="E188" s="27" t="s">
        <v>29</v>
      </c>
      <c r="F188" s="27"/>
      <c r="G188" s="27"/>
      <c r="H188" s="27" t="b">
        <v>1</v>
      </c>
      <c r="I188" s="27"/>
      <c r="J188" s="27"/>
      <c r="K188" s="27"/>
      <c r="L188" s="27"/>
      <c r="M188" s="60"/>
      <c r="N188" s="83">
        <v>1052</v>
      </c>
      <c r="O188" s="27" t="s">
        <v>29</v>
      </c>
      <c r="P188" s="27" t="s">
        <v>30</v>
      </c>
      <c r="Q188" s="27"/>
      <c r="R188" s="27" t="b">
        <v>1</v>
      </c>
      <c r="S188" s="27"/>
      <c r="T188" s="27"/>
      <c r="U188" s="27"/>
      <c r="V188" s="27"/>
      <c r="W188" s="60"/>
      <c r="X188" s="27">
        <v>1052</v>
      </c>
      <c r="Y188" s="27" t="s">
        <v>30</v>
      </c>
      <c r="Z188" s="27" t="s">
        <v>31</v>
      </c>
      <c r="AA188" s="27"/>
      <c r="AB188" s="27" t="b">
        <v>1</v>
      </c>
      <c r="AC188" s="27"/>
      <c r="AD188" s="27"/>
      <c r="AE188" s="27"/>
      <c r="AF188" s="27"/>
      <c r="AG188" s="27"/>
      <c r="AH188" s="83">
        <v>1052</v>
      </c>
      <c r="AI188" s="27" t="s">
        <v>31</v>
      </c>
      <c r="AJ188" s="27" t="s">
        <v>32</v>
      </c>
      <c r="AK188" s="27"/>
      <c r="AL188" s="27" t="b">
        <v>1</v>
      </c>
      <c r="AM188" s="27"/>
      <c r="AN188" s="27"/>
      <c r="AO188" s="27"/>
      <c r="AP188" s="27"/>
      <c r="AQ188" s="60"/>
      <c r="AR188" s="27">
        <v>1052</v>
      </c>
      <c r="AS188" s="27" t="s">
        <v>32</v>
      </c>
      <c r="AT188" s="27" t="s">
        <v>33</v>
      </c>
      <c r="AU188" s="27"/>
      <c r="AV188" s="27" t="b">
        <v>1</v>
      </c>
      <c r="AW188" s="27"/>
      <c r="AX188" s="27"/>
      <c r="AY188" s="27"/>
      <c r="AZ188" s="27"/>
      <c r="BA188" s="60"/>
      <c r="BB188" s="83">
        <v>1052</v>
      </c>
      <c r="BC188" s="27" t="s">
        <v>33</v>
      </c>
      <c r="BD188" s="27" t="s">
        <v>34</v>
      </c>
      <c r="BE188" s="27"/>
      <c r="BF188" s="27" t="b">
        <v>1</v>
      </c>
      <c r="BG188" s="27"/>
      <c r="BH188" s="27"/>
      <c r="BI188" s="27"/>
      <c r="BJ188" s="27"/>
      <c r="BK188" s="60"/>
      <c r="BL188" s="27">
        <v>1052</v>
      </c>
      <c r="BM188" s="27" t="s">
        <v>34</v>
      </c>
      <c r="BN188" s="27" t="s">
        <v>35</v>
      </c>
      <c r="BO188" s="27"/>
      <c r="BP188" s="27" t="b">
        <v>1</v>
      </c>
      <c r="BQ188" s="27"/>
      <c r="BR188" s="27"/>
      <c r="BS188" s="27"/>
      <c r="BT188" s="27"/>
      <c r="BU188" s="60"/>
      <c r="BV188" s="27">
        <v>1052</v>
      </c>
      <c r="BW188" s="27" t="s">
        <v>35</v>
      </c>
      <c r="BX188" s="27" t="s">
        <v>36</v>
      </c>
      <c r="BY188" s="27"/>
      <c r="BZ188" s="27" t="b">
        <v>1</v>
      </c>
      <c r="CA188" s="27"/>
      <c r="CB188" s="27"/>
      <c r="CC188" s="27"/>
      <c r="CD188" s="27"/>
      <c r="CE188" s="27"/>
    </row>
    <row r="189" spans="1:83" x14ac:dyDescent="0.25">
      <c r="A189" s="27">
        <v>1053</v>
      </c>
      <c r="B189" s="27">
        <v>22.6</v>
      </c>
      <c r="C189" s="27">
        <v>1053</v>
      </c>
      <c r="D189" s="83" t="s">
        <v>28</v>
      </c>
      <c r="E189" s="27" t="s">
        <v>29</v>
      </c>
      <c r="F189" s="27"/>
      <c r="G189" s="27"/>
      <c r="H189" s="27" t="b">
        <v>1</v>
      </c>
      <c r="I189" s="27"/>
      <c r="J189" s="27"/>
      <c r="K189" s="27"/>
      <c r="L189" s="27"/>
      <c r="M189" s="60"/>
      <c r="N189" s="83">
        <v>1053</v>
      </c>
      <c r="O189" s="27" t="s">
        <v>29</v>
      </c>
      <c r="P189" s="27" t="s">
        <v>30</v>
      </c>
      <c r="Q189" s="27"/>
      <c r="R189" s="27" t="b">
        <v>1</v>
      </c>
      <c r="S189" s="27"/>
      <c r="T189" s="27"/>
      <c r="U189" s="27"/>
      <c r="V189" s="27"/>
      <c r="W189" s="60"/>
      <c r="X189" s="27">
        <v>1053</v>
      </c>
      <c r="Y189" s="27" t="s">
        <v>30</v>
      </c>
      <c r="Z189" s="27" t="s">
        <v>31</v>
      </c>
      <c r="AA189" s="27"/>
      <c r="AB189" s="27" t="b">
        <v>1</v>
      </c>
      <c r="AC189" s="27"/>
      <c r="AD189" s="27"/>
      <c r="AE189" s="27"/>
      <c r="AF189" s="27"/>
      <c r="AG189" s="27"/>
      <c r="AH189" s="83">
        <v>1053</v>
      </c>
      <c r="AI189" s="27" t="s">
        <v>31</v>
      </c>
      <c r="AJ189" s="27" t="s">
        <v>32</v>
      </c>
      <c r="AK189" s="27"/>
      <c r="AL189" s="27" t="b">
        <v>1</v>
      </c>
      <c r="AM189" s="27"/>
      <c r="AN189" s="27"/>
      <c r="AO189" s="27"/>
      <c r="AP189" s="27"/>
      <c r="AQ189" s="60"/>
      <c r="AR189" s="27">
        <v>1053</v>
      </c>
      <c r="AS189" s="27" t="s">
        <v>32</v>
      </c>
      <c r="AT189" s="27" t="s">
        <v>33</v>
      </c>
      <c r="AU189" s="27"/>
      <c r="AV189" s="27" t="b">
        <v>1</v>
      </c>
      <c r="AW189" s="27"/>
      <c r="AX189" s="27"/>
      <c r="AY189" s="27"/>
      <c r="AZ189" s="27"/>
      <c r="BA189" s="60"/>
      <c r="BB189" s="83">
        <v>1053</v>
      </c>
      <c r="BC189" s="27" t="s">
        <v>33</v>
      </c>
      <c r="BD189" s="27" t="s">
        <v>34</v>
      </c>
      <c r="BE189" s="27"/>
      <c r="BF189" s="27" t="b">
        <v>1</v>
      </c>
      <c r="BG189" s="27"/>
      <c r="BH189" s="27"/>
      <c r="BI189" s="27"/>
      <c r="BJ189" s="27"/>
      <c r="BK189" s="60"/>
      <c r="BL189" s="27">
        <v>1053</v>
      </c>
      <c r="BM189" s="27" t="s">
        <v>34</v>
      </c>
      <c r="BN189" s="27" t="s">
        <v>35</v>
      </c>
      <c r="BO189" s="27">
        <v>7.4355910999999997E-2</v>
      </c>
      <c r="BP189" s="27" t="b">
        <v>0</v>
      </c>
      <c r="BQ189" s="27">
        <v>0.79401118999999998</v>
      </c>
      <c r="BR189" s="27">
        <v>0</v>
      </c>
      <c r="BS189" s="27">
        <v>0</v>
      </c>
      <c r="BT189" s="27">
        <v>0</v>
      </c>
      <c r="BU189" s="60">
        <v>0</v>
      </c>
      <c r="BV189" s="27">
        <v>1053</v>
      </c>
      <c r="BW189" s="27" t="s">
        <v>35</v>
      </c>
      <c r="BX189" s="27" t="s">
        <v>36</v>
      </c>
      <c r="BY189" s="27">
        <v>0.48365147800000002</v>
      </c>
      <c r="BZ189" s="27" t="b">
        <v>1</v>
      </c>
      <c r="CA189" s="27">
        <v>1.2545740510000001</v>
      </c>
      <c r="CB189" s="27">
        <v>0</v>
      </c>
      <c r="CC189" s="27">
        <v>0.11697914199999999</v>
      </c>
      <c r="CD189" s="27">
        <v>0.36532426200000001</v>
      </c>
      <c r="CE189" s="27">
        <v>0.18252569299999999</v>
      </c>
    </row>
    <row r="190" spans="1:83" x14ac:dyDescent="0.25">
      <c r="A190" s="27">
        <v>1054</v>
      </c>
      <c r="B190" s="27">
        <v>22.6</v>
      </c>
      <c r="C190" s="27">
        <v>1054</v>
      </c>
      <c r="D190" s="83" t="s">
        <v>28</v>
      </c>
      <c r="E190" s="27" t="s">
        <v>29</v>
      </c>
      <c r="F190" s="27"/>
      <c r="G190" s="27"/>
      <c r="H190" s="27" t="b">
        <v>1</v>
      </c>
      <c r="I190" s="27"/>
      <c r="J190" s="27"/>
      <c r="K190" s="27"/>
      <c r="L190" s="27"/>
      <c r="M190" s="60"/>
      <c r="N190" s="83">
        <v>1054</v>
      </c>
      <c r="O190" s="27" t="s">
        <v>29</v>
      </c>
      <c r="P190" s="27" t="s">
        <v>30</v>
      </c>
      <c r="Q190" s="27"/>
      <c r="R190" s="27" t="b">
        <v>1</v>
      </c>
      <c r="S190" s="27"/>
      <c r="T190" s="27"/>
      <c r="U190" s="27"/>
      <c r="V190" s="27"/>
      <c r="W190" s="60"/>
      <c r="X190" s="27">
        <v>1054</v>
      </c>
      <c r="Y190" s="27" t="s">
        <v>30</v>
      </c>
      <c r="Z190" s="27" t="s">
        <v>31</v>
      </c>
      <c r="AA190" s="27"/>
      <c r="AB190" s="27" t="b">
        <v>1</v>
      </c>
      <c r="AC190" s="27"/>
      <c r="AD190" s="27"/>
      <c r="AE190" s="27"/>
      <c r="AF190" s="27"/>
      <c r="AG190" s="27"/>
      <c r="AH190" s="83">
        <v>1054</v>
      </c>
      <c r="AI190" s="27" t="s">
        <v>31</v>
      </c>
      <c r="AJ190" s="27" t="s">
        <v>32</v>
      </c>
      <c r="AK190" s="27"/>
      <c r="AL190" s="27" t="b">
        <v>1</v>
      </c>
      <c r="AM190" s="27"/>
      <c r="AN190" s="27"/>
      <c r="AO190" s="27"/>
      <c r="AP190" s="27"/>
      <c r="AQ190" s="60"/>
      <c r="AR190" s="27">
        <v>1054</v>
      </c>
      <c r="AS190" s="27" t="s">
        <v>32</v>
      </c>
      <c r="AT190" s="27" t="s">
        <v>33</v>
      </c>
      <c r="AU190" s="27"/>
      <c r="AV190" s="27" t="b">
        <v>1</v>
      </c>
      <c r="AW190" s="27"/>
      <c r="AX190" s="27"/>
      <c r="AY190" s="27"/>
      <c r="AZ190" s="27"/>
      <c r="BA190" s="60"/>
      <c r="BB190" s="83">
        <v>1054</v>
      </c>
      <c r="BC190" s="27" t="s">
        <v>33</v>
      </c>
      <c r="BD190" s="27" t="s">
        <v>34</v>
      </c>
      <c r="BE190" s="27"/>
      <c r="BF190" s="27" t="b">
        <v>1</v>
      </c>
      <c r="BG190" s="27"/>
      <c r="BH190" s="27"/>
      <c r="BI190" s="27"/>
      <c r="BJ190" s="27"/>
      <c r="BK190" s="60"/>
      <c r="BL190" s="27">
        <v>1054</v>
      </c>
      <c r="BM190" s="27" t="s">
        <v>34</v>
      </c>
      <c r="BN190" s="27" t="s">
        <v>35</v>
      </c>
      <c r="BO190" s="27"/>
      <c r="BP190" s="27" t="b">
        <v>1</v>
      </c>
      <c r="BQ190" s="27"/>
      <c r="BR190" s="27"/>
      <c r="BS190" s="27"/>
      <c r="BT190" s="27"/>
      <c r="BU190" s="60"/>
      <c r="BV190" s="27">
        <v>1054</v>
      </c>
      <c r="BW190" s="27" t="s">
        <v>35</v>
      </c>
      <c r="BX190" s="27" t="s">
        <v>36</v>
      </c>
      <c r="BY190" s="27"/>
      <c r="BZ190" s="27" t="b">
        <v>1</v>
      </c>
      <c r="CA190" s="27"/>
      <c r="CB190" s="27"/>
      <c r="CC190" s="27"/>
      <c r="CD190" s="27"/>
      <c r="CE190" s="27"/>
    </row>
    <row r="191" spans="1:83" x14ac:dyDescent="0.25">
      <c r="A191" s="27">
        <v>1055</v>
      </c>
      <c r="B191" s="27">
        <v>22.6</v>
      </c>
      <c r="C191" s="27">
        <v>1055</v>
      </c>
      <c r="D191" s="83" t="s">
        <v>28</v>
      </c>
      <c r="E191" s="27" t="s">
        <v>29</v>
      </c>
      <c r="F191" s="27">
        <v>0.126834422</v>
      </c>
      <c r="G191" s="27"/>
      <c r="H191" s="27" t="b">
        <v>1</v>
      </c>
      <c r="I191" s="27">
        <v>0.41346148700000002</v>
      </c>
      <c r="J191" s="27">
        <v>0</v>
      </c>
      <c r="K191" s="27">
        <v>2.8684879E-2</v>
      </c>
      <c r="L191" s="27">
        <v>0.59614846300000002</v>
      </c>
      <c r="M191" s="60">
        <v>0.344213249</v>
      </c>
      <c r="N191" s="83">
        <v>1055</v>
      </c>
      <c r="O191" s="27" t="s">
        <v>29</v>
      </c>
      <c r="P191" s="27" t="s">
        <v>30</v>
      </c>
      <c r="Q191" s="27">
        <v>0.246706072</v>
      </c>
      <c r="R191" s="27" t="b">
        <v>0</v>
      </c>
      <c r="S191" s="27">
        <v>0.44827909300000002</v>
      </c>
      <c r="T191" s="27">
        <v>4.5133050000000001E-2</v>
      </c>
      <c r="U191" s="27">
        <v>0</v>
      </c>
      <c r="V191" s="27">
        <v>0</v>
      </c>
      <c r="W191" s="60">
        <v>0</v>
      </c>
      <c r="X191" s="27">
        <v>1055</v>
      </c>
      <c r="Y191" s="27" t="s">
        <v>30</v>
      </c>
      <c r="Z191" s="27" t="s">
        <v>31</v>
      </c>
      <c r="AA191" s="27">
        <v>0.20536616299999999</v>
      </c>
      <c r="AB191" s="27" t="b">
        <v>1</v>
      </c>
      <c r="AC191" s="27">
        <v>0.52604539900000002</v>
      </c>
      <c r="AD191" s="27">
        <v>0</v>
      </c>
      <c r="AE191" s="27">
        <v>1.4618624E-2</v>
      </c>
      <c r="AF191" s="27">
        <v>0.76848108299999995</v>
      </c>
      <c r="AG191" s="27">
        <v>7.8891185000000003E-2</v>
      </c>
      <c r="AH191" s="83">
        <v>1055</v>
      </c>
      <c r="AI191" s="27" t="s">
        <v>31</v>
      </c>
      <c r="AJ191" s="27" t="s">
        <v>32</v>
      </c>
      <c r="AK191" s="27">
        <v>0.105653634</v>
      </c>
      <c r="AL191" s="27" t="b">
        <v>0</v>
      </c>
      <c r="AM191" s="27">
        <v>0.35983373000000002</v>
      </c>
      <c r="AN191" s="27">
        <v>0</v>
      </c>
      <c r="AO191" s="27">
        <v>0</v>
      </c>
      <c r="AP191" s="27">
        <v>0</v>
      </c>
      <c r="AQ191" s="60">
        <v>0</v>
      </c>
      <c r="AR191" s="27">
        <v>1055</v>
      </c>
      <c r="AS191" s="27" t="s">
        <v>32</v>
      </c>
      <c r="AT191" s="27" t="s">
        <v>33</v>
      </c>
      <c r="AU191" s="27">
        <v>0.15704937799999999</v>
      </c>
      <c r="AV191" s="27" t="b">
        <v>0</v>
      </c>
      <c r="AW191" s="27">
        <v>0.24114259699999999</v>
      </c>
      <c r="AX191" s="27">
        <v>7.2956160000000006E-2</v>
      </c>
      <c r="AY191" s="27">
        <v>0</v>
      </c>
      <c r="AZ191" s="27">
        <v>0</v>
      </c>
      <c r="BA191" s="60">
        <v>0</v>
      </c>
      <c r="BB191" s="83">
        <v>1055</v>
      </c>
      <c r="BC191" s="27" t="s">
        <v>33</v>
      </c>
      <c r="BD191" s="27" t="s">
        <v>34</v>
      </c>
      <c r="BE191" s="27"/>
      <c r="BF191" s="27" t="b">
        <v>1</v>
      </c>
      <c r="BG191" s="27"/>
      <c r="BH191" s="27"/>
      <c r="BI191" s="27"/>
      <c r="BJ191" s="27"/>
      <c r="BK191" s="60"/>
      <c r="BL191" s="27">
        <v>1055</v>
      </c>
      <c r="BM191" s="27" t="s">
        <v>34</v>
      </c>
      <c r="BN191" s="27" t="s">
        <v>35</v>
      </c>
      <c r="BO191" s="27"/>
      <c r="BP191" s="27" t="b">
        <v>1</v>
      </c>
      <c r="BQ191" s="27"/>
      <c r="BR191" s="27"/>
      <c r="BS191" s="27"/>
      <c r="BT191" s="27"/>
      <c r="BU191" s="60"/>
      <c r="BV191" s="27">
        <v>1055</v>
      </c>
      <c r="BW191" s="27" t="s">
        <v>35</v>
      </c>
      <c r="BX191" s="27" t="s">
        <v>36</v>
      </c>
      <c r="BY191" s="27"/>
      <c r="BZ191" s="27" t="b">
        <v>1</v>
      </c>
      <c r="CA191" s="27"/>
      <c r="CB191" s="27"/>
      <c r="CC191" s="27"/>
      <c r="CD191" s="27"/>
      <c r="CE191" s="27"/>
    </row>
    <row r="192" spans="1:83" x14ac:dyDescent="0.25">
      <c r="A192" s="27">
        <v>1056</v>
      </c>
      <c r="B192" s="27">
        <v>22.6</v>
      </c>
      <c r="C192" s="27">
        <v>1056</v>
      </c>
      <c r="D192" s="83" t="s">
        <v>28</v>
      </c>
      <c r="E192" s="27" t="s">
        <v>29</v>
      </c>
      <c r="F192" s="27"/>
      <c r="G192" s="27"/>
      <c r="H192" s="27" t="b">
        <v>1</v>
      </c>
      <c r="I192" s="27"/>
      <c r="J192" s="27"/>
      <c r="K192" s="27"/>
      <c r="L192" s="27"/>
      <c r="M192" s="60"/>
      <c r="N192" s="83">
        <v>1056</v>
      </c>
      <c r="O192" s="27" t="s">
        <v>29</v>
      </c>
      <c r="P192" s="27" t="s">
        <v>30</v>
      </c>
      <c r="Q192" s="27"/>
      <c r="R192" s="27" t="b">
        <v>1</v>
      </c>
      <c r="S192" s="27"/>
      <c r="T192" s="27"/>
      <c r="U192" s="27"/>
      <c r="V192" s="27"/>
      <c r="W192" s="60"/>
      <c r="X192" s="27">
        <v>1056</v>
      </c>
      <c r="Y192" s="27" t="s">
        <v>30</v>
      </c>
      <c r="Z192" s="27" t="s">
        <v>31</v>
      </c>
      <c r="AA192" s="27"/>
      <c r="AB192" s="27" t="b">
        <v>1</v>
      </c>
      <c r="AC192" s="27"/>
      <c r="AD192" s="27"/>
      <c r="AE192" s="27"/>
      <c r="AF192" s="27"/>
      <c r="AG192" s="27"/>
      <c r="AH192" s="83">
        <v>1056</v>
      </c>
      <c r="AI192" s="27" t="s">
        <v>31</v>
      </c>
      <c r="AJ192" s="27" t="s">
        <v>32</v>
      </c>
      <c r="AK192" s="27"/>
      <c r="AL192" s="27" t="b">
        <v>1</v>
      </c>
      <c r="AM192" s="27"/>
      <c r="AN192" s="27"/>
      <c r="AO192" s="27"/>
      <c r="AP192" s="27"/>
      <c r="AQ192" s="60"/>
      <c r="AR192" s="27">
        <v>1056</v>
      </c>
      <c r="AS192" s="27" t="s">
        <v>32</v>
      </c>
      <c r="AT192" s="27" t="s">
        <v>33</v>
      </c>
      <c r="AU192" s="27"/>
      <c r="AV192" s="27" t="b">
        <v>1</v>
      </c>
      <c r="AW192" s="27"/>
      <c r="AX192" s="27"/>
      <c r="AY192" s="27"/>
      <c r="AZ192" s="27"/>
      <c r="BA192" s="60"/>
      <c r="BB192" s="83">
        <v>1056</v>
      </c>
      <c r="BC192" s="27" t="s">
        <v>33</v>
      </c>
      <c r="BD192" s="27" t="s">
        <v>34</v>
      </c>
      <c r="BE192" s="27"/>
      <c r="BF192" s="27" t="b">
        <v>1</v>
      </c>
      <c r="BG192" s="27"/>
      <c r="BH192" s="27"/>
      <c r="BI192" s="27"/>
      <c r="BJ192" s="27"/>
      <c r="BK192" s="60"/>
      <c r="BL192" s="27">
        <v>1056</v>
      </c>
      <c r="BM192" s="27" t="s">
        <v>34</v>
      </c>
      <c r="BN192" s="27" t="s">
        <v>35</v>
      </c>
      <c r="BO192" s="27"/>
      <c r="BP192" s="27" t="b">
        <v>1</v>
      </c>
      <c r="BQ192" s="27"/>
      <c r="BR192" s="27"/>
      <c r="BS192" s="27"/>
      <c r="BT192" s="27"/>
      <c r="BU192" s="60"/>
      <c r="BV192" s="27">
        <v>1056</v>
      </c>
      <c r="BW192" s="27" t="s">
        <v>35</v>
      </c>
      <c r="BX192" s="27" t="s">
        <v>36</v>
      </c>
      <c r="BY192" s="27"/>
      <c r="BZ192" s="27" t="b">
        <v>1</v>
      </c>
      <c r="CA192" s="27"/>
      <c r="CB192" s="27"/>
      <c r="CC192" s="27"/>
      <c r="CD192" s="27"/>
      <c r="CE192" s="27"/>
    </row>
    <row r="193" spans="1:83" x14ac:dyDescent="0.25">
      <c r="A193" s="27">
        <v>1057</v>
      </c>
      <c r="B193" s="27">
        <v>22.6</v>
      </c>
      <c r="C193" s="27">
        <v>1057</v>
      </c>
      <c r="D193" s="83" t="s">
        <v>28</v>
      </c>
      <c r="E193" s="27" t="s">
        <v>29</v>
      </c>
      <c r="F193" s="27"/>
      <c r="G193" s="27"/>
      <c r="H193" s="27" t="b">
        <v>1</v>
      </c>
      <c r="I193" s="27"/>
      <c r="J193" s="27"/>
      <c r="K193" s="27"/>
      <c r="L193" s="27"/>
      <c r="M193" s="60"/>
      <c r="N193" s="83">
        <v>1057</v>
      </c>
      <c r="O193" s="27" t="s">
        <v>29</v>
      </c>
      <c r="P193" s="27" t="s">
        <v>30</v>
      </c>
      <c r="Q193" s="27"/>
      <c r="R193" s="27" t="b">
        <v>1</v>
      </c>
      <c r="S193" s="27"/>
      <c r="T193" s="27"/>
      <c r="U193" s="27"/>
      <c r="V193" s="27"/>
      <c r="W193" s="60"/>
      <c r="X193" s="27">
        <v>1057</v>
      </c>
      <c r="Y193" s="27" t="s">
        <v>30</v>
      </c>
      <c r="Z193" s="27" t="s">
        <v>31</v>
      </c>
      <c r="AA193" s="27"/>
      <c r="AB193" s="27" t="b">
        <v>1</v>
      </c>
      <c r="AC193" s="27"/>
      <c r="AD193" s="27"/>
      <c r="AE193" s="27"/>
      <c r="AF193" s="27"/>
      <c r="AG193" s="27"/>
      <c r="AH193" s="83">
        <v>1057</v>
      </c>
      <c r="AI193" s="27" t="s">
        <v>31</v>
      </c>
      <c r="AJ193" s="27" t="s">
        <v>32</v>
      </c>
      <c r="AK193" s="27"/>
      <c r="AL193" s="27" t="b">
        <v>1</v>
      </c>
      <c r="AM193" s="27"/>
      <c r="AN193" s="27"/>
      <c r="AO193" s="27"/>
      <c r="AP193" s="27"/>
      <c r="AQ193" s="60"/>
      <c r="AR193" s="27">
        <v>1057</v>
      </c>
      <c r="AS193" s="27" t="s">
        <v>32</v>
      </c>
      <c r="AT193" s="27" t="s">
        <v>33</v>
      </c>
      <c r="AU193" s="27"/>
      <c r="AV193" s="27" t="b">
        <v>1</v>
      </c>
      <c r="AW193" s="27"/>
      <c r="AX193" s="27"/>
      <c r="AY193" s="27"/>
      <c r="AZ193" s="27"/>
      <c r="BA193" s="60"/>
      <c r="BB193" s="83">
        <v>1057</v>
      </c>
      <c r="BC193" s="27" t="s">
        <v>33</v>
      </c>
      <c r="BD193" s="27" t="s">
        <v>34</v>
      </c>
      <c r="BE193" s="27"/>
      <c r="BF193" s="27" t="b">
        <v>1</v>
      </c>
      <c r="BG193" s="27"/>
      <c r="BH193" s="27"/>
      <c r="BI193" s="27"/>
      <c r="BJ193" s="27"/>
      <c r="BK193" s="60"/>
      <c r="BL193" s="27">
        <v>1057</v>
      </c>
      <c r="BM193" s="27" t="s">
        <v>34</v>
      </c>
      <c r="BN193" s="27" t="s">
        <v>35</v>
      </c>
      <c r="BO193" s="27">
        <v>2.7212523999999998E-2</v>
      </c>
      <c r="BP193" s="27" t="b">
        <v>0</v>
      </c>
      <c r="BQ193" s="27">
        <v>0.175390025</v>
      </c>
      <c r="BR193" s="27">
        <v>0</v>
      </c>
      <c r="BS193" s="27">
        <v>0</v>
      </c>
      <c r="BT193" s="27">
        <v>0</v>
      </c>
      <c r="BU193" s="60">
        <v>0</v>
      </c>
      <c r="BV193" s="27">
        <v>1057</v>
      </c>
      <c r="BW193" s="27" t="s">
        <v>35</v>
      </c>
      <c r="BX193" s="27" t="s">
        <v>36</v>
      </c>
      <c r="BY193" s="27"/>
      <c r="BZ193" s="27" t="b">
        <v>1</v>
      </c>
      <c r="CA193" s="27"/>
      <c r="CB193" s="27"/>
      <c r="CC193" s="27"/>
      <c r="CD193" s="27"/>
      <c r="CE193" s="27"/>
    </row>
    <row r="194" spans="1:83" x14ac:dyDescent="0.25">
      <c r="A194" s="27">
        <v>1058</v>
      </c>
      <c r="B194" s="27">
        <v>22.6</v>
      </c>
      <c r="C194" s="27">
        <v>1058</v>
      </c>
      <c r="D194" s="83" t="s">
        <v>28</v>
      </c>
      <c r="E194" s="27" t="s">
        <v>29</v>
      </c>
      <c r="F194" s="27">
        <v>4.7227722E-2</v>
      </c>
      <c r="G194" s="27"/>
      <c r="H194" s="27" t="b">
        <v>1</v>
      </c>
      <c r="I194" s="27">
        <v>0.11683247300000001</v>
      </c>
      <c r="J194" s="27">
        <v>0</v>
      </c>
      <c r="K194" s="27">
        <v>7.5569000000000005E-4</v>
      </c>
      <c r="L194" s="27">
        <v>0.34012590599999998</v>
      </c>
      <c r="M194" s="60">
        <v>0.130026474</v>
      </c>
      <c r="N194" s="83">
        <v>1058</v>
      </c>
      <c r="O194" s="27" t="s">
        <v>29</v>
      </c>
      <c r="P194" s="27" t="s">
        <v>30</v>
      </c>
      <c r="Q194" s="27"/>
      <c r="R194" s="27" t="b">
        <v>1</v>
      </c>
      <c r="S194" s="27"/>
      <c r="T194" s="27"/>
      <c r="U194" s="27"/>
      <c r="V194" s="27"/>
      <c r="W194" s="60"/>
      <c r="X194" s="27">
        <v>1058</v>
      </c>
      <c r="Y194" s="27" t="s">
        <v>30</v>
      </c>
      <c r="Z194" s="27" t="s">
        <v>31</v>
      </c>
      <c r="AA194" s="27"/>
      <c r="AB194" s="27" t="b">
        <v>1</v>
      </c>
      <c r="AC194" s="27"/>
      <c r="AD194" s="27"/>
      <c r="AE194" s="27"/>
      <c r="AF194" s="27"/>
      <c r="AG194" s="27"/>
      <c r="AH194" s="83">
        <v>1058</v>
      </c>
      <c r="AI194" s="27" t="s">
        <v>31</v>
      </c>
      <c r="AJ194" s="27" t="s">
        <v>32</v>
      </c>
      <c r="AK194" s="27">
        <v>5.1548135000000002E-2</v>
      </c>
      <c r="AL194" s="27" t="b">
        <v>1</v>
      </c>
      <c r="AM194" s="27">
        <v>0.13529366700000001</v>
      </c>
      <c r="AN194" s="27">
        <v>0</v>
      </c>
      <c r="AO194" s="27">
        <v>1.385035E-3</v>
      </c>
      <c r="AP194" s="27">
        <v>0.46876690700000001</v>
      </c>
      <c r="AQ194" s="60">
        <v>0.15648747599999999</v>
      </c>
      <c r="AR194" s="27">
        <v>1058</v>
      </c>
      <c r="AS194" s="27" t="s">
        <v>32</v>
      </c>
      <c r="AT194" s="27" t="s">
        <v>33</v>
      </c>
      <c r="AU194" s="27"/>
      <c r="AV194" s="27" t="b">
        <v>1</v>
      </c>
      <c r="AW194" s="27"/>
      <c r="AX194" s="27"/>
      <c r="AY194" s="27"/>
      <c r="AZ194" s="27"/>
      <c r="BA194" s="60"/>
      <c r="BB194" s="83">
        <v>1058</v>
      </c>
      <c r="BC194" s="27" t="s">
        <v>33</v>
      </c>
      <c r="BD194" s="27" t="s">
        <v>34</v>
      </c>
      <c r="BE194" s="27"/>
      <c r="BF194" s="27" t="b">
        <v>1</v>
      </c>
      <c r="BG194" s="27"/>
      <c r="BH194" s="27"/>
      <c r="BI194" s="27"/>
      <c r="BJ194" s="27"/>
      <c r="BK194" s="60"/>
      <c r="BL194" s="27">
        <v>1058</v>
      </c>
      <c r="BM194" s="27" t="s">
        <v>34</v>
      </c>
      <c r="BN194" s="27" t="s">
        <v>35</v>
      </c>
      <c r="BO194" s="27"/>
      <c r="BP194" s="27" t="b">
        <v>1</v>
      </c>
      <c r="BQ194" s="27"/>
      <c r="BR194" s="27"/>
      <c r="BS194" s="27"/>
      <c r="BT194" s="27"/>
      <c r="BU194" s="60"/>
      <c r="BV194" s="27">
        <v>1058</v>
      </c>
      <c r="BW194" s="27" t="s">
        <v>35</v>
      </c>
      <c r="BX194" s="27" t="s">
        <v>36</v>
      </c>
      <c r="BY194" s="27"/>
      <c r="BZ194" s="27" t="b">
        <v>1</v>
      </c>
      <c r="CA194" s="27"/>
      <c r="CB194" s="27"/>
      <c r="CC194" s="27"/>
      <c r="CD194" s="27"/>
      <c r="CE194" s="27"/>
    </row>
    <row r="195" spans="1:83" x14ac:dyDescent="0.25">
      <c r="A195" s="27">
        <v>1059</v>
      </c>
      <c r="B195" s="27">
        <v>22.6</v>
      </c>
      <c r="C195" s="27">
        <v>1059</v>
      </c>
      <c r="D195" s="83" t="s">
        <v>28</v>
      </c>
      <c r="E195" s="27" t="s">
        <v>29</v>
      </c>
      <c r="F195" s="27"/>
      <c r="G195" s="27"/>
      <c r="H195" s="27" t="b">
        <v>1</v>
      </c>
      <c r="I195" s="27"/>
      <c r="J195" s="27"/>
      <c r="K195" s="27"/>
      <c r="L195" s="27"/>
      <c r="M195" s="60"/>
      <c r="N195" s="83">
        <v>1059</v>
      </c>
      <c r="O195" s="27" t="s">
        <v>29</v>
      </c>
      <c r="P195" s="27" t="s">
        <v>30</v>
      </c>
      <c r="Q195" s="27"/>
      <c r="R195" s="27" t="b">
        <v>1</v>
      </c>
      <c r="S195" s="27"/>
      <c r="T195" s="27"/>
      <c r="U195" s="27"/>
      <c r="V195" s="27"/>
      <c r="W195" s="60"/>
      <c r="X195" s="27">
        <v>1059</v>
      </c>
      <c r="Y195" s="27" t="s">
        <v>30</v>
      </c>
      <c r="Z195" s="27" t="s">
        <v>31</v>
      </c>
      <c r="AA195" s="27"/>
      <c r="AB195" s="27" t="b">
        <v>1</v>
      </c>
      <c r="AC195" s="27"/>
      <c r="AD195" s="27"/>
      <c r="AE195" s="27"/>
      <c r="AF195" s="27"/>
      <c r="AG195" s="27"/>
      <c r="AH195" s="83">
        <v>1059</v>
      </c>
      <c r="AI195" s="27" t="s">
        <v>31</v>
      </c>
      <c r="AJ195" s="27" t="s">
        <v>32</v>
      </c>
      <c r="AK195" s="27"/>
      <c r="AL195" s="27" t="b">
        <v>1</v>
      </c>
      <c r="AM195" s="27"/>
      <c r="AN195" s="27"/>
      <c r="AO195" s="27"/>
      <c r="AP195" s="27"/>
      <c r="AQ195" s="60"/>
      <c r="AR195" s="27">
        <v>1059</v>
      </c>
      <c r="AS195" s="27" t="s">
        <v>32</v>
      </c>
      <c r="AT195" s="27" t="s">
        <v>33</v>
      </c>
      <c r="AU195" s="27"/>
      <c r="AV195" s="27" t="b">
        <v>1</v>
      </c>
      <c r="AW195" s="27"/>
      <c r="AX195" s="27"/>
      <c r="AY195" s="27"/>
      <c r="AZ195" s="27"/>
      <c r="BA195" s="60"/>
      <c r="BB195" s="83">
        <v>1059</v>
      </c>
      <c r="BC195" s="27" t="s">
        <v>33</v>
      </c>
      <c r="BD195" s="27" t="s">
        <v>34</v>
      </c>
      <c r="BE195" s="27"/>
      <c r="BF195" s="27" t="b">
        <v>1</v>
      </c>
      <c r="BG195" s="27"/>
      <c r="BH195" s="27"/>
      <c r="BI195" s="27"/>
      <c r="BJ195" s="27"/>
      <c r="BK195" s="60"/>
      <c r="BL195" s="27">
        <v>1059</v>
      </c>
      <c r="BM195" s="27" t="s">
        <v>34</v>
      </c>
      <c r="BN195" s="27" t="s">
        <v>35</v>
      </c>
      <c r="BO195" s="27"/>
      <c r="BP195" s="27" t="b">
        <v>1</v>
      </c>
      <c r="BQ195" s="27"/>
      <c r="BR195" s="27"/>
      <c r="BS195" s="27"/>
      <c r="BT195" s="27"/>
      <c r="BU195" s="60"/>
      <c r="BV195" s="27">
        <v>1059</v>
      </c>
      <c r="BW195" s="27" t="s">
        <v>35</v>
      </c>
      <c r="BX195" s="27" t="s">
        <v>36</v>
      </c>
      <c r="BY195" s="27"/>
      <c r="BZ195" s="27" t="b">
        <v>1</v>
      </c>
      <c r="CA195" s="27"/>
      <c r="CB195" s="27"/>
      <c r="CC195" s="27"/>
      <c r="CD195" s="27"/>
      <c r="CE195" s="27"/>
    </row>
    <row r="196" spans="1:83" x14ac:dyDescent="0.25">
      <c r="A196" s="27">
        <v>1060</v>
      </c>
      <c r="B196" s="27">
        <v>22.6</v>
      </c>
      <c r="C196" s="27">
        <v>1060</v>
      </c>
      <c r="D196" s="83" t="s">
        <v>28</v>
      </c>
      <c r="E196" s="27" t="s">
        <v>29</v>
      </c>
      <c r="F196" s="27"/>
      <c r="G196" s="27"/>
      <c r="H196" s="27" t="b">
        <v>1</v>
      </c>
      <c r="I196" s="27"/>
      <c r="J196" s="27"/>
      <c r="K196" s="27"/>
      <c r="L196" s="27"/>
      <c r="M196" s="60"/>
      <c r="N196" s="83">
        <v>1060</v>
      </c>
      <c r="O196" s="27" t="s">
        <v>29</v>
      </c>
      <c r="P196" s="27" t="s">
        <v>30</v>
      </c>
      <c r="Q196" s="27"/>
      <c r="R196" s="27" t="b">
        <v>1</v>
      </c>
      <c r="S196" s="27"/>
      <c r="T196" s="27"/>
      <c r="U196" s="27"/>
      <c r="V196" s="27"/>
      <c r="W196" s="60"/>
      <c r="X196" s="27">
        <v>1060</v>
      </c>
      <c r="Y196" s="27" t="s">
        <v>30</v>
      </c>
      <c r="Z196" s="27" t="s">
        <v>31</v>
      </c>
      <c r="AA196" s="27"/>
      <c r="AB196" s="27" t="b">
        <v>1</v>
      </c>
      <c r="AC196" s="27"/>
      <c r="AD196" s="27"/>
      <c r="AE196" s="27"/>
      <c r="AF196" s="27"/>
      <c r="AG196" s="27"/>
      <c r="AH196" s="83">
        <v>1060</v>
      </c>
      <c r="AI196" s="27" t="s">
        <v>31</v>
      </c>
      <c r="AJ196" s="27" t="s">
        <v>32</v>
      </c>
      <c r="AK196" s="27"/>
      <c r="AL196" s="27" t="b">
        <v>1</v>
      </c>
      <c r="AM196" s="27"/>
      <c r="AN196" s="27"/>
      <c r="AO196" s="27"/>
      <c r="AP196" s="27"/>
      <c r="AQ196" s="60"/>
      <c r="AR196" s="27">
        <v>1060</v>
      </c>
      <c r="AS196" s="27" t="s">
        <v>32</v>
      </c>
      <c r="AT196" s="27" t="s">
        <v>33</v>
      </c>
      <c r="AU196" s="27"/>
      <c r="AV196" s="27" t="b">
        <v>1</v>
      </c>
      <c r="AW196" s="27"/>
      <c r="AX196" s="27"/>
      <c r="AY196" s="27"/>
      <c r="AZ196" s="27"/>
      <c r="BA196" s="60"/>
      <c r="BB196" s="83">
        <v>1060</v>
      </c>
      <c r="BC196" s="27" t="s">
        <v>33</v>
      </c>
      <c r="BD196" s="27" t="s">
        <v>34</v>
      </c>
      <c r="BE196" s="27"/>
      <c r="BF196" s="27" t="b">
        <v>1</v>
      </c>
      <c r="BG196" s="27"/>
      <c r="BH196" s="27"/>
      <c r="BI196" s="27"/>
      <c r="BJ196" s="27"/>
      <c r="BK196" s="60"/>
      <c r="BL196" s="27">
        <v>1060</v>
      </c>
      <c r="BM196" s="27" t="s">
        <v>34</v>
      </c>
      <c r="BN196" s="27" t="s">
        <v>35</v>
      </c>
      <c r="BO196" s="27"/>
      <c r="BP196" s="27" t="b">
        <v>1</v>
      </c>
      <c r="BQ196" s="27"/>
      <c r="BR196" s="27"/>
      <c r="BS196" s="27"/>
      <c r="BT196" s="27"/>
      <c r="BU196" s="60"/>
      <c r="BV196" s="27">
        <v>1060</v>
      </c>
      <c r="BW196" s="27" t="s">
        <v>35</v>
      </c>
      <c r="BX196" s="27" t="s">
        <v>36</v>
      </c>
      <c r="BY196" s="27"/>
      <c r="BZ196" s="27" t="b">
        <v>1</v>
      </c>
      <c r="CA196" s="27"/>
      <c r="CB196" s="27"/>
      <c r="CC196" s="27"/>
      <c r="CD196" s="27"/>
      <c r="CE196" s="27"/>
    </row>
    <row r="197" spans="1:83" x14ac:dyDescent="0.25">
      <c r="A197" s="27">
        <v>1061</v>
      </c>
      <c r="B197" s="27">
        <v>22.6</v>
      </c>
      <c r="C197" s="27">
        <v>1061</v>
      </c>
      <c r="D197" s="83" t="s">
        <v>28</v>
      </c>
      <c r="E197" s="27" t="s">
        <v>29</v>
      </c>
      <c r="F197" s="27"/>
      <c r="G197" s="27"/>
      <c r="H197" s="27" t="b">
        <v>1</v>
      </c>
      <c r="I197" s="27"/>
      <c r="J197" s="27"/>
      <c r="K197" s="27"/>
      <c r="L197" s="27"/>
      <c r="M197" s="60"/>
      <c r="N197" s="83">
        <v>1061</v>
      </c>
      <c r="O197" s="27" t="s">
        <v>29</v>
      </c>
      <c r="P197" s="27" t="s">
        <v>30</v>
      </c>
      <c r="Q197" s="27"/>
      <c r="R197" s="27" t="b">
        <v>1</v>
      </c>
      <c r="S197" s="27"/>
      <c r="T197" s="27"/>
      <c r="U197" s="27"/>
      <c r="V197" s="27"/>
      <c r="W197" s="60"/>
      <c r="X197" s="27">
        <v>1061</v>
      </c>
      <c r="Y197" s="27" t="s">
        <v>30</v>
      </c>
      <c r="Z197" s="27" t="s">
        <v>31</v>
      </c>
      <c r="AA197" s="27"/>
      <c r="AB197" s="27" t="b">
        <v>1</v>
      </c>
      <c r="AC197" s="27"/>
      <c r="AD197" s="27"/>
      <c r="AE197" s="27"/>
      <c r="AF197" s="27"/>
      <c r="AG197" s="27"/>
      <c r="AH197" s="83">
        <v>1061</v>
      </c>
      <c r="AI197" s="27" t="s">
        <v>31</v>
      </c>
      <c r="AJ197" s="27" t="s">
        <v>32</v>
      </c>
      <c r="AK197" s="27"/>
      <c r="AL197" s="27" t="b">
        <v>1</v>
      </c>
      <c r="AM197" s="27"/>
      <c r="AN197" s="27"/>
      <c r="AO197" s="27"/>
      <c r="AP197" s="27"/>
      <c r="AQ197" s="60"/>
      <c r="AR197" s="27">
        <v>1061</v>
      </c>
      <c r="AS197" s="27" t="s">
        <v>32</v>
      </c>
      <c r="AT197" s="27" t="s">
        <v>33</v>
      </c>
      <c r="AU197" s="27"/>
      <c r="AV197" s="27" t="b">
        <v>1</v>
      </c>
      <c r="AW197" s="27"/>
      <c r="AX197" s="27"/>
      <c r="AY197" s="27"/>
      <c r="AZ197" s="27"/>
      <c r="BA197" s="60"/>
      <c r="BB197" s="83">
        <v>1061</v>
      </c>
      <c r="BC197" s="27" t="s">
        <v>33</v>
      </c>
      <c r="BD197" s="27" t="s">
        <v>34</v>
      </c>
      <c r="BE197" s="27"/>
      <c r="BF197" s="27" t="b">
        <v>1</v>
      </c>
      <c r="BG197" s="27"/>
      <c r="BH197" s="27"/>
      <c r="BI197" s="27"/>
      <c r="BJ197" s="27"/>
      <c r="BK197" s="60"/>
      <c r="BL197" s="27">
        <v>1061</v>
      </c>
      <c r="BM197" s="27" t="s">
        <v>34</v>
      </c>
      <c r="BN197" s="27" t="s">
        <v>35</v>
      </c>
      <c r="BO197" s="27"/>
      <c r="BP197" s="27" t="b">
        <v>1</v>
      </c>
      <c r="BQ197" s="27"/>
      <c r="BR197" s="27"/>
      <c r="BS197" s="27"/>
      <c r="BT197" s="27"/>
      <c r="BU197" s="60"/>
      <c r="BV197" s="27">
        <v>1061</v>
      </c>
      <c r="BW197" s="27" t="s">
        <v>35</v>
      </c>
      <c r="BX197" s="27" t="s">
        <v>36</v>
      </c>
      <c r="BY197" s="27"/>
      <c r="BZ197" s="27" t="b">
        <v>1</v>
      </c>
      <c r="CA197" s="27"/>
      <c r="CB197" s="27"/>
      <c r="CC197" s="27"/>
      <c r="CD197" s="27"/>
      <c r="CE197" s="27"/>
    </row>
    <row r="198" spans="1:83" x14ac:dyDescent="0.25">
      <c r="A198" s="27">
        <v>1062</v>
      </c>
      <c r="B198" s="27">
        <v>22.6</v>
      </c>
      <c r="C198" s="27">
        <v>1062</v>
      </c>
      <c r="D198" s="83" t="s">
        <v>28</v>
      </c>
      <c r="E198" s="27" t="s">
        <v>29</v>
      </c>
      <c r="F198" s="27">
        <v>5.2204591000000002E-2</v>
      </c>
      <c r="G198" s="27"/>
      <c r="H198" s="27" t="b">
        <v>1</v>
      </c>
      <c r="I198" s="27">
        <v>0.201623251</v>
      </c>
      <c r="J198" s="27">
        <v>0</v>
      </c>
      <c r="K198" s="27">
        <v>9.886021E-3</v>
      </c>
      <c r="L198" s="27">
        <v>0.59289799600000004</v>
      </c>
      <c r="M198" s="60">
        <v>0.53678516799999998</v>
      </c>
      <c r="N198" s="83">
        <v>1062</v>
      </c>
      <c r="O198" s="27" t="s">
        <v>29</v>
      </c>
      <c r="P198" s="27" t="s">
        <v>30</v>
      </c>
      <c r="Q198" s="27">
        <v>1.193240635</v>
      </c>
      <c r="R198" s="27" t="b">
        <v>0</v>
      </c>
      <c r="S198" s="27">
        <v>1.3556818909999999</v>
      </c>
      <c r="T198" s="27">
        <v>1.0307993790000001</v>
      </c>
      <c r="U198" s="27">
        <v>0</v>
      </c>
      <c r="V198" s="27">
        <v>0</v>
      </c>
      <c r="W198" s="60">
        <v>0</v>
      </c>
      <c r="X198" s="27">
        <v>1062</v>
      </c>
      <c r="Y198" s="27" t="s">
        <v>30</v>
      </c>
      <c r="Z198" s="27" t="s">
        <v>31</v>
      </c>
      <c r="AA198" s="27">
        <v>1.0871993129999999</v>
      </c>
      <c r="AB198" s="27" t="b">
        <v>0</v>
      </c>
      <c r="AC198" s="27">
        <v>1.2972496</v>
      </c>
      <c r="AD198" s="27">
        <v>0.877149026</v>
      </c>
      <c r="AE198" s="27">
        <v>0</v>
      </c>
      <c r="AF198" s="27">
        <v>0</v>
      </c>
      <c r="AG198" s="27">
        <v>0</v>
      </c>
      <c r="AH198" s="83">
        <v>1062</v>
      </c>
      <c r="AI198" s="27" t="s">
        <v>31</v>
      </c>
      <c r="AJ198" s="27" t="s">
        <v>32</v>
      </c>
      <c r="AK198" s="27">
        <v>3.8972009999999999E-3</v>
      </c>
      <c r="AL198" s="27" t="b">
        <v>0</v>
      </c>
      <c r="AM198" s="27">
        <v>0.19056821099999999</v>
      </c>
      <c r="AN198" s="27">
        <v>0</v>
      </c>
      <c r="AO198" s="27">
        <v>0</v>
      </c>
      <c r="AP198" s="27">
        <v>0</v>
      </c>
      <c r="AQ198" s="60">
        <v>0</v>
      </c>
      <c r="AR198" s="27">
        <v>1062</v>
      </c>
      <c r="AS198" s="27" t="s">
        <v>32</v>
      </c>
      <c r="AT198" s="27" t="s">
        <v>33</v>
      </c>
      <c r="AU198" s="27"/>
      <c r="AV198" s="27" t="b">
        <v>1</v>
      </c>
      <c r="AW198" s="27"/>
      <c r="AX198" s="27"/>
      <c r="AY198" s="27"/>
      <c r="AZ198" s="27"/>
      <c r="BA198" s="60"/>
      <c r="BB198" s="83">
        <v>1062</v>
      </c>
      <c r="BC198" s="27" t="s">
        <v>33</v>
      </c>
      <c r="BD198" s="27" t="s">
        <v>34</v>
      </c>
      <c r="BE198" s="27"/>
      <c r="BF198" s="27" t="b">
        <v>1</v>
      </c>
      <c r="BG198" s="27"/>
      <c r="BH198" s="27"/>
      <c r="BI198" s="27"/>
      <c r="BJ198" s="27"/>
      <c r="BK198" s="60"/>
      <c r="BL198" s="27">
        <v>1062</v>
      </c>
      <c r="BM198" s="27" t="s">
        <v>34</v>
      </c>
      <c r="BN198" s="27" t="s">
        <v>35</v>
      </c>
      <c r="BO198" s="27"/>
      <c r="BP198" s="27" t="b">
        <v>1</v>
      </c>
      <c r="BQ198" s="27"/>
      <c r="BR198" s="27"/>
      <c r="BS198" s="27"/>
      <c r="BT198" s="27"/>
      <c r="BU198" s="60"/>
      <c r="BV198" s="27">
        <v>1062</v>
      </c>
      <c r="BW198" s="27" t="s">
        <v>35</v>
      </c>
      <c r="BX198" s="27" t="s">
        <v>36</v>
      </c>
      <c r="BY198" s="27"/>
      <c r="BZ198" s="27" t="b">
        <v>1</v>
      </c>
      <c r="CA198" s="27"/>
      <c r="CB198" s="27"/>
      <c r="CC198" s="27"/>
      <c r="CD198" s="27"/>
      <c r="CE198" s="27"/>
    </row>
    <row r="199" spans="1:83" x14ac:dyDescent="0.25">
      <c r="A199" s="27">
        <v>1063</v>
      </c>
      <c r="B199" s="27">
        <v>22.6</v>
      </c>
      <c r="C199" s="27">
        <v>1063</v>
      </c>
      <c r="D199" s="83" t="s">
        <v>28</v>
      </c>
      <c r="E199" s="27" t="s">
        <v>29</v>
      </c>
      <c r="F199" s="27"/>
      <c r="G199" s="27"/>
      <c r="H199" s="27" t="b">
        <v>1</v>
      </c>
      <c r="I199" s="27"/>
      <c r="J199" s="27"/>
      <c r="K199" s="27"/>
      <c r="L199" s="27"/>
      <c r="M199" s="60"/>
      <c r="N199" s="83">
        <v>1063</v>
      </c>
      <c r="O199" s="27" t="s">
        <v>29</v>
      </c>
      <c r="P199" s="27" t="s">
        <v>30</v>
      </c>
      <c r="Q199" s="27"/>
      <c r="R199" s="27" t="b">
        <v>1</v>
      </c>
      <c r="S199" s="27"/>
      <c r="T199" s="27"/>
      <c r="U199" s="27"/>
      <c r="V199" s="27"/>
      <c r="W199" s="60"/>
      <c r="X199" s="27">
        <v>1063</v>
      </c>
      <c r="Y199" s="27" t="s">
        <v>30</v>
      </c>
      <c r="Z199" s="27" t="s">
        <v>31</v>
      </c>
      <c r="AA199" s="27"/>
      <c r="AB199" s="27" t="b">
        <v>1</v>
      </c>
      <c r="AC199" s="27"/>
      <c r="AD199" s="27"/>
      <c r="AE199" s="27"/>
      <c r="AF199" s="27"/>
      <c r="AG199" s="27"/>
      <c r="AH199" s="83">
        <v>1063</v>
      </c>
      <c r="AI199" s="27" t="s">
        <v>31</v>
      </c>
      <c r="AJ199" s="27" t="s">
        <v>32</v>
      </c>
      <c r="AK199" s="27"/>
      <c r="AL199" s="27" t="b">
        <v>1</v>
      </c>
      <c r="AM199" s="27"/>
      <c r="AN199" s="27"/>
      <c r="AO199" s="27"/>
      <c r="AP199" s="27"/>
      <c r="AQ199" s="60"/>
      <c r="AR199" s="27">
        <v>1063</v>
      </c>
      <c r="AS199" s="27" t="s">
        <v>32</v>
      </c>
      <c r="AT199" s="27" t="s">
        <v>33</v>
      </c>
      <c r="AU199" s="27"/>
      <c r="AV199" s="27" t="b">
        <v>1</v>
      </c>
      <c r="AW199" s="27"/>
      <c r="AX199" s="27"/>
      <c r="AY199" s="27"/>
      <c r="AZ199" s="27"/>
      <c r="BA199" s="60"/>
      <c r="BB199" s="83">
        <v>1063</v>
      </c>
      <c r="BC199" s="27" t="s">
        <v>33</v>
      </c>
      <c r="BD199" s="27" t="s">
        <v>34</v>
      </c>
      <c r="BE199" s="27"/>
      <c r="BF199" s="27" t="b">
        <v>1</v>
      </c>
      <c r="BG199" s="27"/>
      <c r="BH199" s="27"/>
      <c r="BI199" s="27"/>
      <c r="BJ199" s="27"/>
      <c r="BK199" s="60"/>
      <c r="BL199" s="27">
        <v>1063</v>
      </c>
      <c r="BM199" s="27" t="s">
        <v>34</v>
      </c>
      <c r="BN199" s="27" t="s">
        <v>35</v>
      </c>
      <c r="BO199" s="27"/>
      <c r="BP199" s="27" t="b">
        <v>1</v>
      </c>
      <c r="BQ199" s="27"/>
      <c r="BR199" s="27"/>
      <c r="BS199" s="27"/>
      <c r="BT199" s="27"/>
      <c r="BU199" s="60"/>
      <c r="BV199" s="27">
        <v>1063</v>
      </c>
      <c r="BW199" s="27" t="s">
        <v>35</v>
      </c>
      <c r="BX199" s="27" t="s">
        <v>36</v>
      </c>
      <c r="BY199" s="27"/>
      <c r="BZ199" s="27" t="b">
        <v>1</v>
      </c>
      <c r="CA199" s="27"/>
      <c r="CB199" s="27"/>
      <c r="CC199" s="27"/>
      <c r="CD199" s="27"/>
      <c r="CE199" s="27"/>
    </row>
    <row r="200" spans="1:83" x14ac:dyDescent="0.25">
      <c r="A200" s="27">
        <v>1064</v>
      </c>
      <c r="B200" s="27">
        <v>22.6</v>
      </c>
      <c r="C200" s="27">
        <v>1064</v>
      </c>
      <c r="D200" s="83" t="s">
        <v>28</v>
      </c>
      <c r="E200" s="27" t="s">
        <v>29</v>
      </c>
      <c r="F200" s="27"/>
      <c r="G200" s="27"/>
      <c r="H200" s="27" t="b">
        <v>1</v>
      </c>
      <c r="I200" s="27"/>
      <c r="J200" s="27"/>
      <c r="K200" s="27"/>
      <c r="L200" s="27"/>
      <c r="M200" s="60"/>
      <c r="N200" s="83">
        <v>1064</v>
      </c>
      <c r="O200" s="27" t="s">
        <v>29</v>
      </c>
      <c r="P200" s="27" t="s">
        <v>30</v>
      </c>
      <c r="Q200" s="27"/>
      <c r="R200" s="27" t="b">
        <v>1</v>
      </c>
      <c r="S200" s="27"/>
      <c r="T200" s="27"/>
      <c r="U200" s="27"/>
      <c r="V200" s="27"/>
      <c r="W200" s="60"/>
      <c r="X200" s="27">
        <v>1064</v>
      </c>
      <c r="Y200" s="27" t="s">
        <v>30</v>
      </c>
      <c r="Z200" s="27" t="s">
        <v>31</v>
      </c>
      <c r="AA200" s="27"/>
      <c r="AB200" s="27" t="b">
        <v>1</v>
      </c>
      <c r="AC200" s="27"/>
      <c r="AD200" s="27"/>
      <c r="AE200" s="27"/>
      <c r="AF200" s="27"/>
      <c r="AG200" s="27"/>
      <c r="AH200" s="83">
        <v>1064</v>
      </c>
      <c r="AI200" s="27" t="s">
        <v>31</v>
      </c>
      <c r="AJ200" s="27" t="s">
        <v>32</v>
      </c>
      <c r="AK200" s="27"/>
      <c r="AL200" s="27" t="b">
        <v>1</v>
      </c>
      <c r="AM200" s="27"/>
      <c r="AN200" s="27"/>
      <c r="AO200" s="27"/>
      <c r="AP200" s="27"/>
      <c r="AQ200" s="60"/>
      <c r="AR200" s="27">
        <v>1064</v>
      </c>
      <c r="AS200" s="27" t="s">
        <v>32</v>
      </c>
      <c r="AT200" s="27" t="s">
        <v>33</v>
      </c>
      <c r="AU200" s="27"/>
      <c r="AV200" s="27" t="b">
        <v>1</v>
      </c>
      <c r="AW200" s="27"/>
      <c r="AX200" s="27"/>
      <c r="AY200" s="27"/>
      <c r="AZ200" s="27"/>
      <c r="BA200" s="60"/>
      <c r="BB200" s="83">
        <v>1064</v>
      </c>
      <c r="BC200" s="27" t="s">
        <v>33</v>
      </c>
      <c r="BD200" s="27" t="s">
        <v>34</v>
      </c>
      <c r="BE200" s="27"/>
      <c r="BF200" s="27" t="b">
        <v>1</v>
      </c>
      <c r="BG200" s="27"/>
      <c r="BH200" s="27"/>
      <c r="BI200" s="27"/>
      <c r="BJ200" s="27"/>
      <c r="BK200" s="60"/>
      <c r="BL200" s="27">
        <v>1064</v>
      </c>
      <c r="BM200" s="27" t="s">
        <v>34</v>
      </c>
      <c r="BN200" s="27" t="s">
        <v>35</v>
      </c>
      <c r="BO200" s="27"/>
      <c r="BP200" s="27" t="b">
        <v>1</v>
      </c>
      <c r="BQ200" s="27"/>
      <c r="BR200" s="27"/>
      <c r="BS200" s="27"/>
      <c r="BT200" s="27"/>
      <c r="BU200" s="60"/>
      <c r="BV200" s="27">
        <v>1064</v>
      </c>
      <c r="BW200" s="27" t="s">
        <v>35</v>
      </c>
      <c r="BX200" s="27" t="s">
        <v>36</v>
      </c>
      <c r="BY200" s="27"/>
      <c r="BZ200" s="27" t="b">
        <v>1</v>
      </c>
      <c r="CA200" s="27"/>
      <c r="CB200" s="27"/>
      <c r="CC200" s="27"/>
      <c r="CD200" s="27"/>
      <c r="CE200" s="27"/>
    </row>
    <row r="201" spans="1:83" x14ac:dyDescent="0.25">
      <c r="A201" s="27">
        <v>1065</v>
      </c>
      <c r="B201" s="27">
        <v>22.6</v>
      </c>
      <c r="C201" s="27">
        <v>1065</v>
      </c>
      <c r="D201" s="83" t="s">
        <v>28</v>
      </c>
      <c r="E201" s="27" t="s">
        <v>29</v>
      </c>
      <c r="F201" s="27">
        <v>0.200023695</v>
      </c>
      <c r="G201" s="27"/>
      <c r="H201" s="27" t="b">
        <v>1</v>
      </c>
      <c r="I201" s="27">
        <v>0.49083669000000002</v>
      </c>
      <c r="J201" s="27">
        <v>0</v>
      </c>
      <c r="K201" s="27">
        <v>1.1318465999999999E-2</v>
      </c>
      <c r="L201" s="27">
        <v>0.49872454900000002</v>
      </c>
      <c r="M201" s="60">
        <v>8.5048562999999994E-2</v>
      </c>
      <c r="N201" s="83">
        <v>1065</v>
      </c>
      <c r="O201" s="27" t="s">
        <v>29</v>
      </c>
      <c r="P201" s="27" t="s">
        <v>30</v>
      </c>
      <c r="Q201" s="27">
        <v>0.15961191199999999</v>
      </c>
      <c r="R201" s="27" t="b">
        <v>1</v>
      </c>
      <c r="S201" s="27">
        <v>0.53256401799999997</v>
      </c>
      <c r="T201" s="27">
        <v>0</v>
      </c>
      <c r="U201" s="27">
        <v>5.0844448E-2</v>
      </c>
      <c r="V201" s="27">
        <v>0.57938660500000005</v>
      </c>
      <c r="W201" s="60">
        <v>0.38205239899999999</v>
      </c>
      <c r="X201" s="27">
        <v>1065</v>
      </c>
      <c r="Y201" s="27" t="s">
        <v>30</v>
      </c>
      <c r="Z201" s="27" t="s">
        <v>31</v>
      </c>
      <c r="AA201" s="27">
        <v>4.7297611000000003E-2</v>
      </c>
      <c r="AB201" s="27" t="b">
        <v>0</v>
      </c>
      <c r="AC201" s="27">
        <v>0.26778155300000001</v>
      </c>
      <c r="AD201" s="27">
        <v>0</v>
      </c>
      <c r="AE201" s="27">
        <v>0</v>
      </c>
      <c r="AF201" s="27">
        <v>0</v>
      </c>
      <c r="AG201" s="27">
        <v>0</v>
      </c>
      <c r="AH201" s="83">
        <v>1065</v>
      </c>
      <c r="AI201" s="27" t="s">
        <v>31</v>
      </c>
      <c r="AJ201" s="27" t="s">
        <v>32</v>
      </c>
      <c r="AK201" s="27">
        <v>1.7624788999999998E-2</v>
      </c>
      <c r="AL201" s="27" t="b">
        <v>1</v>
      </c>
      <c r="AM201" s="27">
        <v>0.13975404699999999</v>
      </c>
      <c r="AN201" s="27">
        <v>0</v>
      </c>
      <c r="AO201" s="27">
        <v>8.8528949999999995E-3</v>
      </c>
      <c r="AP201" s="27">
        <v>0.99004222500000005</v>
      </c>
      <c r="AQ201" s="60">
        <v>0.59570385400000003</v>
      </c>
      <c r="AR201" s="27">
        <v>1065</v>
      </c>
      <c r="AS201" s="27" t="s">
        <v>32</v>
      </c>
      <c r="AT201" s="27" t="s">
        <v>33</v>
      </c>
      <c r="AU201" s="27">
        <v>0.11381569800000001</v>
      </c>
      <c r="AV201" s="27" t="b">
        <v>0</v>
      </c>
      <c r="AW201" s="27">
        <v>0.38639699</v>
      </c>
      <c r="AX201" s="27">
        <v>0</v>
      </c>
      <c r="AY201" s="27">
        <v>0</v>
      </c>
      <c r="AZ201" s="27">
        <v>0</v>
      </c>
      <c r="BA201" s="60">
        <v>0</v>
      </c>
      <c r="BB201" s="83">
        <v>1065</v>
      </c>
      <c r="BC201" s="27" t="s">
        <v>33</v>
      </c>
      <c r="BD201" s="27" t="s">
        <v>34</v>
      </c>
      <c r="BE201" s="27">
        <v>4.5737660829999998</v>
      </c>
      <c r="BF201" s="27" t="b">
        <v>0</v>
      </c>
      <c r="BG201" s="27">
        <v>4.948907706</v>
      </c>
      <c r="BH201" s="27">
        <v>4.1986244609999996</v>
      </c>
      <c r="BI201" s="27">
        <v>0</v>
      </c>
      <c r="BJ201" s="27">
        <v>0</v>
      </c>
      <c r="BK201" s="60">
        <v>0</v>
      </c>
      <c r="BL201" s="27">
        <v>1065</v>
      </c>
      <c r="BM201" s="27" t="s">
        <v>34</v>
      </c>
      <c r="BN201" s="27" t="s">
        <v>35</v>
      </c>
      <c r="BO201" s="27"/>
      <c r="BP201" s="27" t="b">
        <v>1</v>
      </c>
      <c r="BQ201" s="27"/>
      <c r="BR201" s="27"/>
      <c r="BS201" s="27"/>
      <c r="BT201" s="27"/>
      <c r="BU201" s="60"/>
      <c r="BV201" s="27">
        <v>1065</v>
      </c>
      <c r="BW201" s="27" t="s">
        <v>35</v>
      </c>
      <c r="BX201" s="27" t="s">
        <v>36</v>
      </c>
      <c r="BY201" s="27"/>
      <c r="BZ201" s="27" t="b">
        <v>1</v>
      </c>
      <c r="CA201" s="27"/>
      <c r="CB201" s="27"/>
      <c r="CC201" s="27"/>
      <c r="CD201" s="27"/>
      <c r="CE201" s="27"/>
    </row>
    <row r="202" spans="1:83" x14ac:dyDescent="0.25">
      <c r="A202" s="30">
        <v>1066</v>
      </c>
      <c r="B202" s="30">
        <v>22.6</v>
      </c>
      <c r="C202" s="30">
        <v>1066</v>
      </c>
      <c r="D202" s="84" t="s">
        <v>28</v>
      </c>
      <c r="E202" s="30" t="s">
        <v>29</v>
      </c>
      <c r="F202" s="30"/>
      <c r="G202" s="30"/>
      <c r="H202" s="30" t="b">
        <v>1</v>
      </c>
      <c r="I202" s="30"/>
      <c r="J202" s="30"/>
      <c r="K202" s="30"/>
      <c r="L202" s="30"/>
      <c r="M202" s="61"/>
      <c r="N202" s="84">
        <v>1066</v>
      </c>
      <c r="O202" s="30" t="s">
        <v>29</v>
      </c>
      <c r="P202" s="30" t="s">
        <v>30</v>
      </c>
      <c r="Q202" s="30"/>
      <c r="R202" s="30" t="b">
        <v>1</v>
      </c>
      <c r="S202" s="30"/>
      <c r="T202" s="30"/>
      <c r="U202" s="30"/>
      <c r="V202" s="30"/>
      <c r="W202" s="61"/>
      <c r="X202" s="30">
        <v>1066</v>
      </c>
      <c r="Y202" s="30" t="s">
        <v>30</v>
      </c>
      <c r="Z202" s="30" t="s">
        <v>31</v>
      </c>
      <c r="AA202" s="30"/>
      <c r="AB202" s="30" t="b">
        <v>1</v>
      </c>
      <c r="AC202" s="30"/>
      <c r="AD202" s="30"/>
      <c r="AE202" s="30"/>
      <c r="AF202" s="30"/>
      <c r="AG202" s="30"/>
      <c r="AH202" s="84">
        <v>1066</v>
      </c>
      <c r="AI202" s="30" t="s">
        <v>31</v>
      </c>
      <c r="AJ202" s="30" t="s">
        <v>32</v>
      </c>
      <c r="AK202" s="30"/>
      <c r="AL202" s="30" t="b">
        <v>1</v>
      </c>
      <c r="AM202" s="30"/>
      <c r="AN202" s="30"/>
      <c r="AO202" s="30"/>
      <c r="AP202" s="30"/>
      <c r="AQ202" s="61"/>
      <c r="AR202" s="30">
        <v>1066</v>
      </c>
      <c r="AS202" s="30" t="s">
        <v>32</v>
      </c>
      <c r="AT202" s="30" t="s">
        <v>33</v>
      </c>
      <c r="AU202" s="30"/>
      <c r="AV202" s="30" t="b">
        <v>1</v>
      </c>
      <c r="AW202" s="30"/>
      <c r="AX202" s="30"/>
      <c r="AY202" s="30"/>
      <c r="AZ202" s="30"/>
      <c r="BA202" s="61"/>
      <c r="BB202" s="84">
        <v>1066</v>
      </c>
      <c r="BC202" s="30" t="s">
        <v>33</v>
      </c>
      <c r="BD202" s="30" t="s">
        <v>34</v>
      </c>
      <c r="BE202" s="30"/>
      <c r="BF202" s="30" t="b">
        <v>1</v>
      </c>
      <c r="BG202" s="30"/>
      <c r="BH202" s="30"/>
      <c r="BI202" s="30"/>
      <c r="BJ202" s="30"/>
      <c r="BK202" s="61"/>
      <c r="BL202" s="30">
        <v>1066</v>
      </c>
      <c r="BM202" s="30" t="s">
        <v>34</v>
      </c>
      <c r="BN202" s="30" t="s">
        <v>35</v>
      </c>
      <c r="BO202" s="30"/>
      <c r="BP202" s="30" t="b">
        <v>1</v>
      </c>
      <c r="BQ202" s="30"/>
      <c r="BR202" s="30"/>
      <c r="BS202" s="30"/>
      <c r="BT202" s="30"/>
      <c r="BU202" s="61"/>
      <c r="BV202" s="30">
        <v>1066</v>
      </c>
      <c r="BW202" s="30" t="s">
        <v>35</v>
      </c>
      <c r="BX202" s="30" t="s">
        <v>36</v>
      </c>
      <c r="BY202" s="30"/>
      <c r="BZ202" s="30" t="b">
        <v>1</v>
      </c>
      <c r="CA202" s="30"/>
      <c r="CB202" s="30"/>
      <c r="CC202" s="30"/>
      <c r="CD202" s="30"/>
      <c r="CE202" s="30"/>
    </row>
    <row r="203" spans="1:83" s="38" customFormat="1" x14ac:dyDescent="0.25">
      <c r="A203" s="92" t="s">
        <v>40</v>
      </c>
      <c r="B203" s="92"/>
      <c r="C203" s="92"/>
      <c r="D203" s="93"/>
      <c r="E203" s="92"/>
      <c r="F203" s="92">
        <f>AVERAGE(F175:F202)</f>
        <v>0.12646918833333332</v>
      </c>
      <c r="G203" s="92"/>
      <c r="H203" s="92"/>
      <c r="I203" s="92">
        <f>AVERAGE(I175:I202)</f>
        <v>0.32784021950000003</v>
      </c>
      <c r="J203" s="92">
        <f>AVERAGE(J175:J202)</f>
        <v>0</v>
      </c>
      <c r="K203" s="92"/>
      <c r="L203" s="92"/>
      <c r="M203" s="92"/>
      <c r="N203" s="92"/>
      <c r="O203" s="92"/>
      <c r="P203" s="92"/>
      <c r="Q203" s="92">
        <f>AVERAGE(Q175:Q202)</f>
        <v>0.48915752733333334</v>
      </c>
      <c r="R203" s="92"/>
      <c r="S203" s="92">
        <f>AVERAGE(S175:S202)</f>
        <v>0.70875738083333317</v>
      </c>
      <c r="T203" s="92">
        <f>AVERAGE(T175:T202)</f>
        <v>0.34395318716666673</v>
      </c>
      <c r="U203" s="92"/>
      <c r="V203" s="92"/>
      <c r="W203" s="92"/>
      <c r="X203" s="92"/>
      <c r="Y203" s="92"/>
      <c r="Z203" s="92"/>
      <c r="AA203" s="92">
        <f>AVERAGE(AA175:AA202)</f>
        <v>0.2853500638</v>
      </c>
      <c r="AB203" s="92"/>
      <c r="AC203" s="92">
        <f>AVERAGE(AC175:AC202)</f>
        <v>0.48775697820000002</v>
      </c>
      <c r="AD203" s="92">
        <f>AVERAGE(AD175:AD202)</f>
        <v>0.17542980520000001</v>
      </c>
      <c r="AE203" s="92"/>
      <c r="AF203" s="92"/>
      <c r="AG203" s="92"/>
      <c r="AH203" s="93"/>
      <c r="AI203" s="92"/>
      <c r="AJ203" s="92"/>
      <c r="AK203" s="92">
        <f>AVERAGE(AK175:AK202)</f>
        <v>0.11011438699999999</v>
      </c>
      <c r="AL203" s="92"/>
      <c r="AM203" s="92">
        <f>AVERAGE(AM175:AM202)</f>
        <v>0.2650887475</v>
      </c>
      <c r="AN203" s="92">
        <f>AVERAGE(AN175:AN202)</f>
        <v>3.3564940833333334E-2</v>
      </c>
      <c r="AO203" s="92"/>
      <c r="AP203" s="92"/>
      <c r="AQ203" s="110"/>
      <c r="AR203" s="92"/>
      <c r="AS203" s="92"/>
      <c r="AT203" s="92"/>
      <c r="AU203" s="92">
        <f>AVERAGE(AU175:AU202)</f>
        <v>0.27554558574999999</v>
      </c>
      <c r="AV203" s="92"/>
      <c r="AW203" s="92">
        <f>AVERAGE(AW175:AW202)</f>
        <v>0.46858715299999998</v>
      </c>
      <c r="AX203" s="92">
        <f>AVERAGE(AX175:AX202)</f>
        <v>0.16499255025000001</v>
      </c>
      <c r="AY203" s="92"/>
      <c r="AZ203" s="92"/>
      <c r="BA203" s="110"/>
      <c r="BB203" s="93"/>
      <c r="BC203" s="92"/>
      <c r="BD203" s="92"/>
      <c r="BE203" s="92">
        <f>AVERAGE(BE175:BE202)</f>
        <v>4.5737660829999998</v>
      </c>
      <c r="BF203" s="92"/>
      <c r="BG203" s="92">
        <f>AVERAGE(BG175:BG202)</f>
        <v>4.948907706</v>
      </c>
      <c r="BH203" s="92">
        <f>AVERAGE(BH175:BH202)</f>
        <v>4.1986244609999996</v>
      </c>
      <c r="BI203" s="92"/>
      <c r="BJ203" s="92"/>
      <c r="BK203" s="110"/>
      <c r="BL203" s="92"/>
      <c r="BM203" s="118"/>
      <c r="BN203" s="92"/>
      <c r="BO203" s="92">
        <f>AVERAGE(BO175:BO202)</f>
        <v>0.17958353974999999</v>
      </c>
      <c r="BP203" s="92"/>
      <c r="BQ203" s="92">
        <f>AVERAGE(BQ175:BQ202)</f>
        <v>0.43673661799999997</v>
      </c>
      <c r="BR203" s="92">
        <f>AVERAGE(BR175:BR202)</f>
        <v>0.1139965475</v>
      </c>
      <c r="BS203" s="92"/>
      <c r="BT203" s="92"/>
      <c r="BU203" s="110"/>
      <c r="BV203" s="92"/>
      <c r="BW203" s="92"/>
      <c r="BX203" s="92"/>
      <c r="BY203" s="92">
        <f>AVERAGE(BY175:BY202)</f>
        <v>2.2161355779999998</v>
      </c>
      <c r="BZ203" s="92"/>
      <c r="CA203" s="92">
        <f>AVERAGE(CA175:CA202)</f>
        <v>3.8625477780000002</v>
      </c>
      <c r="CB203" s="92">
        <f>AVERAGE(CB175:CB202)</f>
        <v>0.66548040900000005</v>
      </c>
      <c r="CC203" s="92"/>
      <c r="CD203" s="92"/>
      <c r="CE203" s="92"/>
    </row>
    <row r="204" spans="1:83" x14ac:dyDescent="0.25">
      <c r="A204" s="31">
        <v>1004</v>
      </c>
      <c r="B204" s="31">
        <v>16</v>
      </c>
      <c r="C204" s="31">
        <v>1004</v>
      </c>
      <c r="D204" s="85" t="s">
        <v>28</v>
      </c>
      <c r="E204" s="31" t="s">
        <v>29</v>
      </c>
      <c r="F204" s="31"/>
      <c r="G204" s="31"/>
      <c r="H204" s="31" t="b">
        <v>1</v>
      </c>
      <c r="I204" s="31"/>
      <c r="J204" s="31"/>
      <c r="K204" s="31"/>
      <c r="L204" s="31"/>
      <c r="M204" s="62"/>
      <c r="N204" s="85">
        <v>1004</v>
      </c>
      <c r="O204" s="31" t="s">
        <v>29</v>
      </c>
      <c r="P204" s="31" t="s">
        <v>30</v>
      </c>
      <c r="Q204" s="31"/>
      <c r="R204" s="31" t="b">
        <v>1</v>
      </c>
      <c r="S204" s="31"/>
      <c r="T204" s="31"/>
      <c r="U204" s="31"/>
      <c r="V204" s="31"/>
      <c r="W204" s="62"/>
      <c r="X204" s="31">
        <v>1004</v>
      </c>
      <c r="Y204" s="31" t="s">
        <v>30</v>
      </c>
      <c r="Z204" s="31" t="s">
        <v>31</v>
      </c>
      <c r="AA204" s="31"/>
      <c r="AB204" s="31" t="b">
        <v>1</v>
      </c>
      <c r="AC204" s="31"/>
      <c r="AD204" s="31"/>
      <c r="AE204" s="31"/>
      <c r="AF204" s="31"/>
      <c r="AG204" s="31"/>
      <c r="AH204" s="85">
        <v>1004</v>
      </c>
      <c r="AI204" s="31" t="s">
        <v>31</v>
      </c>
      <c r="AJ204" s="31" t="s">
        <v>32</v>
      </c>
      <c r="AK204" s="31"/>
      <c r="AL204" s="31" t="b">
        <v>1</v>
      </c>
      <c r="AM204" s="31"/>
      <c r="AN204" s="31"/>
      <c r="AO204" s="31"/>
      <c r="AP204" s="31"/>
      <c r="AQ204" s="62"/>
      <c r="AR204" s="31">
        <v>1004</v>
      </c>
      <c r="AS204" s="31" t="s">
        <v>32</v>
      </c>
      <c r="AT204" s="31" t="s">
        <v>33</v>
      </c>
      <c r="AU204" s="31"/>
      <c r="AV204" s="31" t="b">
        <v>1</v>
      </c>
      <c r="AW204" s="31"/>
      <c r="AX204" s="31"/>
      <c r="AY204" s="31"/>
      <c r="AZ204" s="31"/>
      <c r="BA204" s="62"/>
      <c r="BB204" s="85">
        <v>1004</v>
      </c>
      <c r="BC204" s="31" t="s">
        <v>33</v>
      </c>
      <c r="BD204" s="31" t="s">
        <v>34</v>
      </c>
      <c r="BE204" s="31"/>
      <c r="BF204" s="31" t="b">
        <v>1</v>
      </c>
      <c r="BG204" s="31"/>
      <c r="BH204" s="31"/>
      <c r="BI204" s="31"/>
      <c r="BJ204" s="31"/>
      <c r="BK204" s="62"/>
      <c r="BL204" s="31">
        <v>1004</v>
      </c>
      <c r="BM204" s="10" t="s">
        <v>34</v>
      </c>
      <c r="BN204" s="31" t="s">
        <v>35</v>
      </c>
      <c r="BO204" s="31"/>
      <c r="BP204" s="31" t="b">
        <v>1</v>
      </c>
      <c r="BQ204" s="31"/>
      <c r="BR204" s="31"/>
      <c r="BS204" s="31"/>
      <c r="BT204" s="31"/>
      <c r="BU204" s="62"/>
      <c r="BV204" s="31">
        <v>1004</v>
      </c>
      <c r="BW204" s="31" t="s">
        <v>35</v>
      </c>
      <c r="BX204" s="31" t="s">
        <v>36</v>
      </c>
      <c r="BY204" s="31"/>
      <c r="BZ204" s="31" t="b">
        <v>1</v>
      </c>
      <c r="CA204" s="31"/>
      <c r="CB204" s="31"/>
      <c r="CC204" s="31"/>
      <c r="CD204" s="31"/>
      <c r="CE204" s="31"/>
    </row>
    <row r="205" spans="1:83" x14ac:dyDescent="0.25">
      <c r="A205" s="10">
        <v>1005</v>
      </c>
      <c r="B205" s="10">
        <v>16</v>
      </c>
      <c r="C205" s="10">
        <v>1005</v>
      </c>
      <c r="D205" s="86" t="s">
        <v>28</v>
      </c>
      <c r="E205" s="10" t="s">
        <v>29</v>
      </c>
      <c r="F205" s="10"/>
      <c r="G205" s="10"/>
      <c r="H205" s="10" t="b">
        <v>1</v>
      </c>
      <c r="I205" s="10"/>
      <c r="J205" s="10"/>
      <c r="K205" s="10"/>
      <c r="L205" s="10"/>
      <c r="M205" s="63"/>
      <c r="N205" s="86">
        <v>1005</v>
      </c>
      <c r="O205" s="10" t="s">
        <v>29</v>
      </c>
      <c r="P205" s="10" t="s">
        <v>30</v>
      </c>
      <c r="Q205" s="10"/>
      <c r="R205" s="10" t="b">
        <v>1</v>
      </c>
      <c r="S205" s="10"/>
      <c r="T205" s="10"/>
      <c r="U205" s="10"/>
      <c r="V205" s="10"/>
      <c r="W205" s="63"/>
      <c r="X205" s="10">
        <v>1005</v>
      </c>
      <c r="Y205" s="10" t="s">
        <v>30</v>
      </c>
      <c r="Z205" s="10" t="s">
        <v>31</v>
      </c>
      <c r="AA205" s="10"/>
      <c r="AB205" s="10" t="b">
        <v>1</v>
      </c>
      <c r="AC205" s="10"/>
      <c r="AD205" s="10"/>
      <c r="AE205" s="10"/>
      <c r="AF205" s="10"/>
      <c r="AG205" s="10"/>
      <c r="AH205" s="86">
        <v>1005</v>
      </c>
      <c r="AI205" s="10" t="s">
        <v>31</v>
      </c>
      <c r="AJ205" s="10" t="s">
        <v>32</v>
      </c>
      <c r="AK205" s="10"/>
      <c r="AL205" s="10" t="b">
        <v>1</v>
      </c>
      <c r="AM205" s="10"/>
      <c r="AN205" s="10"/>
      <c r="AO205" s="10"/>
      <c r="AP205" s="10"/>
      <c r="AQ205" s="63"/>
      <c r="AR205" s="10">
        <v>1005</v>
      </c>
      <c r="AS205" s="10" t="s">
        <v>32</v>
      </c>
      <c r="AT205" s="10" t="s">
        <v>33</v>
      </c>
      <c r="AU205" s="10"/>
      <c r="AV205" s="10" t="b">
        <v>1</v>
      </c>
      <c r="AW205" s="10"/>
      <c r="AX205" s="10"/>
      <c r="AY205" s="10"/>
      <c r="AZ205" s="10"/>
      <c r="BA205" s="63"/>
      <c r="BB205" s="86">
        <v>1005</v>
      </c>
      <c r="BC205" s="10" t="s">
        <v>33</v>
      </c>
      <c r="BD205" s="10" t="s">
        <v>34</v>
      </c>
      <c r="BE205" s="10"/>
      <c r="BF205" s="10" t="b">
        <v>1</v>
      </c>
      <c r="BG205" s="10"/>
      <c r="BH205" s="10"/>
      <c r="BI205" s="10"/>
      <c r="BJ205" s="10"/>
      <c r="BK205" s="63"/>
      <c r="BL205" s="10">
        <v>1005</v>
      </c>
      <c r="BM205" s="10" t="s">
        <v>34</v>
      </c>
      <c r="BN205" s="10" t="s">
        <v>35</v>
      </c>
      <c r="BO205" s="10"/>
      <c r="BP205" s="10" t="b">
        <v>1</v>
      </c>
      <c r="BQ205" s="10"/>
      <c r="BR205" s="10"/>
      <c r="BS205" s="10"/>
      <c r="BT205" s="10"/>
      <c r="BU205" s="63"/>
      <c r="BV205" s="10">
        <v>1005</v>
      </c>
      <c r="BW205" s="10" t="s">
        <v>35</v>
      </c>
      <c r="BX205" s="10" t="s">
        <v>36</v>
      </c>
      <c r="BY205" s="10"/>
      <c r="BZ205" s="10" t="b">
        <v>1</v>
      </c>
      <c r="CA205" s="10"/>
      <c r="CB205" s="10"/>
      <c r="CC205" s="10"/>
      <c r="CD205" s="10"/>
      <c r="CE205" s="10"/>
    </row>
    <row r="206" spans="1:83" x14ac:dyDescent="0.25">
      <c r="A206" s="10">
        <v>1006</v>
      </c>
      <c r="B206" s="10">
        <v>16</v>
      </c>
      <c r="C206" s="10">
        <v>1006</v>
      </c>
      <c r="D206" s="86" t="s">
        <v>28</v>
      </c>
      <c r="E206" s="10" t="s">
        <v>29</v>
      </c>
      <c r="F206" s="10"/>
      <c r="G206" s="10"/>
      <c r="H206" s="10" t="b">
        <v>1</v>
      </c>
      <c r="I206" s="10"/>
      <c r="J206" s="10"/>
      <c r="K206" s="10"/>
      <c r="L206" s="10"/>
      <c r="M206" s="63"/>
      <c r="N206" s="86">
        <v>1006</v>
      </c>
      <c r="O206" s="10" t="s">
        <v>29</v>
      </c>
      <c r="P206" s="10" t="s">
        <v>30</v>
      </c>
      <c r="Q206" s="10"/>
      <c r="R206" s="10" t="b">
        <v>1</v>
      </c>
      <c r="S206" s="10"/>
      <c r="T206" s="10"/>
      <c r="U206" s="10"/>
      <c r="V206" s="10"/>
      <c r="W206" s="63"/>
      <c r="X206" s="10">
        <v>1006</v>
      </c>
      <c r="Y206" s="10" t="s">
        <v>30</v>
      </c>
      <c r="Z206" s="10" t="s">
        <v>31</v>
      </c>
      <c r="AA206" s="10">
        <v>5.3431659999999999E-3</v>
      </c>
      <c r="AB206" s="10" t="b">
        <v>0</v>
      </c>
      <c r="AC206" s="10">
        <v>6.3326987000000001E-2</v>
      </c>
      <c r="AD206" s="10">
        <v>0</v>
      </c>
      <c r="AE206" s="10">
        <v>0</v>
      </c>
      <c r="AF206" s="10">
        <v>0</v>
      </c>
      <c r="AG206" s="10">
        <v>0</v>
      </c>
      <c r="AH206" s="86">
        <v>1006</v>
      </c>
      <c r="AI206" s="10" t="s">
        <v>31</v>
      </c>
      <c r="AJ206" s="10" t="s">
        <v>32</v>
      </c>
      <c r="AK206" s="10"/>
      <c r="AL206" s="10" t="b">
        <v>1</v>
      </c>
      <c r="AM206" s="10"/>
      <c r="AN206" s="10"/>
      <c r="AO206" s="10"/>
      <c r="AP206" s="10"/>
      <c r="AQ206" s="63"/>
      <c r="AR206" s="10">
        <v>1006</v>
      </c>
      <c r="AS206" s="10" t="s">
        <v>32</v>
      </c>
      <c r="AT206" s="10" t="s">
        <v>33</v>
      </c>
      <c r="AU206" s="10"/>
      <c r="AV206" s="10" t="b">
        <v>1</v>
      </c>
      <c r="AW206" s="10"/>
      <c r="AX206" s="10"/>
      <c r="AY206" s="10"/>
      <c r="AZ206" s="10"/>
      <c r="BA206" s="63"/>
      <c r="BB206" s="86">
        <v>1006</v>
      </c>
      <c r="BC206" s="10" t="s">
        <v>33</v>
      </c>
      <c r="BD206" s="10" t="s">
        <v>34</v>
      </c>
      <c r="BE206" s="10"/>
      <c r="BF206" s="10" t="b">
        <v>1</v>
      </c>
      <c r="BG206" s="10"/>
      <c r="BH206" s="10"/>
      <c r="BI206" s="10"/>
      <c r="BJ206" s="10"/>
      <c r="BK206" s="63"/>
      <c r="BL206" s="10">
        <v>1006</v>
      </c>
      <c r="BM206" s="10" t="s">
        <v>34</v>
      </c>
      <c r="BN206" s="10" t="s">
        <v>35</v>
      </c>
      <c r="BO206" s="10"/>
      <c r="BP206" s="10" t="b">
        <v>1</v>
      </c>
      <c r="BQ206" s="10"/>
      <c r="BR206" s="10"/>
      <c r="BS206" s="10"/>
      <c r="BT206" s="10"/>
      <c r="BU206" s="63"/>
      <c r="BV206" s="10">
        <v>1006</v>
      </c>
      <c r="BW206" s="10" t="s">
        <v>35</v>
      </c>
      <c r="BX206" s="10" t="s">
        <v>36</v>
      </c>
      <c r="BY206" s="10"/>
      <c r="BZ206" s="10" t="b">
        <v>1</v>
      </c>
      <c r="CA206" s="10"/>
      <c r="CB206" s="10"/>
      <c r="CC206" s="10"/>
      <c r="CD206" s="10"/>
      <c r="CE206" s="10"/>
    </row>
    <row r="207" spans="1:83" x14ac:dyDescent="0.25">
      <c r="A207" s="10">
        <v>1007</v>
      </c>
      <c r="B207" s="10">
        <v>16</v>
      </c>
      <c r="C207" s="10">
        <v>1007</v>
      </c>
      <c r="D207" s="86" t="s">
        <v>28</v>
      </c>
      <c r="E207" s="10" t="s">
        <v>29</v>
      </c>
      <c r="F207" s="10"/>
      <c r="G207" s="10"/>
      <c r="H207" s="10" t="b">
        <v>1</v>
      </c>
      <c r="I207" s="10"/>
      <c r="J207" s="10"/>
      <c r="K207" s="10"/>
      <c r="L207" s="10"/>
      <c r="M207" s="63"/>
      <c r="N207" s="86">
        <v>1007</v>
      </c>
      <c r="O207" s="10" t="s">
        <v>29</v>
      </c>
      <c r="P207" s="10" t="s">
        <v>30</v>
      </c>
      <c r="Q207" s="10"/>
      <c r="R207" s="10" t="b">
        <v>1</v>
      </c>
      <c r="S207" s="10"/>
      <c r="T207" s="10"/>
      <c r="U207" s="10"/>
      <c r="V207" s="10"/>
      <c r="W207" s="63"/>
      <c r="X207" s="10">
        <v>1007</v>
      </c>
      <c r="Y207" s="10" t="s">
        <v>30</v>
      </c>
      <c r="Z207" s="10" t="s">
        <v>31</v>
      </c>
      <c r="AA207" s="10"/>
      <c r="AB207" s="10" t="b">
        <v>1</v>
      </c>
      <c r="AC207" s="10"/>
      <c r="AD207" s="10"/>
      <c r="AE207" s="10"/>
      <c r="AF207" s="10"/>
      <c r="AG207" s="10"/>
      <c r="AH207" s="86">
        <v>1007</v>
      </c>
      <c r="AI207" s="10" t="s">
        <v>31</v>
      </c>
      <c r="AJ207" s="10" t="s">
        <v>32</v>
      </c>
      <c r="AK207" s="10"/>
      <c r="AL207" s="10" t="b">
        <v>1</v>
      </c>
      <c r="AM207" s="10"/>
      <c r="AN207" s="10"/>
      <c r="AO207" s="10"/>
      <c r="AP207" s="10"/>
      <c r="AQ207" s="63"/>
      <c r="AR207" s="10">
        <v>1007</v>
      </c>
      <c r="AS207" s="10" t="s">
        <v>32</v>
      </c>
      <c r="AT207" s="10" t="s">
        <v>33</v>
      </c>
      <c r="AU207" s="10"/>
      <c r="AV207" s="10" t="b">
        <v>1</v>
      </c>
      <c r="AW207" s="10"/>
      <c r="AX207" s="10"/>
      <c r="AY207" s="10"/>
      <c r="AZ207" s="10"/>
      <c r="BA207" s="63"/>
      <c r="BB207" s="86">
        <v>1007</v>
      </c>
      <c r="BC207" s="10" t="s">
        <v>33</v>
      </c>
      <c r="BD207" s="10" t="s">
        <v>34</v>
      </c>
      <c r="BE207" s="10"/>
      <c r="BF207" s="10" t="b">
        <v>1</v>
      </c>
      <c r="BG207" s="10"/>
      <c r="BH207" s="10"/>
      <c r="BI207" s="10"/>
      <c r="BJ207" s="10"/>
      <c r="BK207" s="63"/>
      <c r="BL207" s="10">
        <v>1007</v>
      </c>
      <c r="BM207" s="10" t="s">
        <v>34</v>
      </c>
      <c r="BN207" s="10" t="s">
        <v>35</v>
      </c>
      <c r="BO207" s="10"/>
      <c r="BP207" s="10" t="b">
        <v>1</v>
      </c>
      <c r="BQ207" s="10"/>
      <c r="BR207" s="10"/>
      <c r="BS207" s="10"/>
      <c r="BT207" s="10"/>
      <c r="BU207" s="63"/>
      <c r="BV207" s="10">
        <v>1007</v>
      </c>
      <c r="BW207" s="10" t="s">
        <v>35</v>
      </c>
      <c r="BX207" s="10" t="s">
        <v>36</v>
      </c>
      <c r="BY207" s="10"/>
      <c r="BZ207" s="10" t="b">
        <v>1</v>
      </c>
      <c r="CA207" s="10"/>
      <c r="CB207" s="10"/>
      <c r="CC207" s="10"/>
      <c r="CD207" s="10"/>
      <c r="CE207" s="10"/>
    </row>
    <row r="208" spans="1:83" x14ac:dyDescent="0.25">
      <c r="A208" s="10">
        <v>1008</v>
      </c>
      <c r="B208" s="10">
        <v>16</v>
      </c>
      <c r="C208" s="10">
        <v>1008</v>
      </c>
      <c r="D208" s="86" t="s">
        <v>28</v>
      </c>
      <c r="E208" s="10" t="s">
        <v>29</v>
      </c>
      <c r="F208" s="10"/>
      <c r="G208" s="10"/>
      <c r="H208" s="10" t="b">
        <v>1</v>
      </c>
      <c r="I208" s="10"/>
      <c r="J208" s="10"/>
      <c r="K208" s="10"/>
      <c r="L208" s="10"/>
      <c r="M208" s="63"/>
      <c r="N208" s="86">
        <v>1008</v>
      </c>
      <c r="O208" s="10" t="s">
        <v>29</v>
      </c>
      <c r="P208" s="10" t="s">
        <v>30</v>
      </c>
      <c r="Q208" s="10"/>
      <c r="R208" s="10" t="b">
        <v>1</v>
      </c>
      <c r="S208" s="10"/>
      <c r="T208" s="10"/>
      <c r="U208" s="10"/>
      <c r="V208" s="10"/>
      <c r="W208" s="63"/>
      <c r="X208" s="10">
        <v>1008</v>
      </c>
      <c r="Y208" s="10" t="s">
        <v>30</v>
      </c>
      <c r="Z208" s="10" t="s">
        <v>31</v>
      </c>
      <c r="AA208" s="10"/>
      <c r="AB208" s="10" t="b">
        <v>1</v>
      </c>
      <c r="AC208" s="10"/>
      <c r="AD208" s="10"/>
      <c r="AE208" s="10"/>
      <c r="AF208" s="10"/>
      <c r="AG208" s="10"/>
      <c r="AH208" s="86">
        <v>1008</v>
      </c>
      <c r="AI208" s="10" t="s">
        <v>31</v>
      </c>
      <c r="AJ208" s="10" t="s">
        <v>32</v>
      </c>
      <c r="AK208" s="10"/>
      <c r="AL208" s="10" t="b">
        <v>1</v>
      </c>
      <c r="AM208" s="10"/>
      <c r="AN208" s="10"/>
      <c r="AO208" s="10"/>
      <c r="AP208" s="10"/>
      <c r="AQ208" s="63"/>
      <c r="AR208" s="10">
        <v>1008</v>
      </c>
      <c r="AS208" s="10" t="s">
        <v>32</v>
      </c>
      <c r="AT208" s="10" t="s">
        <v>33</v>
      </c>
      <c r="AU208" s="10"/>
      <c r="AV208" s="10" t="b">
        <v>1</v>
      </c>
      <c r="AW208" s="10"/>
      <c r="AX208" s="10"/>
      <c r="AY208" s="10"/>
      <c r="AZ208" s="10"/>
      <c r="BA208" s="63"/>
      <c r="BB208" s="86">
        <v>1008</v>
      </c>
      <c r="BC208" s="10" t="s">
        <v>33</v>
      </c>
      <c r="BD208" s="10" t="s">
        <v>34</v>
      </c>
      <c r="BE208" s="10"/>
      <c r="BF208" s="10" t="b">
        <v>1</v>
      </c>
      <c r="BG208" s="10"/>
      <c r="BH208" s="10"/>
      <c r="BI208" s="10"/>
      <c r="BJ208" s="10"/>
      <c r="BK208" s="63"/>
      <c r="BL208" s="10">
        <v>1008</v>
      </c>
      <c r="BM208" s="10" t="s">
        <v>34</v>
      </c>
      <c r="BN208" s="10" t="s">
        <v>35</v>
      </c>
      <c r="BO208" s="10"/>
      <c r="BP208" s="10" t="b">
        <v>1</v>
      </c>
      <c r="BQ208" s="10"/>
      <c r="BR208" s="10"/>
      <c r="BS208" s="10"/>
      <c r="BT208" s="10"/>
      <c r="BU208" s="63"/>
      <c r="BV208" s="10">
        <v>1008</v>
      </c>
      <c r="BW208" s="10" t="s">
        <v>35</v>
      </c>
      <c r="BX208" s="10" t="s">
        <v>36</v>
      </c>
      <c r="BY208" s="10"/>
      <c r="BZ208" s="10" t="b">
        <v>1</v>
      </c>
      <c r="CA208" s="10"/>
      <c r="CB208" s="10"/>
      <c r="CC208" s="10"/>
      <c r="CD208" s="10"/>
      <c r="CE208" s="10"/>
    </row>
    <row r="209" spans="1:83" x14ac:dyDescent="0.25">
      <c r="A209" s="10">
        <v>1009</v>
      </c>
      <c r="B209" s="10">
        <v>16</v>
      </c>
      <c r="C209" s="10">
        <v>1009</v>
      </c>
      <c r="D209" s="86" t="s">
        <v>28</v>
      </c>
      <c r="E209" s="10" t="s">
        <v>29</v>
      </c>
      <c r="F209" s="10"/>
      <c r="G209" s="10"/>
      <c r="H209" s="10" t="b">
        <v>1</v>
      </c>
      <c r="I209" s="10"/>
      <c r="J209" s="10"/>
      <c r="K209" s="10"/>
      <c r="L209" s="10"/>
      <c r="M209" s="63"/>
      <c r="N209" s="86">
        <v>1009</v>
      </c>
      <c r="O209" s="10" t="s">
        <v>29</v>
      </c>
      <c r="P209" s="10" t="s">
        <v>30</v>
      </c>
      <c r="Q209" s="10"/>
      <c r="R209" s="10" t="b">
        <v>1</v>
      </c>
      <c r="S209" s="10"/>
      <c r="T209" s="10"/>
      <c r="U209" s="10"/>
      <c r="V209" s="10"/>
      <c r="W209" s="63"/>
      <c r="X209" s="10">
        <v>1009</v>
      </c>
      <c r="Y209" s="10" t="s">
        <v>30</v>
      </c>
      <c r="Z209" s="10" t="s">
        <v>31</v>
      </c>
      <c r="AA209" s="10"/>
      <c r="AB209" s="10" t="b">
        <v>1</v>
      </c>
      <c r="AC209" s="10"/>
      <c r="AD209" s="10"/>
      <c r="AE209" s="10"/>
      <c r="AF209" s="10"/>
      <c r="AG209" s="10"/>
      <c r="AH209" s="86">
        <v>1009</v>
      </c>
      <c r="AI209" s="10" t="s">
        <v>31</v>
      </c>
      <c r="AJ209" s="10" t="s">
        <v>32</v>
      </c>
      <c r="AK209" s="10"/>
      <c r="AL209" s="10" t="b">
        <v>1</v>
      </c>
      <c r="AM209" s="10"/>
      <c r="AN209" s="10"/>
      <c r="AO209" s="10"/>
      <c r="AP209" s="10"/>
      <c r="AQ209" s="63"/>
      <c r="AR209" s="10">
        <v>1009</v>
      </c>
      <c r="AS209" s="10" t="s">
        <v>32</v>
      </c>
      <c r="AT209" s="10" t="s">
        <v>33</v>
      </c>
      <c r="AU209" s="10"/>
      <c r="AV209" s="10" t="b">
        <v>1</v>
      </c>
      <c r="AW209" s="10"/>
      <c r="AX209" s="10"/>
      <c r="AY209" s="10"/>
      <c r="AZ209" s="10"/>
      <c r="BA209" s="63"/>
      <c r="BB209" s="86">
        <v>1009</v>
      </c>
      <c r="BC209" s="10" t="s">
        <v>33</v>
      </c>
      <c r="BD209" s="10" t="s">
        <v>34</v>
      </c>
      <c r="BE209" s="10"/>
      <c r="BF209" s="10" t="b">
        <v>1</v>
      </c>
      <c r="BG209" s="10"/>
      <c r="BH209" s="10"/>
      <c r="BI209" s="10"/>
      <c r="BJ209" s="10"/>
      <c r="BK209" s="63"/>
      <c r="BL209" s="10">
        <v>1009</v>
      </c>
      <c r="BM209" s="10" t="s">
        <v>34</v>
      </c>
      <c r="BN209" s="10" t="s">
        <v>35</v>
      </c>
      <c r="BO209" s="10"/>
      <c r="BP209" s="10" t="b">
        <v>1</v>
      </c>
      <c r="BQ209" s="10"/>
      <c r="BR209" s="10"/>
      <c r="BS209" s="10"/>
      <c r="BT209" s="10"/>
      <c r="BU209" s="63"/>
      <c r="BV209" s="10">
        <v>1009</v>
      </c>
      <c r="BW209" s="10" t="s">
        <v>35</v>
      </c>
      <c r="BX209" s="10" t="s">
        <v>36</v>
      </c>
      <c r="BY209" s="10"/>
      <c r="BZ209" s="10" t="b">
        <v>1</v>
      </c>
      <c r="CA209" s="10"/>
      <c r="CB209" s="10"/>
      <c r="CC209" s="10"/>
      <c r="CD209" s="10"/>
      <c r="CE209" s="10"/>
    </row>
    <row r="210" spans="1:83" x14ac:dyDescent="0.25">
      <c r="A210" s="10">
        <v>1010</v>
      </c>
      <c r="B210" s="10">
        <v>16</v>
      </c>
      <c r="C210" s="10">
        <v>1010</v>
      </c>
      <c r="D210" s="86" t="s">
        <v>28</v>
      </c>
      <c r="E210" s="10" t="s">
        <v>29</v>
      </c>
      <c r="F210" s="10"/>
      <c r="G210" s="10"/>
      <c r="H210" s="10" t="b">
        <v>1</v>
      </c>
      <c r="I210" s="10"/>
      <c r="J210" s="10"/>
      <c r="K210" s="10"/>
      <c r="L210" s="10"/>
      <c r="M210" s="63"/>
      <c r="N210" s="86">
        <v>1010</v>
      </c>
      <c r="O210" s="10" t="s">
        <v>29</v>
      </c>
      <c r="P210" s="10" t="s">
        <v>30</v>
      </c>
      <c r="Q210" s="10"/>
      <c r="R210" s="10" t="b">
        <v>1</v>
      </c>
      <c r="S210" s="10"/>
      <c r="T210" s="10"/>
      <c r="U210" s="10"/>
      <c r="V210" s="10"/>
      <c r="W210" s="63"/>
      <c r="X210" s="10">
        <v>1010</v>
      </c>
      <c r="Y210" s="10" t="s">
        <v>30</v>
      </c>
      <c r="Z210" s="10" t="s">
        <v>31</v>
      </c>
      <c r="AA210" s="10"/>
      <c r="AB210" s="10" t="b">
        <v>1</v>
      </c>
      <c r="AC210" s="10"/>
      <c r="AD210" s="10"/>
      <c r="AE210" s="10"/>
      <c r="AF210" s="10"/>
      <c r="AG210" s="10"/>
      <c r="AH210" s="86">
        <v>1010</v>
      </c>
      <c r="AI210" s="10" t="s">
        <v>31</v>
      </c>
      <c r="AJ210" s="10" t="s">
        <v>32</v>
      </c>
      <c r="AK210" s="10"/>
      <c r="AL210" s="10" t="b">
        <v>1</v>
      </c>
      <c r="AM210" s="10"/>
      <c r="AN210" s="10"/>
      <c r="AO210" s="10"/>
      <c r="AP210" s="10"/>
      <c r="AQ210" s="63"/>
      <c r="AR210" s="10">
        <v>1010</v>
      </c>
      <c r="AS210" s="10" t="s">
        <v>32</v>
      </c>
      <c r="AT210" s="10" t="s">
        <v>33</v>
      </c>
      <c r="AU210" s="10"/>
      <c r="AV210" s="10" t="b">
        <v>1</v>
      </c>
      <c r="AW210" s="10"/>
      <c r="AX210" s="10"/>
      <c r="AY210" s="10"/>
      <c r="AZ210" s="10"/>
      <c r="BA210" s="63"/>
      <c r="BB210" s="86">
        <v>1010</v>
      </c>
      <c r="BC210" s="10" t="s">
        <v>33</v>
      </c>
      <c r="BD210" s="10" t="s">
        <v>34</v>
      </c>
      <c r="BE210" s="10"/>
      <c r="BF210" s="10" t="b">
        <v>1</v>
      </c>
      <c r="BG210" s="10"/>
      <c r="BH210" s="10"/>
      <c r="BI210" s="10"/>
      <c r="BJ210" s="10"/>
      <c r="BK210" s="63"/>
      <c r="BL210" s="10">
        <v>1010</v>
      </c>
      <c r="BM210" s="10" t="s">
        <v>34</v>
      </c>
      <c r="BN210" s="10" t="s">
        <v>35</v>
      </c>
      <c r="BO210" s="10"/>
      <c r="BP210" s="10" t="b">
        <v>1</v>
      </c>
      <c r="BQ210" s="10"/>
      <c r="BR210" s="10"/>
      <c r="BS210" s="10"/>
      <c r="BT210" s="10"/>
      <c r="BU210" s="63"/>
      <c r="BV210" s="10">
        <v>1010</v>
      </c>
      <c r="BW210" s="10" t="s">
        <v>35</v>
      </c>
      <c r="BX210" s="10" t="s">
        <v>36</v>
      </c>
      <c r="BY210" s="10"/>
      <c r="BZ210" s="10" t="b">
        <v>1</v>
      </c>
      <c r="CA210" s="10"/>
      <c r="CB210" s="10"/>
      <c r="CC210" s="10"/>
      <c r="CD210" s="10"/>
      <c r="CE210" s="10"/>
    </row>
    <row r="211" spans="1:83" x14ac:dyDescent="0.25">
      <c r="A211" s="10">
        <v>1011</v>
      </c>
      <c r="B211" s="10">
        <v>16</v>
      </c>
      <c r="C211" s="10">
        <v>1011</v>
      </c>
      <c r="D211" s="86" t="s">
        <v>28</v>
      </c>
      <c r="E211" s="10" t="s">
        <v>29</v>
      </c>
      <c r="F211" s="10"/>
      <c r="G211" s="10"/>
      <c r="H211" s="10" t="b">
        <v>1</v>
      </c>
      <c r="I211" s="10"/>
      <c r="J211" s="10"/>
      <c r="K211" s="10"/>
      <c r="L211" s="10"/>
      <c r="M211" s="63"/>
      <c r="N211" s="86">
        <v>1011</v>
      </c>
      <c r="O211" s="10" t="s">
        <v>29</v>
      </c>
      <c r="P211" s="10" t="s">
        <v>30</v>
      </c>
      <c r="Q211" s="10"/>
      <c r="R211" s="10" t="b">
        <v>1</v>
      </c>
      <c r="S211" s="10"/>
      <c r="T211" s="10"/>
      <c r="U211" s="10"/>
      <c r="V211" s="10"/>
      <c r="W211" s="63"/>
      <c r="X211" s="10">
        <v>1011</v>
      </c>
      <c r="Y211" s="10" t="s">
        <v>30</v>
      </c>
      <c r="Z211" s="10" t="s">
        <v>31</v>
      </c>
      <c r="AA211" s="10"/>
      <c r="AB211" s="10" t="b">
        <v>1</v>
      </c>
      <c r="AC211" s="10"/>
      <c r="AD211" s="10"/>
      <c r="AE211" s="10"/>
      <c r="AF211" s="10"/>
      <c r="AG211" s="10"/>
      <c r="AH211" s="86">
        <v>1011</v>
      </c>
      <c r="AI211" s="10" t="s">
        <v>31</v>
      </c>
      <c r="AJ211" s="10" t="s">
        <v>32</v>
      </c>
      <c r="AK211" s="10"/>
      <c r="AL211" s="10" t="b">
        <v>1</v>
      </c>
      <c r="AM211" s="10"/>
      <c r="AN211" s="10"/>
      <c r="AO211" s="10"/>
      <c r="AP211" s="10"/>
      <c r="AQ211" s="63"/>
      <c r="AR211" s="10">
        <v>1011</v>
      </c>
      <c r="AS211" s="10" t="s">
        <v>32</v>
      </c>
      <c r="AT211" s="10" t="s">
        <v>33</v>
      </c>
      <c r="AU211" s="10"/>
      <c r="AV211" s="10" t="b">
        <v>1</v>
      </c>
      <c r="AW211" s="10"/>
      <c r="AX211" s="10"/>
      <c r="AY211" s="10"/>
      <c r="AZ211" s="10"/>
      <c r="BA211" s="63"/>
      <c r="BB211" s="86">
        <v>1011</v>
      </c>
      <c r="BC211" s="10" t="s">
        <v>33</v>
      </c>
      <c r="BD211" s="10" t="s">
        <v>34</v>
      </c>
      <c r="BE211" s="10"/>
      <c r="BF211" s="10" t="b">
        <v>1</v>
      </c>
      <c r="BG211" s="10"/>
      <c r="BH211" s="10"/>
      <c r="BI211" s="10"/>
      <c r="BJ211" s="10"/>
      <c r="BK211" s="63"/>
      <c r="BL211" s="10">
        <v>1011</v>
      </c>
      <c r="BM211" s="10" t="s">
        <v>34</v>
      </c>
      <c r="BN211" s="10" t="s">
        <v>35</v>
      </c>
      <c r="BO211" s="10"/>
      <c r="BP211" s="10" t="b">
        <v>1</v>
      </c>
      <c r="BQ211" s="10"/>
      <c r="BR211" s="10"/>
      <c r="BS211" s="10"/>
      <c r="BT211" s="10"/>
      <c r="BU211" s="63"/>
      <c r="BV211" s="10">
        <v>1011</v>
      </c>
      <c r="BW211" s="10" t="s">
        <v>35</v>
      </c>
      <c r="BX211" s="10" t="s">
        <v>36</v>
      </c>
      <c r="BY211" s="10"/>
      <c r="BZ211" s="10" t="b">
        <v>1</v>
      </c>
      <c r="CA211" s="10"/>
      <c r="CB211" s="10"/>
      <c r="CC211" s="10"/>
      <c r="CD211" s="10"/>
      <c r="CE211" s="10"/>
    </row>
    <row r="212" spans="1:83" x14ac:dyDescent="0.25">
      <c r="A212" s="10">
        <v>1012</v>
      </c>
      <c r="B212" s="10">
        <v>16</v>
      </c>
      <c r="C212" s="10">
        <v>1012</v>
      </c>
      <c r="D212" s="86" t="s">
        <v>28</v>
      </c>
      <c r="E212" s="10" t="s">
        <v>29</v>
      </c>
      <c r="F212" s="10"/>
      <c r="G212" s="10"/>
      <c r="H212" s="10" t="b">
        <v>1</v>
      </c>
      <c r="I212" s="10"/>
      <c r="J212" s="10"/>
      <c r="K212" s="10"/>
      <c r="L212" s="10"/>
      <c r="M212" s="63"/>
      <c r="N212" s="86">
        <v>1012</v>
      </c>
      <c r="O212" s="10" t="s">
        <v>29</v>
      </c>
      <c r="P212" s="10" t="s">
        <v>30</v>
      </c>
      <c r="Q212" s="10"/>
      <c r="R212" s="10" t="b">
        <v>1</v>
      </c>
      <c r="S212" s="10"/>
      <c r="T212" s="10"/>
      <c r="U212" s="10"/>
      <c r="V212" s="10"/>
      <c r="W212" s="63"/>
      <c r="X212" s="10">
        <v>1012</v>
      </c>
      <c r="Y212" s="10" t="s">
        <v>30</v>
      </c>
      <c r="Z212" s="10" t="s">
        <v>31</v>
      </c>
      <c r="AA212" s="10"/>
      <c r="AB212" s="10" t="b">
        <v>1</v>
      </c>
      <c r="AC212" s="10"/>
      <c r="AD212" s="10"/>
      <c r="AE212" s="10"/>
      <c r="AF212" s="10"/>
      <c r="AG212" s="10"/>
      <c r="AH212" s="86">
        <v>1012</v>
      </c>
      <c r="AI212" s="10" t="s">
        <v>31</v>
      </c>
      <c r="AJ212" s="10" t="s">
        <v>32</v>
      </c>
      <c r="AK212" s="10"/>
      <c r="AL212" s="10" t="b">
        <v>1</v>
      </c>
      <c r="AM212" s="10"/>
      <c r="AN212" s="10"/>
      <c r="AO212" s="10"/>
      <c r="AP212" s="10"/>
      <c r="AQ212" s="63"/>
      <c r="AR212" s="10">
        <v>1012</v>
      </c>
      <c r="AS212" s="10" t="s">
        <v>32</v>
      </c>
      <c r="AT212" s="10" t="s">
        <v>33</v>
      </c>
      <c r="AU212" s="10"/>
      <c r="AV212" s="10" t="b">
        <v>1</v>
      </c>
      <c r="AW212" s="10"/>
      <c r="AX212" s="10"/>
      <c r="AY212" s="10"/>
      <c r="AZ212" s="10"/>
      <c r="BA212" s="63"/>
      <c r="BB212" s="86">
        <v>1012</v>
      </c>
      <c r="BC212" s="10" t="s">
        <v>33</v>
      </c>
      <c r="BD212" s="10" t="s">
        <v>34</v>
      </c>
      <c r="BE212" s="10"/>
      <c r="BF212" s="10" t="b">
        <v>1</v>
      </c>
      <c r="BG212" s="10"/>
      <c r="BH212" s="10"/>
      <c r="BI212" s="10"/>
      <c r="BJ212" s="10"/>
      <c r="BK212" s="63"/>
      <c r="BL212" s="10">
        <v>1012</v>
      </c>
      <c r="BM212" s="10" t="s">
        <v>34</v>
      </c>
      <c r="BN212" s="10" t="s">
        <v>35</v>
      </c>
      <c r="BO212" s="10"/>
      <c r="BP212" s="10" t="b">
        <v>1</v>
      </c>
      <c r="BQ212" s="10"/>
      <c r="BR212" s="10"/>
      <c r="BS212" s="10"/>
      <c r="BT212" s="10"/>
      <c r="BU212" s="63"/>
      <c r="BV212" s="10">
        <v>1012</v>
      </c>
      <c r="BW212" s="10" t="s">
        <v>35</v>
      </c>
      <c r="BX212" s="10" t="s">
        <v>36</v>
      </c>
      <c r="BY212" s="10"/>
      <c r="BZ212" s="10" t="b">
        <v>1</v>
      </c>
      <c r="CA212" s="10"/>
      <c r="CB212" s="10"/>
      <c r="CC212" s="10"/>
      <c r="CD212" s="10"/>
      <c r="CE212" s="10"/>
    </row>
    <row r="213" spans="1:83" x14ac:dyDescent="0.25">
      <c r="A213" s="10">
        <v>1013</v>
      </c>
      <c r="B213" s="10">
        <v>16</v>
      </c>
      <c r="C213" s="10">
        <v>1013</v>
      </c>
      <c r="D213" s="86" t="s">
        <v>28</v>
      </c>
      <c r="E213" s="10" t="s">
        <v>29</v>
      </c>
      <c r="F213" s="10"/>
      <c r="G213" s="10"/>
      <c r="H213" s="10" t="b">
        <v>1</v>
      </c>
      <c r="I213" s="10"/>
      <c r="J213" s="10"/>
      <c r="K213" s="10"/>
      <c r="L213" s="10"/>
      <c r="M213" s="63"/>
      <c r="N213" s="86">
        <v>1013</v>
      </c>
      <c r="O213" s="10" t="s">
        <v>29</v>
      </c>
      <c r="P213" s="10" t="s">
        <v>30</v>
      </c>
      <c r="Q213" s="10"/>
      <c r="R213" s="10" t="b">
        <v>1</v>
      </c>
      <c r="S213" s="10"/>
      <c r="T213" s="10"/>
      <c r="U213" s="10"/>
      <c r="V213" s="10"/>
      <c r="W213" s="63"/>
      <c r="X213" s="10">
        <v>1013</v>
      </c>
      <c r="Y213" s="10" t="s">
        <v>30</v>
      </c>
      <c r="Z213" s="10" t="s">
        <v>31</v>
      </c>
      <c r="AA213" s="10"/>
      <c r="AB213" s="10" t="b">
        <v>1</v>
      </c>
      <c r="AC213" s="10"/>
      <c r="AD213" s="10"/>
      <c r="AE213" s="10"/>
      <c r="AF213" s="10"/>
      <c r="AG213" s="10"/>
      <c r="AH213" s="86">
        <v>1013</v>
      </c>
      <c r="AI213" s="10" t="s">
        <v>31</v>
      </c>
      <c r="AJ213" s="10" t="s">
        <v>32</v>
      </c>
      <c r="AK213" s="10"/>
      <c r="AL213" s="10" t="b">
        <v>1</v>
      </c>
      <c r="AM213" s="10"/>
      <c r="AN213" s="10"/>
      <c r="AO213" s="10"/>
      <c r="AP213" s="10"/>
      <c r="AQ213" s="63"/>
      <c r="AR213" s="10">
        <v>1013</v>
      </c>
      <c r="AS213" s="10" t="s">
        <v>32</v>
      </c>
      <c r="AT213" s="10" t="s">
        <v>33</v>
      </c>
      <c r="AU213" s="10"/>
      <c r="AV213" s="10" t="b">
        <v>1</v>
      </c>
      <c r="AW213" s="10"/>
      <c r="AX213" s="10"/>
      <c r="AY213" s="10"/>
      <c r="AZ213" s="10"/>
      <c r="BA213" s="63"/>
      <c r="BB213" s="86">
        <v>1013</v>
      </c>
      <c r="BC213" s="10" t="s">
        <v>33</v>
      </c>
      <c r="BD213" s="10" t="s">
        <v>34</v>
      </c>
      <c r="BE213" s="10"/>
      <c r="BF213" s="10" t="b">
        <v>1</v>
      </c>
      <c r="BG213" s="10"/>
      <c r="BH213" s="10"/>
      <c r="BI213" s="10"/>
      <c r="BJ213" s="10"/>
      <c r="BK213" s="63"/>
      <c r="BL213" s="10">
        <v>1013</v>
      </c>
      <c r="BM213" s="10" t="s">
        <v>34</v>
      </c>
      <c r="BN213" s="10" t="s">
        <v>35</v>
      </c>
      <c r="BO213" s="10"/>
      <c r="BP213" s="10" t="b">
        <v>1</v>
      </c>
      <c r="BQ213" s="10"/>
      <c r="BR213" s="10"/>
      <c r="BS213" s="10"/>
      <c r="BT213" s="10"/>
      <c r="BU213" s="63"/>
      <c r="BV213" s="10">
        <v>1013</v>
      </c>
      <c r="BW213" s="10" t="s">
        <v>35</v>
      </c>
      <c r="BX213" s="10" t="s">
        <v>36</v>
      </c>
      <c r="BY213" s="10"/>
      <c r="BZ213" s="10" t="b">
        <v>1</v>
      </c>
      <c r="CA213" s="10"/>
      <c r="CB213" s="10"/>
      <c r="CC213" s="10"/>
      <c r="CD213" s="10"/>
      <c r="CE213" s="10"/>
    </row>
    <row r="214" spans="1:83" x14ac:dyDescent="0.25">
      <c r="A214" s="10">
        <v>1014</v>
      </c>
      <c r="B214" s="10">
        <v>16</v>
      </c>
      <c r="C214" s="10">
        <v>1014</v>
      </c>
      <c r="D214" s="86" t="s">
        <v>28</v>
      </c>
      <c r="E214" s="10" t="s">
        <v>29</v>
      </c>
      <c r="F214" s="10"/>
      <c r="G214" s="10"/>
      <c r="H214" s="10" t="b">
        <v>1</v>
      </c>
      <c r="I214" s="10"/>
      <c r="J214" s="10"/>
      <c r="K214" s="10"/>
      <c r="L214" s="10"/>
      <c r="M214" s="63"/>
      <c r="N214" s="86">
        <v>1014</v>
      </c>
      <c r="O214" s="10" t="s">
        <v>29</v>
      </c>
      <c r="P214" s="10" t="s">
        <v>30</v>
      </c>
      <c r="Q214" s="10"/>
      <c r="R214" s="10" t="b">
        <v>1</v>
      </c>
      <c r="S214" s="10"/>
      <c r="T214" s="10"/>
      <c r="U214" s="10"/>
      <c r="V214" s="10"/>
      <c r="W214" s="63"/>
      <c r="X214" s="10">
        <v>1014</v>
      </c>
      <c r="Y214" s="10" t="s">
        <v>30</v>
      </c>
      <c r="Z214" s="10" t="s">
        <v>31</v>
      </c>
      <c r="AA214" s="10"/>
      <c r="AB214" s="10" t="b">
        <v>1</v>
      </c>
      <c r="AC214" s="10"/>
      <c r="AD214" s="10"/>
      <c r="AE214" s="10"/>
      <c r="AF214" s="10"/>
      <c r="AG214" s="10"/>
      <c r="AH214" s="86">
        <v>1014</v>
      </c>
      <c r="AI214" s="10" t="s">
        <v>31</v>
      </c>
      <c r="AJ214" s="10" t="s">
        <v>32</v>
      </c>
      <c r="AK214" s="10"/>
      <c r="AL214" s="10" t="b">
        <v>1</v>
      </c>
      <c r="AM214" s="10"/>
      <c r="AN214" s="10"/>
      <c r="AO214" s="10"/>
      <c r="AP214" s="10"/>
      <c r="AQ214" s="63"/>
      <c r="AR214" s="10">
        <v>1014</v>
      </c>
      <c r="AS214" s="10" t="s">
        <v>32</v>
      </c>
      <c r="AT214" s="10" t="s">
        <v>33</v>
      </c>
      <c r="AU214" s="10"/>
      <c r="AV214" s="10" t="b">
        <v>1</v>
      </c>
      <c r="AW214" s="10"/>
      <c r="AX214" s="10"/>
      <c r="AY214" s="10"/>
      <c r="AZ214" s="10"/>
      <c r="BA214" s="63"/>
      <c r="BB214" s="86">
        <v>1014</v>
      </c>
      <c r="BC214" s="10" t="s">
        <v>33</v>
      </c>
      <c r="BD214" s="10" t="s">
        <v>34</v>
      </c>
      <c r="BE214" s="10"/>
      <c r="BF214" s="10" t="b">
        <v>1</v>
      </c>
      <c r="BG214" s="10"/>
      <c r="BH214" s="10"/>
      <c r="BI214" s="10"/>
      <c r="BJ214" s="10"/>
      <c r="BK214" s="63"/>
      <c r="BL214" s="10">
        <v>1014</v>
      </c>
      <c r="BM214" s="10" t="s">
        <v>34</v>
      </c>
      <c r="BN214" s="10" t="s">
        <v>35</v>
      </c>
      <c r="BO214" s="10"/>
      <c r="BP214" s="10" t="b">
        <v>1</v>
      </c>
      <c r="BQ214" s="10"/>
      <c r="BR214" s="10"/>
      <c r="BS214" s="10"/>
      <c r="BT214" s="10"/>
      <c r="BU214" s="63"/>
      <c r="BV214" s="10">
        <v>1014</v>
      </c>
      <c r="BW214" s="10" t="s">
        <v>35</v>
      </c>
      <c r="BX214" s="10" t="s">
        <v>36</v>
      </c>
      <c r="BY214" s="10"/>
      <c r="BZ214" s="10" t="b">
        <v>1</v>
      </c>
      <c r="CA214" s="10"/>
      <c r="CB214" s="10"/>
      <c r="CC214" s="10"/>
      <c r="CD214" s="10"/>
      <c r="CE214" s="10"/>
    </row>
    <row r="215" spans="1:83" x14ac:dyDescent="0.25">
      <c r="A215" s="10">
        <v>1015</v>
      </c>
      <c r="B215" s="10">
        <v>16</v>
      </c>
      <c r="C215" s="10">
        <v>1015</v>
      </c>
      <c r="D215" s="86" t="s">
        <v>28</v>
      </c>
      <c r="E215" s="10" t="s">
        <v>29</v>
      </c>
      <c r="F215" s="10"/>
      <c r="G215" s="10"/>
      <c r="H215" s="10" t="b">
        <v>1</v>
      </c>
      <c r="I215" s="10"/>
      <c r="J215" s="10"/>
      <c r="K215" s="10"/>
      <c r="L215" s="10"/>
      <c r="M215" s="63"/>
      <c r="N215" s="86">
        <v>1015</v>
      </c>
      <c r="O215" s="10" t="s">
        <v>29</v>
      </c>
      <c r="P215" s="10" t="s">
        <v>30</v>
      </c>
      <c r="Q215" s="10"/>
      <c r="R215" s="10" t="b">
        <v>1</v>
      </c>
      <c r="S215" s="10"/>
      <c r="T215" s="10"/>
      <c r="U215" s="10"/>
      <c r="V215" s="10"/>
      <c r="W215" s="63"/>
      <c r="X215" s="10">
        <v>1015</v>
      </c>
      <c r="Y215" s="10" t="s">
        <v>30</v>
      </c>
      <c r="Z215" s="10" t="s">
        <v>31</v>
      </c>
      <c r="AA215" s="10"/>
      <c r="AB215" s="10" t="b">
        <v>1</v>
      </c>
      <c r="AC215" s="10"/>
      <c r="AD215" s="10"/>
      <c r="AE215" s="10"/>
      <c r="AF215" s="10"/>
      <c r="AG215" s="10"/>
      <c r="AH215" s="86">
        <v>1015</v>
      </c>
      <c r="AI215" s="10" t="s">
        <v>31</v>
      </c>
      <c r="AJ215" s="10" t="s">
        <v>32</v>
      </c>
      <c r="AK215" s="10"/>
      <c r="AL215" s="10" t="b">
        <v>1</v>
      </c>
      <c r="AM215" s="10"/>
      <c r="AN215" s="10"/>
      <c r="AO215" s="10"/>
      <c r="AP215" s="10"/>
      <c r="AQ215" s="63"/>
      <c r="AR215" s="10">
        <v>1015</v>
      </c>
      <c r="AS215" s="10" t="s">
        <v>32</v>
      </c>
      <c r="AT215" s="10" t="s">
        <v>33</v>
      </c>
      <c r="AU215" s="10"/>
      <c r="AV215" s="10" t="b">
        <v>1</v>
      </c>
      <c r="AW215" s="10"/>
      <c r="AX215" s="10"/>
      <c r="AY215" s="10"/>
      <c r="AZ215" s="10"/>
      <c r="BA215" s="63"/>
      <c r="BB215" s="86">
        <v>1015</v>
      </c>
      <c r="BC215" s="10" t="s">
        <v>33</v>
      </c>
      <c r="BD215" s="10" t="s">
        <v>34</v>
      </c>
      <c r="BE215" s="10"/>
      <c r="BF215" s="10" t="b">
        <v>1</v>
      </c>
      <c r="BG215" s="10"/>
      <c r="BH215" s="10"/>
      <c r="BI215" s="10"/>
      <c r="BJ215" s="10"/>
      <c r="BK215" s="63"/>
      <c r="BL215" s="10">
        <v>1015</v>
      </c>
      <c r="BM215" s="10" t="s">
        <v>34</v>
      </c>
      <c r="BN215" s="10" t="s">
        <v>35</v>
      </c>
      <c r="BO215" s="10"/>
      <c r="BP215" s="10" t="b">
        <v>1</v>
      </c>
      <c r="BQ215" s="10"/>
      <c r="BR215" s="10"/>
      <c r="BS215" s="10"/>
      <c r="BT215" s="10"/>
      <c r="BU215" s="63"/>
      <c r="BV215" s="10">
        <v>1015</v>
      </c>
      <c r="BW215" s="10" t="s">
        <v>35</v>
      </c>
      <c r="BX215" s="10" t="s">
        <v>36</v>
      </c>
      <c r="BY215" s="10"/>
      <c r="BZ215" s="10" t="b">
        <v>1</v>
      </c>
      <c r="CA215" s="10"/>
      <c r="CB215" s="10"/>
      <c r="CC215" s="10"/>
      <c r="CD215" s="10"/>
      <c r="CE215" s="10"/>
    </row>
    <row r="216" spans="1:83" x14ac:dyDescent="0.25">
      <c r="A216" s="10">
        <v>1016</v>
      </c>
      <c r="B216" s="10">
        <v>16</v>
      </c>
      <c r="C216" s="10">
        <v>1016</v>
      </c>
      <c r="D216" s="86" t="s">
        <v>28</v>
      </c>
      <c r="E216" s="10" t="s">
        <v>29</v>
      </c>
      <c r="F216" s="10"/>
      <c r="G216" s="10"/>
      <c r="H216" s="10" t="b">
        <v>1</v>
      </c>
      <c r="I216" s="10"/>
      <c r="J216" s="10"/>
      <c r="K216" s="10"/>
      <c r="L216" s="10"/>
      <c r="M216" s="63"/>
      <c r="N216" s="86">
        <v>1016</v>
      </c>
      <c r="O216" s="10" t="s">
        <v>29</v>
      </c>
      <c r="P216" s="10" t="s">
        <v>30</v>
      </c>
      <c r="Q216" s="10"/>
      <c r="R216" s="10" t="b">
        <v>1</v>
      </c>
      <c r="S216" s="10"/>
      <c r="T216" s="10"/>
      <c r="U216" s="10"/>
      <c r="V216" s="10"/>
      <c r="W216" s="63"/>
      <c r="X216" s="10">
        <v>1016</v>
      </c>
      <c r="Y216" s="10" t="s">
        <v>30</v>
      </c>
      <c r="Z216" s="10" t="s">
        <v>31</v>
      </c>
      <c r="AA216" s="10"/>
      <c r="AB216" s="10" t="b">
        <v>1</v>
      </c>
      <c r="AC216" s="10"/>
      <c r="AD216" s="10"/>
      <c r="AE216" s="10"/>
      <c r="AF216" s="10"/>
      <c r="AG216" s="10"/>
      <c r="AH216" s="86">
        <v>1016</v>
      </c>
      <c r="AI216" s="10" t="s">
        <v>31</v>
      </c>
      <c r="AJ216" s="10" t="s">
        <v>32</v>
      </c>
      <c r="AK216" s="10"/>
      <c r="AL216" s="10" t="b">
        <v>1</v>
      </c>
      <c r="AM216" s="10"/>
      <c r="AN216" s="10"/>
      <c r="AO216" s="10"/>
      <c r="AP216" s="10"/>
      <c r="AQ216" s="63"/>
      <c r="AR216" s="10">
        <v>1016</v>
      </c>
      <c r="AS216" s="10" t="s">
        <v>32</v>
      </c>
      <c r="AT216" s="10" t="s">
        <v>33</v>
      </c>
      <c r="AU216" s="10"/>
      <c r="AV216" s="10" t="b">
        <v>1</v>
      </c>
      <c r="AW216" s="10"/>
      <c r="AX216" s="10"/>
      <c r="AY216" s="10"/>
      <c r="AZ216" s="10"/>
      <c r="BA216" s="63"/>
      <c r="BB216" s="86">
        <v>1016</v>
      </c>
      <c r="BC216" s="10" t="s">
        <v>33</v>
      </c>
      <c r="BD216" s="10" t="s">
        <v>34</v>
      </c>
      <c r="BE216" s="10"/>
      <c r="BF216" s="10" t="b">
        <v>1</v>
      </c>
      <c r="BG216" s="10"/>
      <c r="BH216" s="10"/>
      <c r="BI216" s="10"/>
      <c r="BJ216" s="10"/>
      <c r="BK216" s="63"/>
      <c r="BL216" s="10">
        <v>1016</v>
      </c>
      <c r="BM216" s="10" t="s">
        <v>34</v>
      </c>
      <c r="BN216" s="10" t="s">
        <v>35</v>
      </c>
      <c r="BO216" s="10"/>
      <c r="BP216" s="10" t="b">
        <v>1</v>
      </c>
      <c r="BQ216" s="10"/>
      <c r="BR216" s="10"/>
      <c r="BS216" s="10"/>
      <c r="BT216" s="10"/>
      <c r="BU216" s="63"/>
      <c r="BV216" s="10">
        <v>1016</v>
      </c>
      <c r="BW216" s="10" t="s">
        <v>35</v>
      </c>
      <c r="BX216" s="10" t="s">
        <v>36</v>
      </c>
      <c r="BY216" s="10"/>
      <c r="BZ216" s="10" t="b">
        <v>1</v>
      </c>
      <c r="CA216" s="10"/>
      <c r="CB216" s="10"/>
      <c r="CC216" s="10"/>
      <c r="CD216" s="10"/>
      <c r="CE216" s="10"/>
    </row>
    <row r="217" spans="1:83" x14ac:dyDescent="0.25">
      <c r="A217" s="10">
        <v>1017</v>
      </c>
      <c r="B217" s="10">
        <v>16</v>
      </c>
      <c r="C217" s="10">
        <v>1017</v>
      </c>
      <c r="D217" s="86" t="s">
        <v>28</v>
      </c>
      <c r="E217" s="10" t="s">
        <v>29</v>
      </c>
      <c r="F217" s="10">
        <v>0.17037398600000001</v>
      </c>
      <c r="G217" s="10"/>
      <c r="H217" s="10" t="b">
        <v>1</v>
      </c>
      <c r="I217" s="10">
        <v>0.46456890099999998</v>
      </c>
      <c r="J217" s="10">
        <v>0</v>
      </c>
      <c r="K217" s="10">
        <v>2.0478182000000001E-2</v>
      </c>
      <c r="L217" s="10">
        <v>0.39852805000000002</v>
      </c>
      <c r="M217" s="63">
        <v>0.23568863200000001</v>
      </c>
      <c r="N217" s="86">
        <v>1017</v>
      </c>
      <c r="O217" s="10" t="s">
        <v>29</v>
      </c>
      <c r="P217" s="10" t="s">
        <v>30</v>
      </c>
      <c r="Q217" s="10">
        <v>0.16766149499999999</v>
      </c>
      <c r="R217" s="10" t="b">
        <v>1</v>
      </c>
      <c r="S217" s="10">
        <v>0.39256839199999999</v>
      </c>
      <c r="T217" s="10">
        <v>0</v>
      </c>
      <c r="U217" s="10">
        <v>5.8056230000000002E-3</v>
      </c>
      <c r="V217" s="10">
        <v>0.196343569</v>
      </c>
      <c r="W217" s="63">
        <v>0.112983842</v>
      </c>
      <c r="X217" s="10">
        <v>1017</v>
      </c>
      <c r="Y217" s="10" t="s">
        <v>30</v>
      </c>
      <c r="Z217" s="10" t="s">
        <v>31</v>
      </c>
      <c r="AA217" s="10">
        <v>0.16271542999999999</v>
      </c>
      <c r="AB217" s="10" t="b">
        <v>1</v>
      </c>
      <c r="AC217" s="10">
        <v>0.34019085399999999</v>
      </c>
      <c r="AD217" s="10">
        <v>0</v>
      </c>
      <c r="AE217" s="10">
        <v>6.9987800000000002E-4</v>
      </c>
      <c r="AF217" s="10">
        <v>3.4412287999999999E-2</v>
      </c>
      <c r="AG217" s="10">
        <v>2.3669573999999999E-2</v>
      </c>
      <c r="AH217" s="86">
        <v>1017</v>
      </c>
      <c r="AI217" s="10" t="s">
        <v>31</v>
      </c>
      <c r="AJ217" s="10" t="s">
        <v>32</v>
      </c>
      <c r="AK217" s="10">
        <v>0.17515888900000001</v>
      </c>
      <c r="AL217" s="10" t="b">
        <v>1</v>
      </c>
      <c r="AM217" s="10">
        <v>0.376514562</v>
      </c>
      <c r="AN217" s="10">
        <v>0</v>
      </c>
      <c r="AO217" s="10">
        <v>1.7160210000000001E-3</v>
      </c>
      <c r="AP217" s="10">
        <v>8.4374966999999995E-2</v>
      </c>
      <c r="AQ217" s="63">
        <v>3.7372375999999999E-2</v>
      </c>
      <c r="AR217" s="10">
        <v>1017</v>
      </c>
      <c r="AS217" s="10" t="s">
        <v>32</v>
      </c>
      <c r="AT217" s="10" t="s">
        <v>33</v>
      </c>
      <c r="AU217" s="10"/>
      <c r="AV217" s="10" t="b">
        <v>1</v>
      </c>
      <c r="AW217" s="10"/>
      <c r="AX217" s="10"/>
      <c r="AY217" s="10"/>
      <c r="AZ217" s="10"/>
      <c r="BA217" s="63"/>
      <c r="BB217" s="86">
        <v>1017</v>
      </c>
      <c r="BC217" s="10" t="s">
        <v>33</v>
      </c>
      <c r="BD217" s="10" t="s">
        <v>34</v>
      </c>
      <c r="BE217" s="10"/>
      <c r="BF217" s="10" t="b">
        <v>1</v>
      </c>
      <c r="BG217" s="10"/>
      <c r="BH217" s="10"/>
      <c r="BI217" s="10"/>
      <c r="BJ217" s="10"/>
      <c r="BK217" s="63"/>
      <c r="BL217" s="10">
        <v>1017</v>
      </c>
      <c r="BM217" s="10" t="s">
        <v>34</v>
      </c>
      <c r="BN217" s="10" t="s">
        <v>35</v>
      </c>
      <c r="BO217" s="10"/>
      <c r="BP217" s="10" t="b">
        <v>1</v>
      </c>
      <c r="BQ217" s="10"/>
      <c r="BR217" s="10"/>
      <c r="BS217" s="10"/>
      <c r="BT217" s="10"/>
      <c r="BU217" s="63"/>
      <c r="BV217" s="10">
        <v>1017</v>
      </c>
      <c r="BW217" s="10" t="s">
        <v>35</v>
      </c>
      <c r="BX217" s="10" t="s">
        <v>36</v>
      </c>
      <c r="BY217" s="10"/>
      <c r="BZ217" s="10" t="b">
        <v>1</v>
      </c>
      <c r="CA217" s="10"/>
      <c r="CB217" s="10"/>
      <c r="CC217" s="10"/>
      <c r="CD217" s="10"/>
      <c r="CE217" s="10"/>
    </row>
    <row r="218" spans="1:83" x14ac:dyDescent="0.25">
      <c r="A218" s="10">
        <v>1018</v>
      </c>
      <c r="B218" s="10">
        <v>16</v>
      </c>
      <c r="C218" s="10">
        <v>1018</v>
      </c>
      <c r="D218" s="86" t="s">
        <v>28</v>
      </c>
      <c r="E218" s="10" t="s">
        <v>29</v>
      </c>
      <c r="F218" s="10"/>
      <c r="G218" s="10"/>
      <c r="H218" s="10" t="b">
        <v>1</v>
      </c>
      <c r="I218" s="10"/>
      <c r="J218" s="10"/>
      <c r="K218" s="10"/>
      <c r="L218" s="10"/>
      <c r="M218" s="63"/>
      <c r="N218" s="86">
        <v>1018</v>
      </c>
      <c r="O218" s="10" t="s">
        <v>29</v>
      </c>
      <c r="P218" s="10" t="s">
        <v>30</v>
      </c>
      <c r="Q218" s="10"/>
      <c r="R218" s="10" t="b">
        <v>1</v>
      </c>
      <c r="S218" s="10"/>
      <c r="T218" s="10"/>
      <c r="U218" s="10"/>
      <c r="V218" s="10"/>
      <c r="W218" s="63"/>
      <c r="X218" s="10">
        <v>1018</v>
      </c>
      <c r="Y218" s="10" t="s">
        <v>30</v>
      </c>
      <c r="Z218" s="10" t="s">
        <v>31</v>
      </c>
      <c r="AA218" s="10"/>
      <c r="AB218" s="10" t="b">
        <v>1</v>
      </c>
      <c r="AC218" s="10"/>
      <c r="AD218" s="10"/>
      <c r="AE218" s="10"/>
      <c r="AF218" s="10"/>
      <c r="AG218" s="10"/>
      <c r="AH218" s="86">
        <v>1018</v>
      </c>
      <c r="AI218" s="10" t="s">
        <v>31</v>
      </c>
      <c r="AJ218" s="10" t="s">
        <v>32</v>
      </c>
      <c r="AK218" s="10"/>
      <c r="AL218" s="10" t="b">
        <v>1</v>
      </c>
      <c r="AM218" s="10"/>
      <c r="AN218" s="10"/>
      <c r="AO218" s="10"/>
      <c r="AP218" s="10"/>
      <c r="AQ218" s="63"/>
      <c r="AR218" s="10">
        <v>1018</v>
      </c>
      <c r="AS218" s="10" t="s">
        <v>32</v>
      </c>
      <c r="AT218" s="10" t="s">
        <v>33</v>
      </c>
      <c r="AU218" s="10"/>
      <c r="AV218" s="10" t="b">
        <v>1</v>
      </c>
      <c r="AW218" s="10"/>
      <c r="AX218" s="10"/>
      <c r="AY218" s="10"/>
      <c r="AZ218" s="10"/>
      <c r="BA218" s="63"/>
      <c r="BB218" s="86">
        <v>1018</v>
      </c>
      <c r="BC218" s="10" t="s">
        <v>33</v>
      </c>
      <c r="BD218" s="10" t="s">
        <v>34</v>
      </c>
      <c r="BE218" s="10"/>
      <c r="BF218" s="10" t="b">
        <v>1</v>
      </c>
      <c r="BG218" s="10"/>
      <c r="BH218" s="10"/>
      <c r="BI218" s="10"/>
      <c r="BJ218" s="10"/>
      <c r="BK218" s="63"/>
      <c r="BL218" s="10">
        <v>1018</v>
      </c>
      <c r="BM218" s="10" t="s">
        <v>34</v>
      </c>
      <c r="BN218" s="10" t="s">
        <v>35</v>
      </c>
      <c r="BO218" s="10"/>
      <c r="BP218" s="10" t="b">
        <v>1</v>
      </c>
      <c r="BQ218" s="10"/>
      <c r="BR218" s="10"/>
      <c r="BS218" s="10"/>
      <c r="BT218" s="10"/>
      <c r="BU218" s="63"/>
      <c r="BV218" s="10">
        <v>1018</v>
      </c>
      <c r="BW218" s="10" t="s">
        <v>35</v>
      </c>
      <c r="BX218" s="10" t="s">
        <v>36</v>
      </c>
      <c r="BY218" s="10"/>
      <c r="BZ218" s="10" t="b">
        <v>1</v>
      </c>
      <c r="CA218" s="10"/>
      <c r="CB218" s="10"/>
      <c r="CC218" s="10"/>
      <c r="CD218" s="10"/>
      <c r="CE218" s="10"/>
    </row>
    <row r="219" spans="1:83" x14ac:dyDescent="0.25">
      <c r="A219" s="10">
        <v>1019</v>
      </c>
      <c r="B219" s="10">
        <v>16</v>
      </c>
      <c r="C219" s="10">
        <v>1019</v>
      </c>
      <c r="D219" s="86" t="s">
        <v>28</v>
      </c>
      <c r="E219" s="10" t="s">
        <v>29</v>
      </c>
      <c r="F219" s="10"/>
      <c r="G219" s="10"/>
      <c r="H219" s="10" t="b">
        <v>1</v>
      </c>
      <c r="I219" s="10"/>
      <c r="J219" s="10"/>
      <c r="K219" s="10"/>
      <c r="L219" s="10"/>
      <c r="M219" s="63"/>
      <c r="N219" s="86">
        <v>1019</v>
      </c>
      <c r="O219" s="10" t="s">
        <v>29</v>
      </c>
      <c r="P219" s="10" t="s">
        <v>30</v>
      </c>
      <c r="Q219" s="10"/>
      <c r="R219" s="10" t="b">
        <v>1</v>
      </c>
      <c r="S219" s="10"/>
      <c r="T219" s="10"/>
      <c r="U219" s="10"/>
      <c r="V219" s="10"/>
      <c r="W219" s="63"/>
      <c r="X219" s="10">
        <v>1019</v>
      </c>
      <c r="Y219" s="10" t="s">
        <v>30</v>
      </c>
      <c r="Z219" s="10" t="s">
        <v>31</v>
      </c>
      <c r="AA219" s="10"/>
      <c r="AB219" s="10" t="b">
        <v>1</v>
      </c>
      <c r="AC219" s="10"/>
      <c r="AD219" s="10"/>
      <c r="AE219" s="10"/>
      <c r="AF219" s="10"/>
      <c r="AG219" s="10"/>
      <c r="AH219" s="86">
        <v>1019</v>
      </c>
      <c r="AI219" s="10" t="s">
        <v>31</v>
      </c>
      <c r="AJ219" s="10" t="s">
        <v>32</v>
      </c>
      <c r="AK219" s="10"/>
      <c r="AL219" s="10" t="b">
        <v>1</v>
      </c>
      <c r="AM219" s="10"/>
      <c r="AN219" s="10"/>
      <c r="AO219" s="10"/>
      <c r="AP219" s="10"/>
      <c r="AQ219" s="63"/>
      <c r="AR219" s="10">
        <v>1019</v>
      </c>
      <c r="AS219" s="10" t="s">
        <v>32</v>
      </c>
      <c r="AT219" s="10" t="s">
        <v>33</v>
      </c>
      <c r="AU219" s="10"/>
      <c r="AV219" s="10" t="b">
        <v>1</v>
      </c>
      <c r="AW219" s="10"/>
      <c r="AX219" s="10"/>
      <c r="AY219" s="10"/>
      <c r="AZ219" s="10"/>
      <c r="BA219" s="63"/>
      <c r="BB219" s="86">
        <v>1019</v>
      </c>
      <c r="BC219" s="10" t="s">
        <v>33</v>
      </c>
      <c r="BD219" s="10" t="s">
        <v>34</v>
      </c>
      <c r="BE219" s="10"/>
      <c r="BF219" s="10" t="b">
        <v>1</v>
      </c>
      <c r="BG219" s="10"/>
      <c r="BH219" s="10"/>
      <c r="BI219" s="10"/>
      <c r="BJ219" s="10"/>
      <c r="BK219" s="63"/>
      <c r="BL219" s="10">
        <v>1019</v>
      </c>
      <c r="BM219" s="10" t="s">
        <v>34</v>
      </c>
      <c r="BN219" s="10" t="s">
        <v>35</v>
      </c>
      <c r="BO219" s="10"/>
      <c r="BP219" s="10" t="b">
        <v>1</v>
      </c>
      <c r="BQ219" s="10"/>
      <c r="BR219" s="10"/>
      <c r="BS219" s="10"/>
      <c r="BT219" s="10"/>
      <c r="BU219" s="63"/>
      <c r="BV219" s="10">
        <v>1019</v>
      </c>
      <c r="BW219" s="10" t="s">
        <v>35</v>
      </c>
      <c r="BX219" s="10" t="s">
        <v>36</v>
      </c>
      <c r="BY219" s="10"/>
      <c r="BZ219" s="10" t="b">
        <v>1</v>
      </c>
      <c r="CA219" s="10"/>
      <c r="CB219" s="10"/>
      <c r="CC219" s="10"/>
      <c r="CD219" s="10"/>
      <c r="CE219" s="10"/>
    </row>
    <row r="220" spans="1:83" x14ac:dyDescent="0.25">
      <c r="A220" s="10">
        <v>1020</v>
      </c>
      <c r="B220" s="10">
        <v>16</v>
      </c>
      <c r="C220" s="10">
        <v>1020</v>
      </c>
      <c r="D220" s="86" t="s">
        <v>28</v>
      </c>
      <c r="E220" s="10" t="s">
        <v>29</v>
      </c>
      <c r="F220" s="10"/>
      <c r="G220" s="10"/>
      <c r="H220" s="10" t="b">
        <v>1</v>
      </c>
      <c r="I220" s="10"/>
      <c r="J220" s="10"/>
      <c r="K220" s="10"/>
      <c r="L220" s="10"/>
      <c r="M220" s="63"/>
      <c r="N220" s="86">
        <v>1020</v>
      </c>
      <c r="O220" s="10" t="s">
        <v>29</v>
      </c>
      <c r="P220" s="10" t="s">
        <v>30</v>
      </c>
      <c r="Q220" s="10"/>
      <c r="R220" s="10" t="b">
        <v>1</v>
      </c>
      <c r="S220" s="10"/>
      <c r="T220" s="10"/>
      <c r="U220" s="10"/>
      <c r="V220" s="10"/>
      <c r="W220" s="63"/>
      <c r="X220" s="10">
        <v>1020</v>
      </c>
      <c r="Y220" s="10" t="s">
        <v>30</v>
      </c>
      <c r="Z220" s="10" t="s">
        <v>31</v>
      </c>
      <c r="AA220" s="10"/>
      <c r="AB220" s="10" t="b">
        <v>1</v>
      </c>
      <c r="AC220" s="10"/>
      <c r="AD220" s="10"/>
      <c r="AE220" s="10"/>
      <c r="AF220" s="10"/>
      <c r="AG220" s="10"/>
      <c r="AH220" s="86">
        <v>1020</v>
      </c>
      <c r="AI220" s="10" t="s">
        <v>31</v>
      </c>
      <c r="AJ220" s="10" t="s">
        <v>32</v>
      </c>
      <c r="AK220" s="10"/>
      <c r="AL220" s="10" t="b">
        <v>1</v>
      </c>
      <c r="AM220" s="10"/>
      <c r="AN220" s="10"/>
      <c r="AO220" s="10"/>
      <c r="AP220" s="10"/>
      <c r="AQ220" s="63"/>
      <c r="AR220" s="10">
        <v>1020</v>
      </c>
      <c r="AS220" s="10" t="s">
        <v>32</v>
      </c>
      <c r="AT220" s="10" t="s">
        <v>33</v>
      </c>
      <c r="AU220" s="10"/>
      <c r="AV220" s="10" t="b">
        <v>1</v>
      </c>
      <c r="AW220" s="10"/>
      <c r="AX220" s="10"/>
      <c r="AY220" s="10"/>
      <c r="AZ220" s="10"/>
      <c r="BA220" s="63"/>
      <c r="BB220" s="86">
        <v>1020</v>
      </c>
      <c r="BC220" s="10" t="s">
        <v>33</v>
      </c>
      <c r="BD220" s="10" t="s">
        <v>34</v>
      </c>
      <c r="BE220" s="10"/>
      <c r="BF220" s="10" t="b">
        <v>1</v>
      </c>
      <c r="BG220" s="10"/>
      <c r="BH220" s="10"/>
      <c r="BI220" s="10"/>
      <c r="BJ220" s="10"/>
      <c r="BK220" s="63"/>
      <c r="BL220" s="10">
        <v>1020</v>
      </c>
      <c r="BM220" s="10" t="s">
        <v>34</v>
      </c>
      <c r="BN220" s="10" t="s">
        <v>35</v>
      </c>
      <c r="BO220" s="10"/>
      <c r="BP220" s="10" t="b">
        <v>1</v>
      </c>
      <c r="BQ220" s="10"/>
      <c r="BR220" s="10"/>
      <c r="BS220" s="10"/>
      <c r="BT220" s="10"/>
      <c r="BU220" s="63"/>
      <c r="BV220" s="10">
        <v>1020</v>
      </c>
      <c r="BW220" s="10" t="s">
        <v>35</v>
      </c>
      <c r="BX220" s="10" t="s">
        <v>36</v>
      </c>
      <c r="BY220" s="10"/>
      <c r="BZ220" s="10" t="b">
        <v>1</v>
      </c>
      <c r="CA220" s="10"/>
      <c r="CB220" s="10"/>
      <c r="CC220" s="10"/>
      <c r="CD220" s="10"/>
      <c r="CE220" s="10"/>
    </row>
    <row r="221" spans="1:83" x14ac:dyDescent="0.25">
      <c r="A221" s="10">
        <v>1021</v>
      </c>
      <c r="B221" s="10">
        <v>16</v>
      </c>
      <c r="C221" s="10">
        <v>1021</v>
      </c>
      <c r="D221" s="86" t="s">
        <v>28</v>
      </c>
      <c r="E221" s="10" t="s">
        <v>29</v>
      </c>
      <c r="F221" s="10"/>
      <c r="G221" s="10"/>
      <c r="H221" s="10" t="b">
        <v>1</v>
      </c>
      <c r="I221" s="10"/>
      <c r="J221" s="10"/>
      <c r="K221" s="10"/>
      <c r="L221" s="10"/>
      <c r="M221" s="63"/>
      <c r="N221" s="86">
        <v>1021</v>
      </c>
      <c r="O221" s="10" t="s">
        <v>29</v>
      </c>
      <c r="P221" s="10" t="s">
        <v>30</v>
      </c>
      <c r="Q221" s="10"/>
      <c r="R221" s="10" t="b">
        <v>1</v>
      </c>
      <c r="S221" s="10"/>
      <c r="T221" s="10"/>
      <c r="U221" s="10"/>
      <c r="V221" s="10"/>
      <c r="W221" s="63"/>
      <c r="X221" s="10">
        <v>1021</v>
      </c>
      <c r="Y221" s="10" t="s">
        <v>30</v>
      </c>
      <c r="Z221" s="10" t="s">
        <v>31</v>
      </c>
      <c r="AA221" s="10"/>
      <c r="AB221" s="10" t="b">
        <v>1</v>
      </c>
      <c r="AC221" s="10"/>
      <c r="AD221" s="10"/>
      <c r="AE221" s="10"/>
      <c r="AF221" s="10"/>
      <c r="AG221" s="10"/>
      <c r="AH221" s="86">
        <v>1021</v>
      </c>
      <c r="AI221" s="10" t="s">
        <v>31</v>
      </c>
      <c r="AJ221" s="10" t="s">
        <v>32</v>
      </c>
      <c r="AK221" s="10"/>
      <c r="AL221" s="10" t="b">
        <v>1</v>
      </c>
      <c r="AM221" s="10"/>
      <c r="AN221" s="10"/>
      <c r="AO221" s="10"/>
      <c r="AP221" s="10"/>
      <c r="AQ221" s="63"/>
      <c r="AR221" s="10">
        <v>1021</v>
      </c>
      <c r="AS221" s="10" t="s">
        <v>32</v>
      </c>
      <c r="AT221" s="10" t="s">
        <v>33</v>
      </c>
      <c r="AU221" s="10"/>
      <c r="AV221" s="10" t="b">
        <v>1</v>
      </c>
      <c r="AW221" s="10"/>
      <c r="AX221" s="10"/>
      <c r="AY221" s="10"/>
      <c r="AZ221" s="10"/>
      <c r="BA221" s="63"/>
      <c r="BB221" s="86">
        <v>1021</v>
      </c>
      <c r="BC221" s="10" t="s">
        <v>33</v>
      </c>
      <c r="BD221" s="10" t="s">
        <v>34</v>
      </c>
      <c r="BE221" s="10"/>
      <c r="BF221" s="10" t="b">
        <v>1</v>
      </c>
      <c r="BG221" s="10"/>
      <c r="BH221" s="10"/>
      <c r="BI221" s="10"/>
      <c r="BJ221" s="10"/>
      <c r="BK221" s="63"/>
      <c r="BL221" s="10">
        <v>1021</v>
      </c>
      <c r="BM221" s="10" t="s">
        <v>34</v>
      </c>
      <c r="BN221" s="10" t="s">
        <v>35</v>
      </c>
      <c r="BO221" s="10"/>
      <c r="BP221" s="10" t="b">
        <v>1</v>
      </c>
      <c r="BQ221" s="10"/>
      <c r="BR221" s="10"/>
      <c r="BS221" s="10"/>
      <c r="BT221" s="10"/>
      <c r="BU221" s="63"/>
      <c r="BV221" s="10">
        <v>1021</v>
      </c>
      <c r="BW221" s="10" t="s">
        <v>35</v>
      </c>
      <c r="BX221" s="10" t="s">
        <v>36</v>
      </c>
      <c r="BY221" s="10"/>
      <c r="BZ221" s="10" t="b">
        <v>1</v>
      </c>
      <c r="CA221" s="10"/>
      <c r="CB221" s="10"/>
      <c r="CC221" s="10"/>
      <c r="CD221" s="10"/>
      <c r="CE221" s="10"/>
    </row>
    <row r="222" spans="1:83" x14ac:dyDescent="0.25">
      <c r="A222" s="10">
        <v>1022</v>
      </c>
      <c r="B222" s="10">
        <v>16</v>
      </c>
      <c r="C222" s="10">
        <v>1022</v>
      </c>
      <c r="D222" s="86" t="s">
        <v>28</v>
      </c>
      <c r="E222" s="10" t="s">
        <v>29</v>
      </c>
      <c r="F222" s="10"/>
      <c r="G222" s="10"/>
      <c r="H222" s="10" t="b">
        <v>1</v>
      </c>
      <c r="I222" s="10"/>
      <c r="J222" s="10"/>
      <c r="K222" s="10"/>
      <c r="L222" s="10"/>
      <c r="M222" s="63"/>
      <c r="N222" s="86">
        <v>1022</v>
      </c>
      <c r="O222" s="10" t="s">
        <v>29</v>
      </c>
      <c r="P222" s="10" t="s">
        <v>30</v>
      </c>
      <c r="Q222" s="10"/>
      <c r="R222" s="10" t="b">
        <v>1</v>
      </c>
      <c r="S222" s="10"/>
      <c r="T222" s="10"/>
      <c r="U222" s="10"/>
      <c r="V222" s="10"/>
      <c r="W222" s="63"/>
      <c r="X222" s="10">
        <v>1022</v>
      </c>
      <c r="Y222" s="10" t="s">
        <v>30</v>
      </c>
      <c r="Z222" s="10" t="s">
        <v>31</v>
      </c>
      <c r="AA222" s="10"/>
      <c r="AB222" s="10" t="b">
        <v>1</v>
      </c>
      <c r="AC222" s="10"/>
      <c r="AD222" s="10"/>
      <c r="AE222" s="10"/>
      <c r="AF222" s="10"/>
      <c r="AG222" s="10"/>
      <c r="AH222" s="86">
        <v>1022</v>
      </c>
      <c r="AI222" s="10" t="s">
        <v>31</v>
      </c>
      <c r="AJ222" s="10" t="s">
        <v>32</v>
      </c>
      <c r="AK222" s="10"/>
      <c r="AL222" s="10" t="b">
        <v>1</v>
      </c>
      <c r="AM222" s="10"/>
      <c r="AN222" s="10"/>
      <c r="AO222" s="10"/>
      <c r="AP222" s="10"/>
      <c r="AQ222" s="63"/>
      <c r="AR222" s="10">
        <v>1022</v>
      </c>
      <c r="AS222" s="10" t="s">
        <v>32</v>
      </c>
      <c r="AT222" s="10" t="s">
        <v>33</v>
      </c>
      <c r="AU222" s="10"/>
      <c r="AV222" s="10" t="b">
        <v>1</v>
      </c>
      <c r="AW222" s="10"/>
      <c r="AX222" s="10"/>
      <c r="AY222" s="10"/>
      <c r="AZ222" s="10"/>
      <c r="BA222" s="63"/>
      <c r="BB222" s="86">
        <v>1022</v>
      </c>
      <c r="BC222" s="10" t="s">
        <v>33</v>
      </c>
      <c r="BD222" s="10" t="s">
        <v>34</v>
      </c>
      <c r="BE222" s="10"/>
      <c r="BF222" s="10" t="b">
        <v>1</v>
      </c>
      <c r="BG222" s="10"/>
      <c r="BH222" s="10"/>
      <c r="BI222" s="10"/>
      <c r="BJ222" s="10"/>
      <c r="BK222" s="63"/>
      <c r="BL222" s="10">
        <v>1022</v>
      </c>
      <c r="BM222" s="10" t="s">
        <v>34</v>
      </c>
      <c r="BN222" s="10" t="s">
        <v>35</v>
      </c>
      <c r="BO222" s="10"/>
      <c r="BP222" s="10" t="b">
        <v>1</v>
      </c>
      <c r="BQ222" s="10"/>
      <c r="BR222" s="10"/>
      <c r="BS222" s="10"/>
      <c r="BT222" s="10"/>
      <c r="BU222" s="63"/>
      <c r="BV222" s="10">
        <v>1022</v>
      </c>
      <c r="BW222" s="10" t="s">
        <v>35</v>
      </c>
      <c r="BX222" s="10" t="s">
        <v>36</v>
      </c>
      <c r="BY222" s="10"/>
      <c r="BZ222" s="10" t="b">
        <v>1</v>
      </c>
      <c r="CA222" s="10"/>
      <c r="CB222" s="10"/>
      <c r="CC222" s="10"/>
      <c r="CD222" s="10"/>
      <c r="CE222" s="10"/>
    </row>
    <row r="223" spans="1:83" x14ac:dyDescent="0.25">
      <c r="A223" s="10">
        <v>1023</v>
      </c>
      <c r="B223" s="10">
        <v>16</v>
      </c>
      <c r="C223" s="10">
        <v>1023</v>
      </c>
      <c r="D223" s="86" t="s">
        <v>28</v>
      </c>
      <c r="E223" s="10" t="s">
        <v>29</v>
      </c>
      <c r="F223" s="10"/>
      <c r="G223" s="10"/>
      <c r="H223" s="10" t="b">
        <v>1</v>
      </c>
      <c r="I223" s="10"/>
      <c r="J223" s="10"/>
      <c r="K223" s="10"/>
      <c r="L223" s="10"/>
      <c r="M223" s="63"/>
      <c r="N223" s="86">
        <v>1023</v>
      </c>
      <c r="O223" s="10" t="s">
        <v>29</v>
      </c>
      <c r="P223" s="10" t="s">
        <v>30</v>
      </c>
      <c r="Q223" s="10"/>
      <c r="R223" s="10" t="b">
        <v>1</v>
      </c>
      <c r="S223" s="10"/>
      <c r="T223" s="10"/>
      <c r="U223" s="10"/>
      <c r="V223" s="10"/>
      <c r="W223" s="63"/>
      <c r="X223" s="10">
        <v>1023</v>
      </c>
      <c r="Y223" s="10" t="s">
        <v>30</v>
      </c>
      <c r="Z223" s="10" t="s">
        <v>31</v>
      </c>
      <c r="AA223" s="10"/>
      <c r="AB223" s="10" t="b">
        <v>1</v>
      </c>
      <c r="AC223" s="10"/>
      <c r="AD223" s="10"/>
      <c r="AE223" s="10"/>
      <c r="AF223" s="10"/>
      <c r="AG223" s="10"/>
      <c r="AH223" s="86">
        <v>1023</v>
      </c>
      <c r="AI223" s="10" t="s">
        <v>31</v>
      </c>
      <c r="AJ223" s="10" t="s">
        <v>32</v>
      </c>
      <c r="AK223" s="10"/>
      <c r="AL223" s="10" t="b">
        <v>1</v>
      </c>
      <c r="AM223" s="10"/>
      <c r="AN223" s="10"/>
      <c r="AO223" s="10"/>
      <c r="AP223" s="10"/>
      <c r="AQ223" s="63"/>
      <c r="AR223" s="10">
        <v>1023</v>
      </c>
      <c r="AS223" s="10" t="s">
        <v>32</v>
      </c>
      <c r="AT223" s="10" t="s">
        <v>33</v>
      </c>
      <c r="AU223" s="10"/>
      <c r="AV223" s="10" t="b">
        <v>1</v>
      </c>
      <c r="AW223" s="10"/>
      <c r="AX223" s="10"/>
      <c r="AY223" s="10"/>
      <c r="AZ223" s="10"/>
      <c r="BA223" s="63"/>
      <c r="BB223" s="86">
        <v>1023</v>
      </c>
      <c r="BC223" s="10" t="s">
        <v>33</v>
      </c>
      <c r="BD223" s="10" t="s">
        <v>34</v>
      </c>
      <c r="BE223" s="10"/>
      <c r="BF223" s="10" t="b">
        <v>1</v>
      </c>
      <c r="BG223" s="10"/>
      <c r="BH223" s="10"/>
      <c r="BI223" s="10"/>
      <c r="BJ223" s="10"/>
      <c r="BK223" s="63"/>
      <c r="BL223" s="10">
        <v>1023</v>
      </c>
      <c r="BM223" s="10" t="s">
        <v>34</v>
      </c>
      <c r="BN223" s="10" t="s">
        <v>35</v>
      </c>
      <c r="BO223" s="10"/>
      <c r="BP223" s="10" t="b">
        <v>1</v>
      </c>
      <c r="BQ223" s="10"/>
      <c r="BR223" s="10"/>
      <c r="BS223" s="10"/>
      <c r="BT223" s="10"/>
      <c r="BU223" s="63"/>
      <c r="BV223" s="10">
        <v>1023</v>
      </c>
      <c r="BW223" s="10" t="s">
        <v>35</v>
      </c>
      <c r="BX223" s="10" t="s">
        <v>36</v>
      </c>
      <c r="BY223" s="10"/>
      <c r="BZ223" s="10" t="b">
        <v>1</v>
      </c>
      <c r="CA223" s="10"/>
      <c r="CB223" s="10"/>
      <c r="CC223" s="10"/>
      <c r="CD223" s="10"/>
      <c r="CE223" s="10"/>
    </row>
    <row r="224" spans="1:83" x14ac:dyDescent="0.25">
      <c r="A224" s="10">
        <v>1024</v>
      </c>
      <c r="B224" s="10">
        <v>16</v>
      </c>
      <c r="C224" s="10">
        <v>1024</v>
      </c>
      <c r="D224" s="86" t="s">
        <v>28</v>
      </c>
      <c r="E224" s="10" t="s">
        <v>29</v>
      </c>
      <c r="F224" s="10"/>
      <c r="G224" s="10"/>
      <c r="H224" s="10" t="b">
        <v>1</v>
      </c>
      <c r="I224" s="10"/>
      <c r="J224" s="10"/>
      <c r="K224" s="10"/>
      <c r="L224" s="10"/>
      <c r="M224" s="63"/>
      <c r="N224" s="86">
        <v>1024</v>
      </c>
      <c r="O224" s="10" t="s">
        <v>29</v>
      </c>
      <c r="P224" s="10" t="s">
        <v>30</v>
      </c>
      <c r="Q224" s="10"/>
      <c r="R224" s="10" t="b">
        <v>1</v>
      </c>
      <c r="S224" s="10"/>
      <c r="T224" s="10"/>
      <c r="U224" s="10"/>
      <c r="V224" s="10"/>
      <c r="W224" s="63"/>
      <c r="X224" s="10">
        <v>1024</v>
      </c>
      <c r="Y224" s="10" t="s">
        <v>30</v>
      </c>
      <c r="Z224" s="10" t="s">
        <v>31</v>
      </c>
      <c r="AA224" s="10"/>
      <c r="AB224" s="10" t="b">
        <v>1</v>
      </c>
      <c r="AC224" s="10"/>
      <c r="AD224" s="10"/>
      <c r="AE224" s="10"/>
      <c r="AF224" s="10"/>
      <c r="AG224" s="10"/>
      <c r="AH224" s="86">
        <v>1024</v>
      </c>
      <c r="AI224" s="10" t="s">
        <v>31</v>
      </c>
      <c r="AJ224" s="10" t="s">
        <v>32</v>
      </c>
      <c r="AK224" s="10"/>
      <c r="AL224" s="10" t="b">
        <v>1</v>
      </c>
      <c r="AM224" s="10"/>
      <c r="AN224" s="10"/>
      <c r="AO224" s="10"/>
      <c r="AP224" s="10"/>
      <c r="AQ224" s="63"/>
      <c r="AR224" s="10">
        <v>1024</v>
      </c>
      <c r="AS224" s="10" t="s">
        <v>32</v>
      </c>
      <c r="AT224" s="10" t="s">
        <v>33</v>
      </c>
      <c r="AU224" s="10"/>
      <c r="AV224" s="10" t="b">
        <v>1</v>
      </c>
      <c r="AW224" s="10"/>
      <c r="AX224" s="10"/>
      <c r="AY224" s="10"/>
      <c r="AZ224" s="10"/>
      <c r="BA224" s="63"/>
      <c r="BB224" s="86">
        <v>1024</v>
      </c>
      <c r="BC224" s="10" t="s">
        <v>33</v>
      </c>
      <c r="BD224" s="10" t="s">
        <v>34</v>
      </c>
      <c r="BE224" s="10"/>
      <c r="BF224" s="10" t="b">
        <v>1</v>
      </c>
      <c r="BG224" s="10"/>
      <c r="BH224" s="10"/>
      <c r="BI224" s="10"/>
      <c r="BJ224" s="10"/>
      <c r="BK224" s="63"/>
      <c r="BL224" s="10">
        <v>1024</v>
      </c>
      <c r="BM224" s="10" t="s">
        <v>34</v>
      </c>
      <c r="BN224" s="10" t="s">
        <v>35</v>
      </c>
      <c r="BO224" s="10"/>
      <c r="BP224" s="10" t="b">
        <v>1</v>
      </c>
      <c r="BQ224" s="10"/>
      <c r="BR224" s="10"/>
      <c r="BS224" s="10"/>
      <c r="BT224" s="10"/>
      <c r="BU224" s="63"/>
      <c r="BV224" s="10">
        <v>1024</v>
      </c>
      <c r="BW224" s="10" t="s">
        <v>35</v>
      </c>
      <c r="BX224" s="10" t="s">
        <v>36</v>
      </c>
      <c r="BY224" s="10"/>
      <c r="BZ224" s="10" t="b">
        <v>1</v>
      </c>
      <c r="CA224" s="10"/>
      <c r="CB224" s="10"/>
      <c r="CC224" s="10"/>
      <c r="CD224" s="10"/>
      <c r="CE224" s="10"/>
    </row>
    <row r="225" spans="1:83" x14ac:dyDescent="0.25">
      <c r="A225" s="10">
        <v>1025</v>
      </c>
      <c r="B225" s="10">
        <v>16</v>
      </c>
      <c r="C225" s="10">
        <v>1025</v>
      </c>
      <c r="D225" s="86" t="s">
        <v>28</v>
      </c>
      <c r="E225" s="10" t="s">
        <v>29</v>
      </c>
      <c r="F225" s="10"/>
      <c r="G225" s="10"/>
      <c r="H225" s="10" t="b">
        <v>1</v>
      </c>
      <c r="I225" s="10"/>
      <c r="J225" s="10"/>
      <c r="K225" s="10"/>
      <c r="L225" s="10"/>
      <c r="M225" s="63"/>
      <c r="N225" s="86">
        <v>1025</v>
      </c>
      <c r="O225" s="10" t="s">
        <v>29</v>
      </c>
      <c r="P225" s="10" t="s">
        <v>30</v>
      </c>
      <c r="Q225" s="10"/>
      <c r="R225" s="10" t="b">
        <v>1</v>
      </c>
      <c r="S225" s="10"/>
      <c r="T225" s="10"/>
      <c r="U225" s="10"/>
      <c r="V225" s="10"/>
      <c r="W225" s="63"/>
      <c r="X225" s="10">
        <v>1025</v>
      </c>
      <c r="Y225" s="10" t="s">
        <v>30</v>
      </c>
      <c r="Z225" s="10" t="s">
        <v>31</v>
      </c>
      <c r="AA225" s="10"/>
      <c r="AB225" s="10" t="b">
        <v>1</v>
      </c>
      <c r="AC225" s="10"/>
      <c r="AD225" s="10"/>
      <c r="AE225" s="10"/>
      <c r="AF225" s="10"/>
      <c r="AG225" s="10"/>
      <c r="AH225" s="86">
        <v>1025</v>
      </c>
      <c r="AI225" s="10" t="s">
        <v>31</v>
      </c>
      <c r="AJ225" s="10" t="s">
        <v>32</v>
      </c>
      <c r="AK225" s="10"/>
      <c r="AL225" s="10" t="b">
        <v>1</v>
      </c>
      <c r="AM225" s="10"/>
      <c r="AN225" s="10"/>
      <c r="AO225" s="10"/>
      <c r="AP225" s="10"/>
      <c r="AQ225" s="63"/>
      <c r="AR225" s="10">
        <v>1025</v>
      </c>
      <c r="AS225" s="10" t="s">
        <v>32</v>
      </c>
      <c r="AT225" s="10" t="s">
        <v>33</v>
      </c>
      <c r="AU225" s="10"/>
      <c r="AV225" s="10" t="b">
        <v>1</v>
      </c>
      <c r="AW225" s="10"/>
      <c r="AX225" s="10"/>
      <c r="AY225" s="10"/>
      <c r="AZ225" s="10"/>
      <c r="BA225" s="63"/>
      <c r="BB225" s="86">
        <v>1025</v>
      </c>
      <c r="BC225" s="10" t="s">
        <v>33</v>
      </c>
      <c r="BD225" s="10" t="s">
        <v>34</v>
      </c>
      <c r="BE225" s="10"/>
      <c r="BF225" s="10" t="b">
        <v>1</v>
      </c>
      <c r="BG225" s="10"/>
      <c r="BH225" s="10"/>
      <c r="BI225" s="10"/>
      <c r="BJ225" s="10"/>
      <c r="BK225" s="63"/>
      <c r="BL225" s="10">
        <v>1025</v>
      </c>
      <c r="BM225" s="10" t="s">
        <v>34</v>
      </c>
      <c r="BN225" s="10" t="s">
        <v>35</v>
      </c>
      <c r="BO225" s="10"/>
      <c r="BP225" s="10" t="b">
        <v>1</v>
      </c>
      <c r="BQ225" s="10"/>
      <c r="BR225" s="10"/>
      <c r="BS225" s="10"/>
      <c r="BT225" s="10"/>
      <c r="BU225" s="63"/>
      <c r="BV225" s="10">
        <v>1025</v>
      </c>
      <c r="BW225" s="10" t="s">
        <v>35</v>
      </c>
      <c r="BX225" s="10" t="s">
        <v>36</v>
      </c>
      <c r="BY225" s="10"/>
      <c r="BZ225" s="10" t="b">
        <v>1</v>
      </c>
      <c r="CA225" s="10"/>
      <c r="CB225" s="10"/>
      <c r="CC225" s="10"/>
      <c r="CD225" s="10"/>
      <c r="CE225" s="10"/>
    </row>
    <row r="226" spans="1:83" x14ac:dyDescent="0.25">
      <c r="A226" s="10">
        <v>1026</v>
      </c>
      <c r="B226" s="10">
        <v>16</v>
      </c>
      <c r="C226" s="10">
        <v>1026</v>
      </c>
      <c r="D226" s="86" t="s">
        <v>28</v>
      </c>
      <c r="E226" s="10" t="s">
        <v>29</v>
      </c>
      <c r="F226" s="10"/>
      <c r="G226" s="10"/>
      <c r="H226" s="10" t="b">
        <v>1</v>
      </c>
      <c r="I226" s="10"/>
      <c r="J226" s="10"/>
      <c r="K226" s="10"/>
      <c r="L226" s="10"/>
      <c r="M226" s="63"/>
      <c r="N226" s="86">
        <v>1026</v>
      </c>
      <c r="O226" s="10" t="s">
        <v>29</v>
      </c>
      <c r="P226" s="10" t="s">
        <v>30</v>
      </c>
      <c r="Q226" s="10"/>
      <c r="R226" s="10" t="b">
        <v>1</v>
      </c>
      <c r="S226" s="10"/>
      <c r="T226" s="10"/>
      <c r="U226" s="10"/>
      <c r="V226" s="10"/>
      <c r="W226" s="63"/>
      <c r="X226" s="10">
        <v>1026</v>
      </c>
      <c r="Y226" s="10" t="s">
        <v>30</v>
      </c>
      <c r="Z226" s="10" t="s">
        <v>31</v>
      </c>
      <c r="AA226" s="10"/>
      <c r="AB226" s="10" t="b">
        <v>1</v>
      </c>
      <c r="AC226" s="10"/>
      <c r="AD226" s="10"/>
      <c r="AE226" s="10"/>
      <c r="AF226" s="10"/>
      <c r="AG226" s="10"/>
      <c r="AH226" s="86">
        <v>1026</v>
      </c>
      <c r="AI226" s="10" t="s">
        <v>31</v>
      </c>
      <c r="AJ226" s="10" t="s">
        <v>32</v>
      </c>
      <c r="AK226" s="10">
        <v>3.5745708000000001E-2</v>
      </c>
      <c r="AL226" s="10" t="b">
        <v>0</v>
      </c>
      <c r="AM226" s="10">
        <v>5.4009314000000003E-2</v>
      </c>
      <c r="AN226" s="10">
        <v>1.7482101999999999E-2</v>
      </c>
      <c r="AO226" s="10">
        <v>0</v>
      </c>
      <c r="AP226" s="10">
        <v>0</v>
      </c>
      <c r="AQ226" s="63">
        <v>0</v>
      </c>
      <c r="AR226" s="10">
        <v>1026</v>
      </c>
      <c r="AS226" s="10" t="s">
        <v>32</v>
      </c>
      <c r="AT226" s="10" t="s">
        <v>33</v>
      </c>
      <c r="AU226" s="10">
        <v>2.6130662999999998E-2</v>
      </c>
      <c r="AV226" s="10" t="b">
        <v>1</v>
      </c>
      <c r="AW226" s="10">
        <v>6.9716371999999999E-2</v>
      </c>
      <c r="AX226" s="10">
        <v>0</v>
      </c>
      <c r="AY226" s="10">
        <v>3.63631E-4</v>
      </c>
      <c r="AZ226" s="10">
        <v>0.64260849200000003</v>
      </c>
      <c r="BA226" s="63">
        <v>0.12720668600000001</v>
      </c>
      <c r="BB226" s="86">
        <v>1026</v>
      </c>
      <c r="BC226" s="10" t="s">
        <v>33</v>
      </c>
      <c r="BD226" s="10" t="s">
        <v>34</v>
      </c>
      <c r="BE226" s="10"/>
      <c r="BF226" s="10" t="b">
        <v>1</v>
      </c>
      <c r="BG226" s="10"/>
      <c r="BH226" s="10"/>
      <c r="BI226" s="10"/>
      <c r="BJ226" s="10"/>
      <c r="BK226" s="63"/>
      <c r="BL226" s="10">
        <v>1026</v>
      </c>
      <c r="BM226" s="10" t="s">
        <v>34</v>
      </c>
      <c r="BN226" s="10" t="s">
        <v>35</v>
      </c>
      <c r="BO226" s="10"/>
      <c r="BP226" s="10" t="b">
        <v>1</v>
      </c>
      <c r="BQ226" s="10"/>
      <c r="BR226" s="10"/>
      <c r="BS226" s="10"/>
      <c r="BT226" s="10"/>
      <c r="BU226" s="63"/>
      <c r="BV226" s="10">
        <v>1026</v>
      </c>
      <c r="BW226" s="10" t="s">
        <v>35</v>
      </c>
      <c r="BX226" s="10" t="s">
        <v>36</v>
      </c>
      <c r="BY226" s="10"/>
      <c r="BZ226" s="10" t="b">
        <v>1</v>
      </c>
      <c r="CA226" s="10"/>
      <c r="CB226" s="10"/>
      <c r="CC226" s="10"/>
      <c r="CD226" s="10"/>
      <c r="CE226" s="10"/>
    </row>
    <row r="227" spans="1:83" x14ac:dyDescent="0.25">
      <c r="A227" s="10">
        <v>1027</v>
      </c>
      <c r="B227" s="10">
        <v>16</v>
      </c>
      <c r="C227" s="10">
        <v>1027</v>
      </c>
      <c r="D227" s="86" t="s">
        <v>28</v>
      </c>
      <c r="E227" s="10" t="s">
        <v>29</v>
      </c>
      <c r="F227" s="10"/>
      <c r="G227" s="10"/>
      <c r="H227" s="10" t="b">
        <v>1</v>
      </c>
      <c r="I227" s="10"/>
      <c r="J227" s="10"/>
      <c r="K227" s="10"/>
      <c r="L227" s="10"/>
      <c r="M227" s="63"/>
      <c r="N227" s="86">
        <v>1027</v>
      </c>
      <c r="O227" s="10" t="s">
        <v>29</v>
      </c>
      <c r="P227" s="10" t="s">
        <v>30</v>
      </c>
      <c r="Q227" s="10"/>
      <c r="R227" s="10" t="b">
        <v>1</v>
      </c>
      <c r="S227" s="10"/>
      <c r="T227" s="10"/>
      <c r="U227" s="10"/>
      <c r="V227" s="10"/>
      <c r="W227" s="63"/>
      <c r="X227" s="10">
        <v>1027</v>
      </c>
      <c r="Y227" s="10" t="s">
        <v>30</v>
      </c>
      <c r="Z227" s="10" t="s">
        <v>31</v>
      </c>
      <c r="AA227" s="10"/>
      <c r="AB227" s="10" t="b">
        <v>1</v>
      </c>
      <c r="AC227" s="10"/>
      <c r="AD227" s="10"/>
      <c r="AE227" s="10"/>
      <c r="AF227" s="10"/>
      <c r="AG227" s="10"/>
      <c r="AH227" s="86">
        <v>1027</v>
      </c>
      <c r="AI227" s="10" t="s">
        <v>31</v>
      </c>
      <c r="AJ227" s="10" t="s">
        <v>32</v>
      </c>
      <c r="AK227" s="10"/>
      <c r="AL227" s="10" t="b">
        <v>1</v>
      </c>
      <c r="AM227" s="10"/>
      <c r="AN227" s="10"/>
      <c r="AO227" s="10"/>
      <c r="AP227" s="10"/>
      <c r="AQ227" s="63"/>
      <c r="AR227" s="10">
        <v>1027</v>
      </c>
      <c r="AS227" s="10" t="s">
        <v>32</v>
      </c>
      <c r="AT227" s="10" t="s">
        <v>33</v>
      </c>
      <c r="AU227" s="10"/>
      <c r="AV227" s="10" t="b">
        <v>1</v>
      </c>
      <c r="AW227" s="10"/>
      <c r="AX227" s="10"/>
      <c r="AY227" s="10"/>
      <c r="AZ227" s="10"/>
      <c r="BA227" s="63"/>
      <c r="BB227" s="86">
        <v>1027</v>
      </c>
      <c r="BC227" s="10" t="s">
        <v>33</v>
      </c>
      <c r="BD227" s="10" t="s">
        <v>34</v>
      </c>
      <c r="BE227" s="10"/>
      <c r="BF227" s="10" t="b">
        <v>1</v>
      </c>
      <c r="BG227" s="10"/>
      <c r="BH227" s="10"/>
      <c r="BI227" s="10"/>
      <c r="BJ227" s="10"/>
      <c r="BK227" s="63"/>
      <c r="BL227" s="10">
        <v>1027</v>
      </c>
      <c r="BM227" s="10" t="s">
        <v>34</v>
      </c>
      <c r="BN227" s="10" t="s">
        <v>35</v>
      </c>
      <c r="BO227" s="10"/>
      <c r="BP227" s="10" t="b">
        <v>1</v>
      </c>
      <c r="BQ227" s="10"/>
      <c r="BR227" s="10"/>
      <c r="BS227" s="10"/>
      <c r="BT227" s="10"/>
      <c r="BU227" s="63"/>
      <c r="BV227" s="10">
        <v>1027</v>
      </c>
      <c r="BW227" s="10" t="s">
        <v>35</v>
      </c>
      <c r="BX227" s="10" t="s">
        <v>36</v>
      </c>
      <c r="BY227" s="10"/>
      <c r="BZ227" s="10" t="b">
        <v>1</v>
      </c>
      <c r="CA227" s="10"/>
      <c r="CB227" s="10"/>
      <c r="CC227" s="10"/>
      <c r="CD227" s="10"/>
      <c r="CE227" s="10"/>
    </row>
    <row r="228" spans="1:83" x14ac:dyDescent="0.25">
      <c r="A228" s="10">
        <v>1028</v>
      </c>
      <c r="B228" s="10">
        <v>16</v>
      </c>
      <c r="C228" s="10">
        <v>1028</v>
      </c>
      <c r="D228" s="86" t="s">
        <v>28</v>
      </c>
      <c r="E228" s="10" t="s">
        <v>29</v>
      </c>
      <c r="F228" s="10"/>
      <c r="G228" s="10"/>
      <c r="H228" s="10" t="b">
        <v>1</v>
      </c>
      <c r="I228" s="10"/>
      <c r="J228" s="10"/>
      <c r="K228" s="10"/>
      <c r="L228" s="10"/>
      <c r="M228" s="63"/>
      <c r="N228" s="86">
        <v>1028</v>
      </c>
      <c r="O228" s="10" t="s">
        <v>29</v>
      </c>
      <c r="P228" s="10" t="s">
        <v>30</v>
      </c>
      <c r="Q228" s="10"/>
      <c r="R228" s="10" t="b">
        <v>1</v>
      </c>
      <c r="S228" s="10"/>
      <c r="T228" s="10"/>
      <c r="U228" s="10"/>
      <c r="V228" s="10"/>
      <c r="W228" s="63"/>
      <c r="X228" s="10">
        <v>1028</v>
      </c>
      <c r="Y228" s="10" t="s">
        <v>30</v>
      </c>
      <c r="Z228" s="10" t="s">
        <v>31</v>
      </c>
      <c r="AA228" s="10"/>
      <c r="AB228" s="10" t="b">
        <v>1</v>
      </c>
      <c r="AC228" s="10"/>
      <c r="AD228" s="10"/>
      <c r="AE228" s="10"/>
      <c r="AF228" s="10"/>
      <c r="AG228" s="10"/>
      <c r="AH228" s="86">
        <v>1028</v>
      </c>
      <c r="AI228" s="10" t="s">
        <v>31</v>
      </c>
      <c r="AJ228" s="10" t="s">
        <v>32</v>
      </c>
      <c r="AK228" s="10"/>
      <c r="AL228" s="10" t="b">
        <v>1</v>
      </c>
      <c r="AM228" s="10"/>
      <c r="AN228" s="10"/>
      <c r="AO228" s="10"/>
      <c r="AP228" s="10"/>
      <c r="AQ228" s="63"/>
      <c r="AR228" s="10">
        <v>1028</v>
      </c>
      <c r="AS228" s="10" t="s">
        <v>32</v>
      </c>
      <c r="AT228" s="10" t="s">
        <v>33</v>
      </c>
      <c r="AU228" s="10"/>
      <c r="AV228" s="10" t="b">
        <v>1</v>
      </c>
      <c r="AW228" s="10"/>
      <c r="AX228" s="10"/>
      <c r="AY228" s="10"/>
      <c r="AZ228" s="10"/>
      <c r="BA228" s="63"/>
      <c r="BB228" s="86">
        <v>1028</v>
      </c>
      <c r="BC228" s="10" t="s">
        <v>33</v>
      </c>
      <c r="BD228" s="10" t="s">
        <v>34</v>
      </c>
      <c r="BE228" s="10"/>
      <c r="BF228" s="10" t="b">
        <v>1</v>
      </c>
      <c r="BG228" s="10"/>
      <c r="BH228" s="10"/>
      <c r="BI228" s="10"/>
      <c r="BJ228" s="10"/>
      <c r="BK228" s="63"/>
      <c r="BL228" s="10">
        <v>1028</v>
      </c>
      <c r="BM228" s="10" t="s">
        <v>34</v>
      </c>
      <c r="BN228" s="10" t="s">
        <v>35</v>
      </c>
      <c r="BO228" s="10"/>
      <c r="BP228" s="10" t="b">
        <v>1</v>
      </c>
      <c r="BQ228" s="10"/>
      <c r="BR228" s="10"/>
      <c r="BS228" s="10"/>
      <c r="BT228" s="10"/>
      <c r="BU228" s="63"/>
      <c r="BV228" s="10">
        <v>1028</v>
      </c>
      <c r="BW228" s="10" t="s">
        <v>35</v>
      </c>
      <c r="BX228" s="10" t="s">
        <v>36</v>
      </c>
      <c r="BY228" s="10"/>
      <c r="BZ228" s="10" t="b">
        <v>1</v>
      </c>
      <c r="CA228" s="10"/>
      <c r="CB228" s="10"/>
      <c r="CC228" s="10"/>
      <c r="CD228" s="10"/>
      <c r="CE228" s="10"/>
    </row>
    <row r="229" spans="1:83" x14ac:dyDescent="0.25">
      <c r="A229" s="10">
        <v>1029</v>
      </c>
      <c r="B229" s="10">
        <v>16</v>
      </c>
      <c r="C229" s="10">
        <v>1029</v>
      </c>
      <c r="D229" s="86" t="s">
        <v>28</v>
      </c>
      <c r="E229" s="10" t="s">
        <v>29</v>
      </c>
      <c r="F229" s="10"/>
      <c r="G229" s="10"/>
      <c r="H229" s="10" t="b">
        <v>1</v>
      </c>
      <c r="I229" s="10"/>
      <c r="J229" s="10"/>
      <c r="K229" s="10"/>
      <c r="L229" s="10"/>
      <c r="M229" s="63"/>
      <c r="N229" s="86">
        <v>1029</v>
      </c>
      <c r="O229" s="10" t="s">
        <v>29</v>
      </c>
      <c r="P229" s="10" t="s">
        <v>30</v>
      </c>
      <c r="Q229" s="10"/>
      <c r="R229" s="10" t="b">
        <v>1</v>
      </c>
      <c r="S229" s="10"/>
      <c r="T229" s="10"/>
      <c r="U229" s="10"/>
      <c r="V229" s="10"/>
      <c r="W229" s="63"/>
      <c r="X229" s="10">
        <v>1029</v>
      </c>
      <c r="Y229" s="10" t="s">
        <v>30</v>
      </c>
      <c r="Z229" s="10" t="s">
        <v>31</v>
      </c>
      <c r="AA229" s="10"/>
      <c r="AB229" s="10" t="b">
        <v>1</v>
      </c>
      <c r="AC229" s="10"/>
      <c r="AD229" s="10"/>
      <c r="AE229" s="10"/>
      <c r="AF229" s="10"/>
      <c r="AG229" s="10"/>
      <c r="AH229" s="86">
        <v>1029</v>
      </c>
      <c r="AI229" s="10" t="s">
        <v>31</v>
      </c>
      <c r="AJ229" s="10" t="s">
        <v>32</v>
      </c>
      <c r="AK229" s="10"/>
      <c r="AL229" s="10" t="b">
        <v>1</v>
      </c>
      <c r="AM229" s="10"/>
      <c r="AN229" s="10"/>
      <c r="AO229" s="10"/>
      <c r="AP229" s="10"/>
      <c r="AQ229" s="63"/>
      <c r="AR229" s="10">
        <v>1029</v>
      </c>
      <c r="AS229" s="10" t="s">
        <v>32</v>
      </c>
      <c r="AT229" s="10" t="s">
        <v>33</v>
      </c>
      <c r="AU229" s="10"/>
      <c r="AV229" s="10" t="b">
        <v>1</v>
      </c>
      <c r="AW229" s="10"/>
      <c r="AX229" s="10"/>
      <c r="AY229" s="10"/>
      <c r="AZ229" s="10"/>
      <c r="BA229" s="63"/>
      <c r="BB229" s="86">
        <v>1029</v>
      </c>
      <c r="BC229" s="10" t="s">
        <v>33</v>
      </c>
      <c r="BD229" s="10" t="s">
        <v>34</v>
      </c>
      <c r="BE229" s="10"/>
      <c r="BF229" s="10" t="b">
        <v>1</v>
      </c>
      <c r="BG229" s="10"/>
      <c r="BH229" s="10"/>
      <c r="BI229" s="10"/>
      <c r="BJ229" s="10"/>
      <c r="BK229" s="63"/>
      <c r="BL229" s="10">
        <v>1029</v>
      </c>
      <c r="BM229" s="10" t="s">
        <v>34</v>
      </c>
      <c r="BN229" s="10" t="s">
        <v>35</v>
      </c>
      <c r="BO229" s="10"/>
      <c r="BP229" s="10" t="b">
        <v>1</v>
      </c>
      <c r="BQ229" s="10"/>
      <c r="BR229" s="10"/>
      <c r="BS229" s="10"/>
      <c r="BT229" s="10"/>
      <c r="BU229" s="63"/>
      <c r="BV229" s="10">
        <v>1029</v>
      </c>
      <c r="BW229" s="10" t="s">
        <v>35</v>
      </c>
      <c r="BX229" s="10" t="s">
        <v>36</v>
      </c>
      <c r="BY229" s="10"/>
      <c r="BZ229" s="10" t="b">
        <v>1</v>
      </c>
      <c r="CA229" s="10"/>
      <c r="CB229" s="10"/>
      <c r="CC229" s="10"/>
      <c r="CD229" s="10"/>
      <c r="CE229" s="10"/>
    </row>
    <row r="230" spans="1:83" x14ac:dyDescent="0.25">
      <c r="A230" s="10">
        <v>1030</v>
      </c>
      <c r="B230" s="10">
        <v>16</v>
      </c>
      <c r="C230" s="10">
        <v>1030</v>
      </c>
      <c r="D230" s="86" t="s">
        <v>28</v>
      </c>
      <c r="E230" s="10" t="s">
        <v>29</v>
      </c>
      <c r="F230" s="10"/>
      <c r="G230" s="10"/>
      <c r="H230" s="10" t="b">
        <v>1</v>
      </c>
      <c r="I230" s="10"/>
      <c r="J230" s="10"/>
      <c r="K230" s="10"/>
      <c r="L230" s="10"/>
      <c r="M230" s="63"/>
      <c r="N230" s="86">
        <v>1030</v>
      </c>
      <c r="O230" s="10" t="s">
        <v>29</v>
      </c>
      <c r="P230" s="10" t="s">
        <v>30</v>
      </c>
      <c r="Q230" s="10"/>
      <c r="R230" s="10" t="b">
        <v>1</v>
      </c>
      <c r="S230" s="10"/>
      <c r="T230" s="10"/>
      <c r="U230" s="10"/>
      <c r="V230" s="10"/>
      <c r="W230" s="63"/>
      <c r="X230" s="10">
        <v>1030</v>
      </c>
      <c r="Y230" s="10" t="s">
        <v>30</v>
      </c>
      <c r="Z230" s="10" t="s">
        <v>31</v>
      </c>
      <c r="AA230" s="10"/>
      <c r="AB230" s="10" t="b">
        <v>1</v>
      </c>
      <c r="AC230" s="10"/>
      <c r="AD230" s="10"/>
      <c r="AE230" s="10"/>
      <c r="AF230" s="10"/>
      <c r="AG230" s="10"/>
      <c r="AH230" s="86">
        <v>1030</v>
      </c>
      <c r="AI230" s="10" t="s">
        <v>31</v>
      </c>
      <c r="AJ230" s="10" t="s">
        <v>32</v>
      </c>
      <c r="AK230" s="10"/>
      <c r="AL230" s="10" t="b">
        <v>1</v>
      </c>
      <c r="AM230" s="10"/>
      <c r="AN230" s="10"/>
      <c r="AO230" s="10"/>
      <c r="AP230" s="10"/>
      <c r="AQ230" s="63"/>
      <c r="AR230" s="10">
        <v>1030</v>
      </c>
      <c r="AS230" s="10" t="s">
        <v>32</v>
      </c>
      <c r="AT230" s="10" t="s">
        <v>33</v>
      </c>
      <c r="AU230" s="10"/>
      <c r="AV230" s="10" t="b">
        <v>1</v>
      </c>
      <c r="AW230" s="10"/>
      <c r="AX230" s="10"/>
      <c r="AY230" s="10"/>
      <c r="AZ230" s="10"/>
      <c r="BA230" s="63"/>
      <c r="BB230" s="86">
        <v>1030</v>
      </c>
      <c r="BC230" s="10" t="s">
        <v>33</v>
      </c>
      <c r="BD230" s="10" t="s">
        <v>34</v>
      </c>
      <c r="BE230" s="10"/>
      <c r="BF230" s="10" t="b">
        <v>1</v>
      </c>
      <c r="BG230" s="10"/>
      <c r="BH230" s="10"/>
      <c r="BI230" s="10"/>
      <c r="BJ230" s="10"/>
      <c r="BK230" s="63"/>
      <c r="BL230" s="10">
        <v>1030</v>
      </c>
      <c r="BM230" s="10" t="s">
        <v>34</v>
      </c>
      <c r="BN230" s="10" t="s">
        <v>35</v>
      </c>
      <c r="BO230" s="10"/>
      <c r="BP230" s="10" t="b">
        <v>1</v>
      </c>
      <c r="BQ230" s="10"/>
      <c r="BR230" s="10"/>
      <c r="BS230" s="10"/>
      <c r="BT230" s="10"/>
      <c r="BU230" s="63"/>
      <c r="BV230" s="10">
        <v>1030</v>
      </c>
      <c r="BW230" s="10" t="s">
        <v>35</v>
      </c>
      <c r="BX230" s="10" t="s">
        <v>36</v>
      </c>
      <c r="BY230" s="10"/>
      <c r="BZ230" s="10" t="b">
        <v>1</v>
      </c>
      <c r="CA230" s="10"/>
      <c r="CB230" s="10"/>
      <c r="CC230" s="10"/>
      <c r="CD230" s="10"/>
      <c r="CE230" s="10"/>
    </row>
    <row r="231" spans="1:83" x14ac:dyDescent="0.25">
      <c r="A231" s="10">
        <v>1031</v>
      </c>
      <c r="B231" s="10">
        <v>16</v>
      </c>
      <c r="C231" s="10">
        <v>1031</v>
      </c>
      <c r="D231" s="86" t="s">
        <v>28</v>
      </c>
      <c r="E231" s="10" t="s">
        <v>29</v>
      </c>
      <c r="F231" s="10"/>
      <c r="G231" s="10"/>
      <c r="H231" s="10" t="b">
        <v>1</v>
      </c>
      <c r="I231" s="10"/>
      <c r="J231" s="10"/>
      <c r="K231" s="10"/>
      <c r="L231" s="10"/>
      <c r="M231" s="63"/>
      <c r="N231" s="86">
        <v>1031</v>
      </c>
      <c r="O231" s="10" t="s">
        <v>29</v>
      </c>
      <c r="P231" s="10" t="s">
        <v>30</v>
      </c>
      <c r="Q231" s="10">
        <v>0.25992079699999998</v>
      </c>
      <c r="R231" s="10" t="b">
        <v>0</v>
      </c>
      <c r="S231" s="10">
        <v>0.39695048900000002</v>
      </c>
      <c r="T231" s="10">
        <v>0.122891106</v>
      </c>
      <c r="U231" s="10">
        <v>0</v>
      </c>
      <c r="V231" s="10">
        <v>0</v>
      </c>
      <c r="W231" s="63">
        <v>0</v>
      </c>
      <c r="X231" s="10">
        <v>1031</v>
      </c>
      <c r="Y231" s="10" t="s">
        <v>30</v>
      </c>
      <c r="Z231" s="10" t="s">
        <v>31</v>
      </c>
      <c r="AA231" s="10"/>
      <c r="AB231" s="10" t="b">
        <v>1</v>
      </c>
      <c r="AC231" s="10"/>
      <c r="AD231" s="10"/>
      <c r="AE231" s="10"/>
      <c r="AF231" s="10"/>
      <c r="AG231" s="10"/>
      <c r="AH231" s="86">
        <v>1031</v>
      </c>
      <c r="AI231" s="10" t="s">
        <v>31</v>
      </c>
      <c r="AJ231" s="10" t="s">
        <v>32</v>
      </c>
      <c r="AK231" s="10"/>
      <c r="AL231" s="10" t="b">
        <v>1</v>
      </c>
      <c r="AM231" s="10"/>
      <c r="AN231" s="10"/>
      <c r="AO231" s="10"/>
      <c r="AP231" s="10"/>
      <c r="AQ231" s="63"/>
      <c r="AR231" s="10">
        <v>1031</v>
      </c>
      <c r="AS231" s="10" t="s">
        <v>32</v>
      </c>
      <c r="AT231" s="10" t="s">
        <v>33</v>
      </c>
      <c r="AU231" s="10"/>
      <c r="AV231" s="10" t="b">
        <v>1</v>
      </c>
      <c r="AW231" s="10"/>
      <c r="AX231" s="10"/>
      <c r="AY231" s="10"/>
      <c r="AZ231" s="10"/>
      <c r="BA231" s="63"/>
      <c r="BB231" s="86">
        <v>1031</v>
      </c>
      <c r="BC231" s="10" t="s">
        <v>33</v>
      </c>
      <c r="BD231" s="10" t="s">
        <v>34</v>
      </c>
      <c r="BE231" s="10"/>
      <c r="BF231" s="10" t="b">
        <v>1</v>
      </c>
      <c r="BG231" s="10"/>
      <c r="BH231" s="10"/>
      <c r="BI231" s="10"/>
      <c r="BJ231" s="10"/>
      <c r="BK231" s="63"/>
      <c r="BL231" s="10">
        <v>1031</v>
      </c>
      <c r="BM231" s="10" t="s">
        <v>34</v>
      </c>
      <c r="BN231" s="10" t="s">
        <v>35</v>
      </c>
      <c r="BO231" s="10"/>
      <c r="BP231" s="10" t="b">
        <v>1</v>
      </c>
      <c r="BQ231" s="10"/>
      <c r="BR231" s="10"/>
      <c r="BS231" s="10"/>
      <c r="BT231" s="10"/>
      <c r="BU231" s="63"/>
      <c r="BV231" s="10">
        <v>1031</v>
      </c>
      <c r="BW231" s="10" t="s">
        <v>35</v>
      </c>
      <c r="BX231" s="10" t="s">
        <v>36</v>
      </c>
      <c r="BY231" s="10">
        <v>0.135375729</v>
      </c>
      <c r="BZ231" s="10" t="b">
        <v>0</v>
      </c>
      <c r="CA231" s="10">
        <v>0.29568354699999999</v>
      </c>
      <c r="CB231" s="10">
        <v>0</v>
      </c>
      <c r="CC231" s="10">
        <v>0</v>
      </c>
      <c r="CD231" s="10">
        <v>0</v>
      </c>
      <c r="CE231" s="10">
        <v>0</v>
      </c>
    </row>
    <row r="232" spans="1:83" x14ac:dyDescent="0.25">
      <c r="A232" s="10">
        <v>1032</v>
      </c>
      <c r="B232" s="10">
        <v>16</v>
      </c>
      <c r="C232" s="10">
        <v>1032</v>
      </c>
      <c r="D232" s="86" t="s">
        <v>28</v>
      </c>
      <c r="E232" s="10" t="s">
        <v>29</v>
      </c>
      <c r="F232" s="10"/>
      <c r="G232" s="10"/>
      <c r="H232" s="10" t="b">
        <v>1</v>
      </c>
      <c r="I232" s="10"/>
      <c r="J232" s="10"/>
      <c r="K232" s="10"/>
      <c r="L232" s="10"/>
      <c r="M232" s="63"/>
      <c r="N232" s="86">
        <v>1032</v>
      </c>
      <c r="O232" s="10" t="s">
        <v>29</v>
      </c>
      <c r="P232" s="10" t="s">
        <v>30</v>
      </c>
      <c r="Q232" s="10"/>
      <c r="R232" s="10" t="b">
        <v>1</v>
      </c>
      <c r="S232" s="10"/>
      <c r="T232" s="10"/>
      <c r="U232" s="10"/>
      <c r="V232" s="10"/>
      <c r="W232" s="63"/>
      <c r="X232" s="10">
        <v>1032</v>
      </c>
      <c r="Y232" s="10" t="s">
        <v>30</v>
      </c>
      <c r="Z232" s="10" t="s">
        <v>31</v>
      </c>
      <c r="AA232" s="10"/>
      <c r="AB232" s="10" t="b">
        <v>1</v>
      </c>
      <c r="AC232" s="10"/>
      <c r="AD232" s="10"/>
      <c r="AE232" s="10"/>
      <c r="AF232" s="10"/>
      <c r="AG232" s="10"/>
      <c r="AH232" s="86">
        <v>1032</v>
      </c>
      <c r="AI232" s="10" t="s">
        <v>31</v>
      </c>
      <c r="AJ232" s="10" t="s">
        <v>32</v>
      </c>
      <c r="AK232" s="10"/>
      <c r="AL232" s="10" t="b">
        <v>1</v>
      </c>
      <c r="AM232" s="10"/>
      <c r="AN232" s="10"/>
      <c r="AO232" s="10"/>
      <c r="AP232" s="10"/>
      <c r="AQ232" s="63"/>
      <c r="AR232" s="10">
        <v>1032</v>
      </c>
      <c r="AS232" s="10" t="s">
        <v>32</v>
      </c>
      <c r="AT232" s="10" t="s">
        <v>33</v>
      </c>
      <c r="AU232" s="10"/>
      <c r="AV232" s="10" t="b">
        <v>1</v>
      </c>
      <c r="AW232" s="10"/>
      <c r="AX232" s="10"/>
      <c r="AY232" s="10"/>
      <c r="AZ232" s="10"/>
      <c r="BA232" s="63"/>
      <c r="BB232" s="86">
        <v>1032</v>
      </c>
      <c r="BC232" s="10" t="s">
        <v>33</v>
      </c>
      <c r="BD232" s="10" t="s">
        <v>34</v>
      </c>
      <c r="BE232" s="10"/>
      <c r="BF232" s="10" t="b">
        <v>1</v>
      </c>
      <c r="BG232" s="10"/>
      <c r="BH232" s="10"/>
      <c r="BI232" s="10"/>
      <c r="BJ232" s="10"/>
      <c r="BK232" s="63"/>
      <c r="BL232" s="10">
        <v>1032</v>
      </c>
      <c r="BM232" s="10" t="s">
        <v>34</v>
      </c>
      <c r="BN232" s="10" t="s">
        <v>35</v>
      </c>
      <c r="BO232" s="10"/>
      <c r="BP232" s="10" t="b">
        <v>1</v>
      </c>
      <c r="BQ232" s="10"/>
      <c r="BR232" s="10"/>
      <c r="BS232" s="10"/>
      <c r="BT232" s="10"/>
      <c r="BU232" s="63"/>
      <c r="BV232" s="10">
        <v>1032</v>
      </c>
      <c r="BW232" s="10" t="s">
        <v>35</v>
      </c>
      <c r="BX232" s="10" t="s">
        <v>36</v>
      </c>
      <c r="BY232" s="10"/>
      <c r="BZ232" s="10" t="b">
        <v>1</v>
      </c>
      <c r="CA232" s="10"/>
      <c r="CB232" s="10"/>
      <c r="CC232" s="10"/>
      <c r="CD232" s="10"/>
      <c r="CE232" s="10"/>
    </row>
    <row r="233" spans="1:83" x14ac:dyDescent="0.25">
      <c r="A233" s="10">
        <v>1033</v>
      </c>
      <c r="B233" s="10">
        <v>16</v>
      </c>
      <c r="C233" s="10">
        <v>1033</v>
      </c>
      <c r="D233" s="86" t="s">
        <v>28</v>
      </c>
      <c r="E233" s="10" t="s">
        <v>29</v>
      </c>
      <c r="F233" s="10"/>
      <c r="G233" s="10"/>
      <c r="H233" s="10" t="b">
        <v>1</v>
      </c>
      <c r="I233" s="10"/>
      <c r="J233" s="10"/>
      <c r="K233" s="10"/>
      <c r="L233" s="10"/>
      <c r="M233" s="63"/>
      <c r="N233" s="86">
        <v>1033</v>
      </c>
      <c r="O233" s="10" t="s">
        <v>29</v>
      </c>
      <c r="P233" s="10" t="s">
        <v>30</v>
      </c>
      <c r="Q233" s="10"/>
      <c r="R233" s="10" t="b">
        <v>1</v>
      </c>
      <c r="S233" s="10"/>
      <c r="T233" s="10"/>
      <c r="U233" s="10"/>
      <c r="V233" s="10"/>
      <c r="W233" s="63"/>
      <c r="X233" s="10">
        <v>1033</v>
      </c>
      <c r="Y233" s="10" t="s">
        <v>30</v>
      </c>
      <c r="Z233" s="10" t="s">
        <v>31</v>
      </c>
      <c r="AA233" s="10"/>
      <c r="AB233" s="10" t="b">
        <v>1</v>
      </c>
      <c r="AC233" s="10"/>
      <c r="AD233" s="10"/>
      <c r="AE233" s="10"/>
      <c r="AF233" s="10"/>
      <c r="AG233" s="10"/>
      <c r="AH233" s="86">
        <v>1033</v>
      </c>
      <c r="AI233" s="10" t="s">
        <v>31</v>
      </c>
      <c r="AJ233" s="10" t="s">
        <v>32</v>
      </c>
      <c r="AK233" s="10"/>
      <c r="AL233" s="10" t="b">
        <v>1</v>
      </c>
      <c r="AM233" s="10"/>
      <c r="AN233" s="10"/>
      <c r="AO233" s="10"/>
      <c r="AP233" s="10"/>
      <c r="AQ233" s="63"/>
      <c r="AR233" s="10">
        <v>1033</v>
      </c>
      <c r="AS233" s="10" t="s">
        <v>32</v>
      </c>
      <c r="AT233" s="10" t="s">
        <v>33</v>
      </c>
      <c r="AU233" s="10"/>
      <c r="AV233" s="10" t="b">
        <v>1</v>
      </c>
      <c r="AW233" s="10"/>
      <c r="AX233" s="10"/>
      <c r="AY233" s="10"/>
      <c r="AZ233" s="10"/>
      <c r="BA233" s="63"/>
      <c r="BB233" s="86">
        <v>1033</v>
      </c>
      <c r="BC233" s="10" t="s">
        <v>33</v>
      </c>
      <c r="BD233" s="10" t="s">
        <v>34</v>
      </c>
      <c r="BE233" s="10"/>
      <c r="BF233" s="10" t="b">
        <v>1</v>
      </c>
      <c r="BG233" s="10"/>
      <c r="BH233" s="10"/>
      <c r="BI233" s="10"/>
      <c r="BJ233" s="10"/>
      <c r="BK233" s="63"/>
      <c r="BL233" s="10">
        <v>1033</v>
      </c>
      <c r="BM233" s="10" t="s">
        <v>34</v>
      </c>
      <c r="BN233" s="10" t="s">
        <v>35</v>
      </c>
      <c r="BO233" s="10"/>
      <c r="BP233" s="10" t="b">
        <v>1</v>
      </c>
      <c r="BQ233" s="10"/>
      <c r="BR233" s="10"/>
      <c r="BS233" s="10"/>
      <c r="BT233" s="10"/>
      <c r="BU233" s="63"/>
      <c r="BV233" s="10">
        <v>1033</v>
      </c>
      <c r="BW233" s="10" t="s">
        <v>35</v>
      </c>
      <c r="BX233" s="10" t="s">
        <v>36</v>
      </c>
      <c r="BY233" s="10"/>
      <c r="BZ233" s="10" t="b">
        <v>1</v>
      </c>
      <c r="CA233" s="10"/>
      <c r="CB233" s="10"/>
      <c r="CC233" s="10"/>
      <c r="CD233" s="10"/>
      <c r="CE233" s="10"/>
    </row>
    <row r="234" spans="1:83" x14ac:dyDescent="0.25">
      <c r="A234" s="10">
        <v>1034</v>
      </c>
      <c r="B234" s="10">
        <v>16</v>
      </c>
      <c r="C234" s="10">
        <v>1034</v>
      </c>
      <c r="D234" s="86" t="s">
        <v>28</v>
      </c>
      <c r="E234" s="10" t="s">
        <v>29</v>
      </c>
      <c r="F234" s="10"/>
      <c r="G234" s="10"/>
      <c r="H234" s="10" t="b">
        <v>1</v>
      </c>
      <c r="I234" s="10"/>
      <c r="J234" s="10"/>
      <c r="K234" s="10"/>
      <c r="L234" s="10"/>
      <c r="M234" s="63"/>
      <c r="N234" s="86">
        <v>1034</v>
      </c>
      <c r="O234" s="10" t="s">
        <v>29</v>
      </c>
      <c r="P234" s="10" t="s">
        <v>30</v>
      </c>
      <c r="Q234" s="10"/>
      <c r="R234" s="10" t="b">
        <v>1</v>
      </c>
      <c r="S234" s="10"/>
      <c r="T234" s="10"/>
      <c r="U234" s="10"/>
      <c r="V234" s="10"/>
      <c r="W234" s="63"/>
      <c r="X234" s="10">
        <v>1034</v>
      </c>
      <c r="Y234" s="10" t="s">
        <v>30</v>
      </c>
      <c r="Z234" s="10" t="s">
        <v>31</v>
      </c>
      <c r="AA234" s="10"/>
      <c r="AB234" s="10" t="b">
        <v>1</v>
      </c>
      <c r="AC234" s="10"/>
      <c r="AD234" s="10"/>
      <c r="AE234" s="10"/>
      <c r="AF234" s="10"/>
      <c r="AG234" s="10"/>
      <c r="AH234" s="86">
        <v>1034</v>
      </c>
      <c r="AI234" s="10" t="s">
        <v>31</v>
      </c>
      <c r="AJ234" s="10" t="s">
        <v>32</v>
      </c>
      <c r="AK234" s="10"/>
      <c r="AL234" s="10" t="b">
        <v>1</v>
      </c>
      <c r="AM234" s="10"/>
      <c r="AN234" s="10"/>
      <c r="AO234" s="10"/>
      <c r="AP234" s="10"/>
      <c r="AQ234" s="63"/>
      <c r="AR234" s="10">
        <v>1034</v>
      </c>
      <c r="AS234" s="10" t="s">
        <v>32</v>
      </c>
      <c r="AT234" s="10" t="s">
        <v>33</v>
      </c>
      <c r="AU234" s="10"/>
      <c r="AV234" s="10" t="b">
        <v>1</v>
      </c>
      <c r="AW234" s="10"/>
      <c r="AX234" s="10"/>
      <c r="AY234" s="10"/>
      <c r="AZ234" s="10"/>
      <c r="BA234" s="63"/>
      <c r="BB234" s="86">
        <v>1034</v>
      </c>
      <c r="BC234" s="10" t="s">
        <v>33</v>
      </c>
      <c r="BD234" s="10" t="s">
        <v>34</v>
      </c>
      <c r="BE234" s="10"/>
      <c r="BF234" s="10" t="b">
        <v>1</v>
      </c>
      <c r="BG234" s="10"/>
      <c r="BH234" s="10"/>
      <c r="BI234" s="10"/>
      <c r="BJ234" s="10"/>
      <c r="BK234" s="63"/>
      <c r="BL234" s="10">
        <v>1034</v>
      </c>
      <c r="BM234" s="10" t="s">
        <v>34</v>
      </c>
      <c r="BN234" s="10" t="s">
        <v>35</v>
      </c>
      <c r="BO234" s="10"/>
      <c r="BP234" s="10" t="b">
        <v>1</v>
      </c>
      <c r="BQ234" s="10"/>
      <c r="BR234" s="10"/>
      <c r="BS234" s="10"/>
      <c r="BT234" s="10"/>
      <c r="BU234" s="63"/>
      <c r="BV234" s="10">
        <v>1034</v>
      </c>
      <c r="BW234" s="10" t="s">
        <v>35</v>
      </c>
      <c r="BX234" s="10" t="s">
        <v>36</v>
      </c>
      <c r="BY234" s="10"/>
      <c r="BZ234" s="10" t="b">
        <v>1</v>
      </c>
      <c r="CA234" s="10"/>
      <c r="CB234" s="10"/>
      <c r="CC234" s="10"/>
      <c r="CD234" s="10"/>
      <c r="CE234" s="10"/>
    </row>
    <row r="235" spans="1:83" x14ac:dyDescent="0.25">
      <c r="A235" s="10">
        <v>1035</v>
      </c>
      <c r="B235" s="10">
        <v>16</v>
      </c>
      <c r="C235" s="10">
        <v>1035</v>
      </c>
      <c r="D235" s="86" t="s">
        <v>28</v>
      </c>
      <c r="E235" s="10" t="s">
        <v>29</v>
      </c>
      <c r="F235" s="10"/>
      <c r="G235" s="10"/>
      <c r="H235" s="10" t="b">
        <v>1</v>
      </c>
      <c r="I235" s="10"/>
      <c r="J235" s="10"/>
      <c r="K235" s="10"/>
      <c r="L235" s="10"/>
      <c r="M235" s="63"/>
      <c r="N235" s="86">
        <v>1035</v>
      </c>
      <c r="O235" s="10" t="s">
        <v>29</v>
      </c>
      <c r="P235" s="10" t="s">
        <v>30</v>
      </c>
      <c r="Q235" s="10"/>
      <c r="R235" s="10" t="b">
        <v>1</v>
      </c>
      <c r="S235" s="10"/>
      <c r="T235" s="10"/>
      <c r="U235" s="10"/>
      <c r="V235" s="10"/>
      <c r="W235" s="63"/>
      <c r="X235" s="10">
        <v>1035</v>
      </c>
      <c r="Y235" s="10" t="s">
        <v>30</v>
      </c>
      <c r="Z235" s="10" t="s">
        <v>31</v>
      </c>
      <c r="AA235" s="10"/>
      <c r="AB235" s="10" t="b">
        <v>1</v>
      </c>
      <c r="AC235" s="10"/>
      <c r="AD235" s="10"/>
      <c r="AE235" s="10"/>
      <c r="AF235" s="10"/>
      <c r="AG235" s="10"/>
      <c r="AH235" s="86">
        <v>1035</v>
      </c>
      <c r="AI235" s="10" t="s">
        <v>31</v>
      </c>
      <c r="AJ235" s="10" t="s">
        <v>32</v>
      </c>
      <c r="AK235" s="10"/>
      <c r="AL235" s="10" t="b">
        <v>1</v>
      </c>
      <c r="AM235" s="10"/>
      <c r="AN235" s="10"/>
      <c r="AO235" s="10"/>
      <c r="AP235" s="10"/>
      <c r="AQ235" s="63"/>
      <c r="AR235" s="10">
        <v>1035</v>
      </c>
      <c r="AS235" s="10" t="s">
        <v>32</v>
      </c>
      <c r="AT235" s="10" t="s">
        <v>33</v>
      </c>
      <c r="AU235" s="10"/>
      <c r="AV235" s="10" t="b">
        <v>1</v>
      </c>
      <c r="AW235" s="10"/>
      <c r="AX235" s="10"/>
      <c r="AY235" s="10"/>
      <c r="AZ235" s="10"/>
      <c r="BA235" s="63"/>
      <c r="BB235" s="86">
        <v>1035</v>
      </c>
      <c r="BC235" s="10" t="s">
        <v>33</v>
      </c>
      <c r="BD235" s="10" t="s">
        <v>34</v>
      </c>
      <c r="BE235" s="10"/>
      <c r="BF235" s="10" t="b">
        <v>1</v>
      </c>
      <c r="BG235" s="10"/>
      <c r="BH235" s="10"/>
      <c r="BI235" s="10"/>
      <c r="BJ235" s="10"/>
      <c r="BK235" s="63"/>
      <c r="BL235" s="10">
        <v>1035</v>
      </c>
      <c r="BM235" s="10" t="s">
        <v>34</v>
      </c>
      <c r="BN235" s="10" t="s">
        <v>35</v>
      </c>
      <c r="BO235" s="10"/>
      <c r="BP235" s="10" t="b">
        <v>1</v>
      </c>
      <c r="BQ235" s="10"/>
      <c r="BR235" s="10"/>
      <c r="BS235" s="10"/>
      <c r="BT235" s="10"/>
      <c r="BU235" s="63"/>
      <c r="BV235" s="10">
        <v>1035</v>
      </c>
      <c r="BW235" s="10" t="s">
        <v>35</v>
      </c>
      <c r="BX235" s="10" t="s">
        <v>36</v>
      </c>
      <c r="BY235" s="10"/>
      <c r="BZ235" s="10" t="b">
        <v>1</v>
      </c>
      <c r="CA235" s="10"/>
      <c r="CB235" s="10"/>
      <c r="CC235" s="10"/>
      <c r="CD235" s="10"/>
      <c r="CE235" s="10"/>
    </row>
    <row r="236" spans="1:83" x14ac:dyDescent="0.25">
      <c r="A236" s="10">
        <v>1036</v>
      </c>
      <c r="B236" s="10">
        <v>16</v>
      </c>
      <c r="C236" s="10">
        <v>1036</v>
      </c>
      <c r="D236" s="86" t="s">
        <v>28</v>
      </c>
      <c r="E236" s="10" t="s">
        <v>29</v>
      </c>
      <c r="F236" s="10">
        <v>0.353941954</v>
      </c>
      <c r="G236" s="10"/>
      <c r="H236" s="10" t="b">
        <v>0</v>
      </c>
      <c r="I236" s="10">
        <v>0.60171376399999998</v>
      </c>
      <c r="J236" s="10">
        <v>0.10617014399999999</v>
      </c>
      <c r="K236" s="10">
        <v>0</v>
      </c>
      <c r="L236" s="10">
        <v>0</v>
      </c>
      <c r="M236" s="63">
        <v>0</v>
      </c>
      <c r="N236" s="86">
        <v>1036</v>
      </c>
      <c r="O236" s="10" t="s">
        <v>29</v>
      </c>
      <c r="P236" s="10" t="s">
        <v>30</v>
      </c>
      <c r="Q236" s="10">
        <v>0.15530212299999999</v>
      </c>
      <c r="R236" s="10" t="b">
        <v>1</v>
      </c>
      <c r="S236" s="10">
        <v>0.45412572699999998</v>
      </c>
      <c r="T236" s="10">
        <v>0</v>
      </c>
      <c r="U236" s="10">
        <v>2.583129E-2</v>
      </c>
      <c r="V236" s="10">
        <v>0.410317459</v>
      </c>
      <c r="W236" s="63">
        <v>0.33245693599999998</v>
      </c>
      <c r="X236" s="10">
        <v>1036</v>
      </c>
      <c r="Y236" s="10" t="s">
        <v>30</v>
      </c>
      <c r="Z236" s="10" t="s">
        <v>31</v>
      </c>
      <c r="AA236" s="10">
        <v>0.101578686</v>
      </c>
      <c r="AB236" s="10" t="b">
        <v>0</v>
      </c>
      <c r="AC236" s="10">
        <v>0.64322788099999995</v>
      </c>
      <c r="AD236" s="10">
        <v>0</v>
      </c>
      <c r="AE236" s="10">
        <v>0</v>
      </c>
      <c r="AF236" s="10">
        <v>0</v>
      </c>
      <c r="AG236" s="10">
        <v>0</v>
      </c>
      <c r="AH236" s="86">
        <v>1036</v>
      </c>
      <c r="AI236" s="10" t="s">
        <v>31</v>
      </c>
      <c r="AJ236" s="10" t="s">
        <v>32</v>
      </c>
      <c r="AK236" s="10">
        <v>0.364970089</v>
      </c>
      <c r="AL236" s="10" t="b">
        <v>1</v>
      </c>
      <c r="AM236" s="10">
        <v>0.82280794899999998</v>
      </c>
      <c r="AN236" s="10">
        <v>0</v>
      </c>
      <c r="AO236" s="10">
        <v>1.0972798000000001E-2</v>
      </c>
      <c r="AP236" s="10">
        <v>0.64736273700000002</v>
      </c>
      <c r="AQ236" s="63">
        <v>2.3639327000000002E-2</v>
      </c>
      <c r="AR236" s="10">
        <v>1036</v>
      </c>
      <c r="AS236" s="10" t="s">
        <v>32</v>
      </c>
      <c r="AT236" s="10" t="s">
        <v>33</v>
      </c>
      <c r="AU236" s="10"/>
      <c r="AV236" s="10" t="b">
        <v>1</v>
      </c>
      <c r="AW236" s="10"/>
      <c r="AX236" s="10"/>
      <c r="AY236" s="10"/>
      <c r="AZ236" s="10"/>
      <c r="BA236" s="63"/>
      <c r="BB236" s="86">
        <v>1036</v>
      </c>
      <c r="BC236" s="10" t="s">
        <v>33</v>
      </c>
      <c r="BD236" s="10" t="s">
        <v>34</v>
      </c>
      <c r="BE236" s="10"/>
      <c r="BF236" s="10" t="b">
        <v>1</v>
      </c>
      <c r="BG236" s="10"/>
      <c r="BH236" s="10"/>
      <c r="BI236" s="10"/>
      <c r="BJ236" s="10"/>
      <c r="BK236" s="63"/>
      <c r="BL236" s="10">
        <v>1036</v>
      </c>
      <c r="BM236" s="10" t="s">
        <v>34</v>
      </c>
      <c r="BN236" s="10" t="s">
        <v>35</v>
      </c>
      <c r="BO236" s="10"/>
      <c r="BP236" s="10" t="b">
        <v>1</v>
      </c>
      <c r="BQ236" s="10"/>
      <c r="BR236" s="10"/>
      <c r="BS236" s="10"/>
      <c r="BT236" s="10"/>
      <c r="BU236" s="63"/>
      <c r="BV236" s="10">
        <v>1036</v>
      </c>
      <c r="BW236" s="10" t="s">
        <v>35</v>
      </c>
      <c r="BX236" s="10" t="s">
        <v>36</v>
      </c>
      <c r="BY236" s="10"/>
      <c r="BZ236" s="10" t="b">
        <v>1</v>
      </c>
      <c r="CA236" s="10"/>
      <c r="CB236" s="10"/>
      <c r="CC236" s="10"/>
      <c r="CD236" s="10"/>
      <c r="CE236" s="10"/>
    </row>
    <row r="237" spans="1:83" x14ac:dyDescent="0.25">
      <c r="A237" s="10">
        <v>1037</v>
      </c>
      <c r="B237" s="10">
        <v>16</v>
      </c>
      <c r="C237" s="10">
        <v>1037</v>
      </c>
      <c r="D237" s="86" t="s">
        <v>28</v>
      </c>
      <c r="E237" s="10" t="s">
        <v>29</v>
      </c>
      <c r="F237" s="10"/>
      <c r="G237" s="10"/>
      <c r="H237" s="10" t="b">
        <v>1</v>
      </c>
      <c r="I237" s="10"/>
      <c r="J237" s="10"/>
      <c r="K237" s="10"/>
      <c r="L237" s="10"/>
      <c r="M237" s="63"/>
      <c r="N237" s="86">
        <v>1037</v>
      </c>
      <c r="O237" s="10" t="s">
        <v>29</v>
      </c>
      <c r="P237" s="10" t="s">
        <v>30</v>
      </c>
      <c r="Q237" s="10"/>
      <c r="R237" s="10" t="b">
        <v>1</v>
      </c>
      <c r="S237" s="10"/>
      <c r="T237" s="10"/>
      <c r="U237" s="10"/>
      <c r="V237" s="10"/>
      <c r="W237" s="63"/>
      <c r="X237" s="10">
        <v>1037</v>
      </c>
      <c r="Y237" s="10" t="s">
        <v>30</v>
      </c>
      <c r="Z237" s="10" t="s">
        <v>31</v>
      </c>
      <c r="AA237" s="10"/>
      <c r="AB237" s="10" t="b">
        <v>1</v>
      </c>
      <c r="AC237" s="10"/>
      <c r="AD237" s="10"/>
      <c r="AE237" s="10"/>
      <c r="AF237" s="10"/>
      <c r="AG237" s="10"/>
      <c r="AH237" s="86">
        <v>1037</v>
      </c>
      <c r="AI237" s="10" t="s">
        <v>31</v>
      </c>
      <c r="AJ237" s="10" t="s">
        <v>32</v>
      </c>
      <c r="AK237" s="10"/>
      <c r="AL237" s="10" t="b">
        <v>1</v>
      </c>
      <c r="AM237" s="10"/>
      <c r="AN237" s="10"/>
      <c r="AO237" s="10"/>
      <c r="AP237" s="10"/>
      <c r="AQ237" s="63"/>
      <c r="AR237" s="10">
        <v>1037</v>
      </c>
      <c r="AS237" s="10" t="s">
        <v>32</v>
      </c>
      <c r="AT237" s="10" t="s">
        <v>33</v>
      </c>
      <c r="AU237" s="10"/>
      <c r="AV237" s="10" t="b">
        <v>1</v>
      </c>
      <c r="AW237" s="10"/>
      <c r="AX237" s="10"/>
      <c r="AY237" s="10"/>
      <c r="AZ237" s="10"/>
      <c r="BA237" s="63"/>
      <c r="BB237" s="86">
        <v>1037</v>
      </c>
      <c r="BC237" s="10" t="s">
        <v>33</v>
      </c>
      <c r="BD237" s="10" t="s">
        <v>34</v>
      </c>
      <c r="BE237" s="10"/>
      <c r="BF237" s="10" t="b">
        <v>1</v>
      </c>
      <c r="BG237" s="10"/>
      <c r="BH237" s="10"/>
      <c r="BI237" s="10"/>
      <c r="BJ237" s="10"/>
      <c r="BK237" s="63"/>
      <c r="BL237" s="10">
        <v>1037</v>
      </c>
      <c r="BM237" s="10" t="s">
        <v>34</v>
      </c>
      <c r="BN237" s="10" t="s">
        <v>35</v>
      </c>
      <c r="BO237" s="10"/>
      <c r="BP237" s="10" t="b">
        <v>1</v>
      </c>
      <c r="BQ237" s="10"/>
      <c r="BR237" s="10"/>
      <c r="BS237" s="10"/>
      <c r="BT237" s="10"/>
      <c r="BU237" s="63"/>
      <c r="BV237" s="10">
        <v>1037</v>
      </c>
      <c r="BW237" s="10" t="s">
        <v>35</v>
      </c>
      <c r="BX237" s="10" t="s">
        <v>36</v>
      </c>
      <c r="BY237" s="10"/>
      <c r="BZ237" s="10" t="b">
        <v>1</v>
      </c>
      <c r="CA237" s="10"/>
      <c r="CB237" s="10"/>
      <c r="CC237" s="10"/>
      <c r="CD237" s="10"/>
      <c r="CE237" s="10"/>
    </row>
    <row r="238" spans="1:83" x14ac:dyDescent="0.25">
      <c r="A238" s="32">
        <v>1038</v>
      </c>
      <c r="B238" s="32">
        <v>16</v>
      </c>
      <c r="C238" s="32">
        <v>1038</v>
      </c>
      <c r="D238" s="87" t="s">
        <v>28</v>
      </c>
      <c r="E238" s="32" t="s">
        <v>29</v>
      </c>
      <c r="F238" s="32"/>
      <c r="G238" s="32"/>
      <c r="H238" s="32" t="b">
        <v>1</v>
      </c>
      <c r="I238" s="32"/>
      <c r="J238" s="32"/>
      <c r="K238" s="32"/>
      <c r="L238" s="32"/>
      <c r="M238" s="64"/>
      <c r="N238" s="87">
        <v>1038</v>
      </c>
      <c r="O238" s="32" t="s">
        <v>29</v>
      </c>
      <c r="P238" s="32" t="s">
        <v>30</v>
      </c>
      <c r="Q238" s="32"/>
      <c r="R238" s="32" t="b">
        <v>1</v>
      </c>
      <c r="S238" s="32"/>
      <c r="T238" s="32"/>
      <c r="U238" s="32"/>
      <c r="V238" s="32"/>
      <c r="W238" s="64"/>
      <c r="X238" s="32">
        <v>1038</v>
      </c>
      <c r="Y238" s="32" t="s">
        <v>30</v>
      </c>
      <c r="Z238" s="32" t="s">
        <v>31</v>
      </c>
      <c r="AA238" s="32"/>
      <c r="AB238" s="32" t="b">
        <v>1</v>
      </c>
      <c r="AC238" s="32"/>
      <c r="AD238" s="32"/>
      <c r="AE238" s="32"/>
      <c r="AF238" s="32"/>
      <c r="AG238" s="32"/>
      <c r="AH238" s="87">
        <v>1038</v>
      </c>
      <c r="AI238" s="32" t="s">
        <v>31</v>
      </c>
      <c r="AJ238" s="32" t="s">
        <v>32</v>
      </c>
      <c r="AK238" s="32"/>
      <c r="AL238" s="32" t="b">
        <v>1</v>
      </c>
      <c r="AM238" s="32"/>
      <c r="AN238" s="32"/>
      <c r="AO238" s="32"/>
      <c r="AP238" s="32"/>
      <c r="AQ238" s="64"/>
      <c r="AR238" s="32">
        <v>1038</v>
      </c>
      <c r="AS238" s="32" t="s">
        <v>32</v>
      </c>
      <c r="AT238" s="32" t="s">
        <v>33</v>
      </c>
      <c r="AU238" s="32"/>
      <c r="AV238" s="32" t="b">
        <v>1</v>
      </c>
      <c r="AW238" s="32"/>
      <c r="AX238" s="32"/>
      <c r="AY238" s="32"/>
      <c r="AZ238" s="32"/>
      <c r="BA238" s="64"/>
      <c r="BB238" s="87">
        <v>1038</v>
      </c>
      <c r="BC238" s="32" t="s">
        <v>33</v>
      </c>
      <c r="BD238" s="32" t="s">
        <v>34</v>
      </c>
      <c r="BE238" s="32"/>
      <c r="BF238" s="32" t="b">
        <v>1</v>
      </c>
      <c r="BG238" s="32"/>
      <c r="BH238" s="32"/>
      <c r="BI238" s="32"/>
      <c r="BJ238" s="32"/>
      <c r="BK238" s="64"/>
      <c r="BL238" s="32">
        <v>1038</v>
      </c>
      <c r="BM238" s="32" t="s">
        <v>34</v>
      </c>
      <c r="BN238" s="32" t="s">
        <v>35</v>
      </c>
      <c r="BO238" s="32"/>
      <c r="BP238" s="32" t="b">
        <v>1</v>
      </c>
      <c r="BQ238" s="32"/>
      <c r="BR238" s="32"/>
      <c r="BS238" s="32"/>
      <c r="BT238" s="32"/>
      <c r="BU238" s="64"/>
      <c r="BV238" s="32">
        <v>1038</v>
      </c>
      <c r="BW238" s="32" t="s">
        <v>35</v>
      </c>
      <c r="BX238" s="32" t="s">
        <v>36</v>
      </c>
      <c r="BY238" s="32"/>
      <c r="BZ238" s="32" t="b">
        <v>1</v>
      </c>
      <c r="CA238" s="32"/>
      <c r="CB238" s="32"/>
      <c r="CC238" s="32"/>
      <c r="CD238" s="32"/>
      <c r="CE238" s="32"/>
    </row>
    <row r="239" spans="1:83" x14ac:dyDescent="0.25">
      <c r="A239" s="10">
        <v>165</v>
      </c>
      <c r="B239" s="10"/>
      <c r="C239" s="10"/>
      <c r="D239" s="86"/>
      <c r="E239" s="10"/>
      <c r="F239" s="10"/>
      <c r="G239" s="10"/>
      <c r="H239" s="10"/>
      <c r="I239" s="10"/>
      <c r="J239" s="10"/>
      <c r="K239" s="10"/>
      <c r="L239" s="10"/>
      <c r="M239" s="63"/>
      <c r="N239" s="86"/>
      <c r="O239" s="10"/>
      <c r="P239" s="10"/>
      <c r="Q239" s="10"/>
      <c r="R239" s="10"/>
      <c r="S239" s="10"/>
      <c r="T239" s="10"/>
      <c r="U239" s="10"/>
      <c r="V239" s="10"/>
      <c r="W239" s="63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86"/>
      <c r="AI239" s="10"/>
      <c r="AJ239" s="10"/>
      <c r="AK239" s="10"/>
      <c r="AL239" s="10"/>
      <c r="AM239" s="10"/>
      <c r="AN239" s="10"/>
      <c r="AO239" s="10"/>
      <c r="AP239" s="10"/>
      <c r="AQ239" s="63"/>
      <c r="AR239" s="10"/>
      <c r="AS239" s="10"/>
      <c r="AT239" s="10"/>
      <c r="AU239" s="10"/>
      <c r="AV239" s="10"/>
      <c r="AW239" s="10"/>
      <c r="AX239" s="10"/>
      <c r="AY239" s="10"/>
      <c r="AZ239" s="10"/>
      <c r="BA239" s="63"/>
      <c r="BB239" s="86"/>
      <c r="BC239" s="10"/>
      <c r="BD239" s="10"/>
      <c r="BE239" s="10"/>
      <c r="BF239" s="10"/>
      <c r="BG239" s="10"/>
      <c r="BH239" s="10"/>
      <c r="BI239" s="10"/>
      <c r="BJ239" s="10"/>
      <c r="BK239" s="63"/>
      <c r="BL239" s="10">
        <v>165</v>
      </c>
      <c r="BM239" s="10" t="s">
        <v>34</v>
      </c>
      <c r="BN239" s="10" t="s">
        <v>35</v>
      </c>
      <c r="BO239" s="10">
        <v>1.36221830909967</v>
      </c>
      <c r="BQ239" s="10">
        <v>1.88865521937626</v>
      </c>
      <c r="BR239" s="10">
        <v>0.835781398823082</v>
      </c>
      <c r="BS239" s="10"/>
      <c r="BT239" s="10"/>
      <c r="BU239" s="63"/>
      <c r="BV239" s="10">
        <v>165</v>
      </c>
      <c r="BW239" s="10" t="s">
        <v>35</v>
      </c>
      <c r="BX239" s="10" t="s">
        <v>36</v>
      </c>
      <c r="BY239" s="10">
        <v>0.58661639198254301</v>
      </c>
      <c r="CA239" s="10">
        <v>0.68771762436800099</v>
      </c>
      <c r="CB239" s="10">
        <v>0.48551515959708502</v>
      </c>
      <c r="CD239" s="10"/>
      <c r="CE239" s="10"/>
    </row>
    <row r="240" spans="1:83" x14ac:dyDescent="0.25">
      <c r="A240" s="10">
        <v>166</v>
      </c>
      <c r="B240" s="10"/>
      <c r="C240" s="10"/>
      <c r="D240" s="86"/>
      <c r="E240" s="10"/>
      <c r="F240" s="10"/>
      <c r="G240" s="10"/>
      <c r="H240" s="10"/>
      <c r="I240" s="10"/>
      <c r="J240" s="10"/>
      <c r="K240" s="10"/>
      <c r="L240" s="10"/>
      <c r="M240" s="63"/>
      <c r="N240" s="86"/>
      <c r="O240" s="10"/>
      <c r="P240" s="10"/>
      <c r="Q240" s="10"/>
      <c r="R240" s="10"/>
      <c r="S240" s="10"/>
      <c r="T240" s="10"/>
      <c r="U240" s="10"/>
      <c r="V240" s="10"/>
      <c r="W240" s="63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86"/>
      <c r="AI240" s="10"/>
      <c r="AJ240" s="10"/>
      <c r="AK240" s="10"/>
      <c r="AL240" s="10"/>
      <c r="AM240" s="10"/>
      <c r="AN240" s="10"/>
      <c r="AO240" s="10"/>
      <c r="AP240" s="10"/>
      <c r="AQ240" s="63"/>
      <c r="AR240" s="10"/>
      <c r="AS240" s="10"/>
      <c r="AT240" s="10"/>
      <c r="AU240" s="10"/>
      <c r="AV240" s="10"/>
      <c r="AW240" s="10"/>
      <c r="AX240" s="10"/>
      <c r="AY240" s="10"/>
      <c r="AZ240" s="10"/>
      <c r="BA240" s="63"/>
      <c r="BB240" s="86"/>
      <c r="BC240" s="10"/>
      <c r="BD240" s="10"/>
      <c r="BE240" s="10"/>
      <c r="BF240" s="10"/>
      <c r="BG240" s="10"/>
      <c r="BH240" s="10"/>
      <c r="BI240" s="10"/>
      <c r="BJ240" s="10"/>
      <c r="BK240" s="63"/>
      <c r="BL240" s="10">
        <v>166</v>
      </c>
      <c r="BM240" s="10" t="s">
        <v>34</v>
      </c>
      <c r="BN240" s="10" t="s">
        <v>35</v>
      </c>
      <c r="BO240" s="10">
        <v>2.1296526232565501E-2</v>
      </c>
      <c r="BQ240" s="10">
        <v>0.125786435498636</v>
      </c>
      <c r="BR240" s="10">
        <v>0</v>
      </c>
      <c r="BS240" s="10"/>
      <c r="BT240" s="10"/>
      <c r="BU240" s="63"/>
      <c r="BV240" s="10">
        <v>166</v>
      </c>
      <c r="BW240" s="10" t="s">
        <v>35</v>
      </c>
      <c r="BX240" s="10" t="s">
        <v>36</v>
      </c>
      <c r="BY240" s="10">
        <v>7.3118803746397301E-2</v>
      </c>
      <c r="CA240" s="10">
        <v>0.17431324887581001</v>
      </c>
      <c r="CB240" s="10">
        <v>0</v>
      </c>
      <c r="CD240" s="10"/>
      <c r="CE240" s="10"/>
    </row>
    <row r="241" spans="1:83" s="38" customFormat="1" x14ac:dyDescent="0.25">
      <c r="A241" s="90" t="s">
        <v>39</v>
      </c>
      <c r="B241" s="90"/>
      <c r="C241" s="90"/>
      <c r="D241" s="91"/>
      <c r="E241" s="90"/>
      <c r="F241" s="90">
        <f>AVERAGE(F204:F240)</f>
        <v>0.26215797000000002</v>
      </c>
      <c r="G241" s="90"/>
      <c r="H241" s="90"/>
      <c r="I241" s="90">
        <f>AVERAGE(I204:I240)</f>
        <v>0.53314133249999995</v>
      </c>
      <c r="J241" s="90">
        <f>AVERAGE(J204:J240)</f>
        <v>5.3085071999999997E-2</v>
      </c>
      <c r="K241" s="90"/>
      <c r="L241" s="90"/>
      <c r="M241" s="90"/>
      <c r="N241" s="90"/>
      <c r="O241" s="90"/>
      <c r="P241" s="90"/>
      <c r="Q241" s="90">
        <f>AVERAGE(Q204:Q240)</f>
        <v>0.19429480499999999</v>
      </c>
      <c r="R241" s="90"/>
      <c r="S241" s="90">
        <f>AVERAGE(S204:S240)</f>
        <v>0.41454820266666664</v>
      </c>
      <c r="T241" s="90">
        <f>AVERAGE(T204:T240)</f>
        <v>4.0963701999999998E-2</v>
      </c>
      <c r="U241" s="90"/>
      <c r="V241" s="90"/>
      <c r="W241" s="90"/>
      <c r="X241" s="90"/>
      <c r="Y241" s="90"/>
      <c r="Z241" s="90"/>
      <c r="AA241" s="90">
        <f>AVERAGE(AA204:AA240)</f>
        <v>8.9879094000000007E-2</v>
      </c>
      <c r="AB241" s="90"/>
      <c r="AC241" s="90">
        <f>AVERAGE(AC204:AC240)</f>
        <v>0.34891524066666663</v>
      </c>
      <c r="AD241" s="90">
        <f>AVERAGE(AD204:AD240)</f>
        <v>0</v>
      </c>
      <c r="AE241" s="90"/>
      <c r="AF241" s="90"/>
      <c r="AG241" s="90"/>
      <c r="AH241" s="91"/>
      <c r="AI241" s="90"/>
      <c r="AJ241" s="90"/>
      <c r="AK241" s="90">
        <f>AVERAGE(AK204:AK240)</f>
        <v>0.19195822866666667</v>
      </c>
      <c r="AL241" s="90"/>
      <c r="AM241" s="90">
        <f>AVERAGE(AM204:AM240)</f>
        <v>0.417777275</v>
      </c>
      <c r="AN241" s="90">
        <f>AVERAGE(AN204:AN240)</f>
        <v>5.8273673333333331E-3</v>
      </c>
      <c r="AO241" s="90"/>
      <c r="AP241" s="90"/>
      <c r="AQ241" s="111"/>
      <c r="AR241" s="90"/>
      <c r="AS241" s="90"/>
      <c r="AT241" s="90"/>
      <c r="AU241" s="90">
        <f>AVERAGE(AU204:AU240)</f>
        <v>2.6130662999999998E-2</v>
      </c>
      <c r="AV241" s="90"/>
      <c r="AW241" s="90">
        <f>AVERAGE(AW204:AW240)</f>
        <v>6.9716371999999999E-2</v>
      </c>
      <c r="AX241" s="90">
        <f>AVERAGE(AX204:AX240)</f>
        <v>0</v>
      </c>
      <c r="AY241" s="90"/>
      <c r="AZ241" s="90"/>
      <c r="BA241" s="111"/>
      <c r="BB241" s="91"/>
      <c r="BC241" s="90"/>
      <c r="BD241" s="90"/>
      <c r="BE241" s="90" t="e">
        <f>AVERAGE(BE204:BE240)</f>
        <v>#DIV/0!</v>
      </c>
      <c r="BF241" s="90"/>
      <c r="BG241" s="90" t="e">
        <f>AVERAGE(BG204:BG240)</f>
        <v>#DIV/0!</v>
      </c>
      <c r="BH241" s="90" t="e">
        <f>AVERAGE(BH204:BH240)</f>
        <v>#DIV/0!</v>
      </c>
      <c r="BI241" s="90"/>
      <c r="BJ241" s="90"/>
      <c r="BK241" s="111"/>
      <c r="BL241" s="90"/>
      <c r="BM241" s="90"/>
      <c r="BN241" s="90"/>
      <c r="BO241" s="90">
        <f>AVERAGE(BO204:BO240)</f>
        <v>0.69175741766611776</v>
      </c>
      <c r="BP241" s="90"/>
      <c r="BQ241" s="90">
        <f>AVERAGE(BQ204:BQ240)</f>
        <v>1.0072208274374481</v>
      </c>
      <c r="BR241" s="90">
        <f>AVERAGE(BR204:BR240)</f>
        <v>0.417890699411541</v>
      </c>
      <c r="BS241" s="90"/>
      <c r="BT241" s="90"/>
      <c r="BU241" s="111"/>
      <c r="BV241" s="90"/>
      <c r="BW241" s="90"/>
      <c r="BX241" s="90"/>
      <c r="BY241" s="90">
        <f>AVERAGE(BY204:BY240)</f>
        <v>0.26503697490964678</v>
      </c>
      <c r="BZ241" s="90"/>
      <c r="CA241" s="90">
        <f>AVERAGE(CA204:CA240)</f>
        <v>0.38590480674793698</v>
      </c>
      <c r="CB241" s="90">
        <f>AVERAGE(CB204:CB240)</f>
        <v>0.16183838653236168</v>
      </c>
      <c r="CC241" s="90"/>
      <c r="CD241" s="90"/>
      <c r="CE241" s="90"/>
    </row>
    <row r="242" spans="1:83" x14ac:dyDescent="0.25">
      <c r="A242" s="33">
        <v>1001</v>
      </c>
      <c r="B242" s="33">
        <v>11</v>
      </c>
      <c r="C242" s="33">
        <v>1001</v>
      </c>
      <c r="D242" s="88" t="s">
        <v>28</v>
      </c>
      <c r="E242" s="33" t="s">
        <v>29</v>
      </c>
      <c r="F242" s="33"/>
      <c r="G242" s="33"/>
      <c r="H242" s="33" t="b">
        <v>1</v>
      </c>
      <c r="I242" s="33"/>
      <c r="J242" s="33">
        <v>0</v>
      </c>
      <c r="K242" s="33"/>
      <c r="L242" s="33"/>
      <c r="M242" s="65"/>
      <c r="N242" s="88">
        <v>1001</v>
      </c>
      <c r="O242" s="33" t="s">
        <v>29</v>
      </c>
      <c r="P242" s="33" t="s">
        <v>30</v>
      </c>
      <c r="Q242" s="33"/>
      <c r="R242" s="33" t="b">
        <v>1</v>
      </c>
      <c r="S242" s="33"/>
      <c r="T242" s="33">
        <v>0</v>
      </c>
      <c r="U242" s="33"/>
      <c r="V242" s="33"/>
      <c r="W242" s="65"/>
      <c r="X242" s="33">
        <v>1001</v>
      </c>
      <c r="Y242" s="33" t="s">
        <v>30</v>
      </c>
      <c r="Z242" s="33" t="s">
        <v>31</v>
      </c>
      <c r="AA242" s="33"/>
      <c r="AB242" s="33" t="b">
        <v>1</v>
      </c>
      <c r="AC242" s="33"/>
      <c r="AD242" s="33">
        <v>0</v>
      </c>
      <c r="AE242" s="33"/>
      <c r="AF242" s="33"/>
      <c r="AG242" s="33"/>
      <c r="AH242" s="88">
        <v>1001</v>
      </c>
      <c r="AI242" s="33" t="s">
        <v>31</v>
      </c>
      <c r="AJ242" s="33" t="s">
        <v>32</v>
      </c>
      <c r="AK242" s="33"/>
      <c r="AL242" s="33" t="b">
        <v>1</v>
      </c>
      <c r="AM242" s="33"/>
      <c r="AN242" s="33">
        <v>0</v>
      </c>
      <c r="AO242" s="33"/>
      <c r="AP242" s="33"/>
      <c r="AQ242" s="65"/>
      <c r="AR242" s="33">
        <v>1001</v>
      </c>
      <c r="AS242" s="33" t="s">
        <v>32</v>
      </c>
      <c r="AT242" s="33" t="s">
        <v>33</v>
      </c>
      <c r="AU242" s="33"/>
      <c r="AV242" s="33" t="b">
        <v>1</v>
      </c>
      <c r="AW242" s="33"/>
      <c r="AX242" s="33"/>
      <c r="AY242" s="33"/>
      <c r="AZ242" s="33"/>
      <c r="BA242" s="65"/>
      <c r="BB242" s="88">
        <v>1001</v>
      </c>
      <c r="BC242" s="33" t="s">
        <v>33</v>
      </c>
      <c r="BD242" s="33" t="s">
        <v>34</v>
      </c>
      <c r="BE242" s="33"/>
      <c r="BF242" s="33" t="b">
        <v>1</v>
      </c>
      <c r="BG242" s="33"/>
      <c r="BH242" s="33">
        <v>0</v>
      </c>
      <c r="BI242" s="33"/>
      <c r="BJ242" s="33"/>
      <c r="BK242" s="65"/>
      <c r="BL242" s="33">
        <v>1001</v>
      </c>
      <c r="BM242" s="33" t="s">
        <v>34</v>
      </c>
      <c r="BN242" s="33" t="s">
        <v>35</v>
      </c>
      <c r="BO242" s="33"/>
      <c r="BP242" s="33" t="b">
        <v>1</v>
      </c>
      <c r="BQ242" s="33"/>
      <c r="BR242" s="33">
        <v>0</v>
      </c>
      <c r="BS242" s="33"/>
      <c r="BT242" s="33"/>
      <c r="BU242" s="65"/>
      <c r="BV242" s="33">
        <v>1001</v>
      </c>
      <c r="BW242" s="33" t="s">
        <v>35</v>
      </c>
      <c r="BX242" s="33" t="s">
        <v>36</v>
      </c>
      <c r="BY242" s="33"/>
      <c r="BZ242" s="33" t="b">
        <v>1</v>
      </c>
      <c r="CA242" s="33"/>
      <c r="CB242" s="33">
        <v>0</v>
      </c>
      <c r="CC242" s="33"/>
      <c r="CD242" s="33"/>
      <c r="CE242" s="33"/>
    </row>
    <row r="243" spans="1:83" x14ac:dyDescent="0.25">
      <c r="A243" s="33">
        <v>1002</v>
      </c>
      <c r="B243" s="33">
        <v>11</v>
      </c>
      <c r="C243" s="33">
        <v>1002</v>
      </c>
      <c r="D243" s="88" t="s">
        <v>28</v>
      </c>
      <c r="E243" s="33" t="s">
        <v>29</v>
      </c>
      <c r="F243" s="33"/>
      <c r="G243" s="33"/>
      <c r="H243" s="33" t="b">
        <v>1</v>
      </c>
      <c r="I243" s="33"/>
      <c r="J243" s="33">
        <v>0</v>
      </c>
      <c r="K243" s="33"/>
      <c r="L243" s="33"/>
      <c r="M243" s="65"/>
      <c r="N243" s="88">
        <v>1002</v>
      </c>
      <c r="O243" s="33" t="s">
        <v>29</v>
      </c>
      <c r="P243" s="33" t="s">
        <v>30</v>
      </c>
      <c r="Q243" s="33"/>
      <c r="R243" s="33" t="b">
        <v>1</v>
      </c>
      <c r="S243" s="33"/>
      <c r="T243" s="33">
        <v>0</v>
      </c>
      <c r="U243" s="33"/>
      <c r="V243" s="33"/>
      <c r="W243" s="65"/>
      <c r="X243" s="33">
        <v>1002</v>
      </c>
      <c r="Y243" s="33" t="s">
        <v>30</v>
      </c>
      <c r="Z243" s="33" t="s">
        <v>31</v>
      </c>
      <c r="AA243" s="33"/>
      <c r="AB243" s="33" t="b">
        <v>1</v>
      </c>
      <c r="AC243" s="33"/>
      <c r="AD243" s="33">
        <v>0</v>
      </c>
      <c r="AE243" s="33"/>
      <c r="AF243" s="33"/>
      <c r="AG243" s="33"/>
      <c r="AH243" s="88">
        <v>1002</v>
      </c>
      <c r="AI243" s="33" t="s">
        <v>31</v>
      </c>
      <c r="AJ243" s="33" t="s">
        <v>32</v>
      </c>
      <c r="AK243" s="33"/>
      <c r="AL243" s="33" t="b">
        <v>1</v>
      </c>
      <c r="AM243" s="33"/>
      <c r="AN243" s="33">
        <v>0</v>
      </c>
      <c r="AO243" s="33"/>
      <c r="AP243" s="33"/>
      <c r="AQ243" s="65"/>
      <c r="AR243" s="33">
        <v>1002</v>
      </c>
      <c r="AS243" s="33" t="s">
        <v>32</v>
      </c>
      <c r="AT243" s="33" t="s">
        <v>33</v>
      </c>
      <c r="AU243" s="33">
        <v>0.10685481400000001</v>
      </c>
      <c r="AV243" s="33" t="b">
        <v>0</v>
      </c>
      <c r="AW243" s="33">
        <v>0.15696739300000001</v>
      </c>
      <c r="AX243" s="33">
        <v>5.6742234000000003E-2</v>
      </c>
      <c r="AY243" s="33">
        <v>0</v>
      </c>
      <c r="AZ243" s="33">
        <v>0</v>
      </c>
      <c r="BA243" s="65">
        <v>0</v>
      </c>
      <c r="BB243" s="88">
        <v>1002</v>
      </c>
      <c r="BC243" s="33" t="s">
        <v>33</v>
      </c>
      <c r="BD243" s="33" t="s">
        <v>34</v>
      </c>
      <c r="BE243" s="33"/>
      <c r="BF243" s="33" t="b">
        <v>1</v>
      </c>
      <c r="BG243" s="33"/>
      <c r="BH243" s="33">
        <v>0</v>
      </c>
      <c r="BI243" s="33"/>
      <c r="BJ243" s="33"/>
      <c r="BK243" s="65"/>
      <c r="BL243" s="33">
        <v>1002</v>
      </c>
      <c r="BM243" s="33" t="s">
        <v>34</v>
      </c>
      <c r="BN243" s="33" t="s">
        <v>35</v>
      </c>
      <c r="BO243" s="33"/>
      <c r="BP243" s="33" t="b">
        <v>1</v>
      </c>
      <c r="BQ243" s="33"/>
      <c r="BR243" s="33">
        <v>0</v>
      </c>
      <c r="BS243" s="33"/>
      <c r="BT243" s="33"/>
      <c r="BU243" s="65"/>
      <c r="BV243" s="33">
        <v>1002</v>
      </c>
      <c r="BW243" s="33" t="s">
        <v>35</v>
      </c>
      <c r="BX243" s="33" t="s">
        <v>36</v>
      </c>
      <c r="BY243" s="33"/>
      <c r="BZ243" s="33" t="b">
        <v>1</v>
      </c>
      <c r="CA243" s="33"/>
      <c r="CB243" s="33">
        <v>0</v>
      </c>
      <c r="CC243" s="33"/>
      <c r="CD243" s="33"/>
      <c r="CE243" s="33"/>
    </row>
    <row r="244" spans="1:83" x14ac:dyDescent="0.25">
      <c r="A244" s="33">
        <v>1003</v>
      </c>
      <c r="B244" s="33">
        <v>11</v>
      </c>
      <c r="C244" s="33">
        <v>1003</v>
      </c>
      <c r="D244" s="88" t="s">
        <v>28</v>
      </c>
      <c r="E244" s="33" t="s">
        <v>29</v>
      </c>
      <c r="F244" s="33"/>
      <c r="G244" s="33"/>
      <c r="H244" s="33" t="b">
        <v>1</v>
      </c>
      <c r="I244" s="33"/>
      <c r="J244" s="33">
        <v>0</v>
      </c>
      <c r="K244" s="33"/>
      <c r="L244" s="33"/>
      <c r="M244" s="65"/>
      <c r="N244" s="88">
        <v>1003</v>
      </c>
      <c r="O244" s="33" t="s">
        <v>29</v>
      </c>
      <c r="P244" s="33" t="s">
        <v>30</v>
      </c>
      <c r="Q244" s="33"/>
      <c r="R244" s="33" t="b">
        <v>1</v>
      </c>
      <c r="S244" s="33"/>
      <c r="T244" s="33">
        <v>0</v>
      </c>
      <c r="U244" s="33"/>
      <c r="V244" s="33"/>
      <c r="W244" s="65"/>
      <c r="X244" s="33">
        <v>1003</v>
      </c>
      <c r="Y244" s="33" t="s">
        <v>30</v>
      </c>
      <c r="Z244" s="33" t="s">
        <v>31</v>
      </c>
      <c r="AA244" s="33"/>
      <c r="AB244" s="33" t="b">
        <v>1</v>
      </c>
      <c r="AC244" s="33"/>
      <c r="AD244" s="33">
        <v>0</v>
      </c>
      <c r="AE244" s="33"/>
      <c r="AF244" s="33"/>
      <c r="AG244" s="33"/>
      <c r="AH244" s="105">
        <v>1003</v>
      </c>
      <c r="AI244" s="34" t="s">
        <v>31</v>
      </c>
      <c r="AJ244" s="34" t="s">
        <v>32</v>
      </c>
      <c r="AK244" s="34"/>
      <c r="AL244" s="34" t="b">
        <v>1</v>
      </c>
      <c r="AM244" s="34"/>
      <c r="AN244" s="34">
        <v>0</v>
      </c>
      <c r="AO244" s="34"/>
      <c r="AP244" s="34"/>
      <c r="AQ244" s="112"/>
      <c r="AR244" s="33">
        <v>1003</v>
      </c>
      <c r="AS244" s="33" t="s">
        <v>32</v>
      </c>
      <c r="AT244" s="33" t="s">
        <v>33</v>
      </c>
      <c r="AU244" s="33"/>
      <c r="AV244" s="33" t="b">
        <v>1</v>
      </c>
      <c r="AW244" s="33"/>
      <c r="AX244" s="33"/>
      <c r="AY244" s="33"/>
      <c r="AZ244" s="33"/>
      <c r="BA244" s="65"/>
      <c r="BB244" s="88">
        <v>1003</v>
      </c>
      <c r="BC244" s="33" t="s">
        <v>33</v>
      </c>
      <c r="BD244" s="33" t="s">
        <v>34</v>
      </c>
      <c r="BE244" s="33"/>
      <c r="BF244" s="33" t="b">
        <v>1</v>
      </c>
      <c r="BG244" s="33"/>
      <c r="BH244" s="33">
        <v>0</v>
      </c>
      <c r="BI244" s="33"/>
      <c r="BJ244" s="33"/>
      <c r="BK244" s="65"/>
      <c r="BL244" s="33">
        <v>1003</v>
      </c>
      <c r="BM244" s="33" t="s">
        <v>34</v>
      </c>
      <c r="BN244" s="33" t="s">
        <v>35</v>
      </c>
      <c r="BO244" s="33"/>
      <c r="BP244" s="33" t="b">
        <v>1</v>
      </c>
      <c r="BQ244" s="33"/>
      <c r="BR244" s="33">
        <v>0</v>
      </c>
      <c r="BS244" s="33"/>
      <c r="BT244" s="33"/>
      <c r="BU244" s="65"/>
      <c r="BV244" s="33">
        <v>1003</v>
      </c>
      <c r="BW244" s="33" t="s">
        <v>35</v>
      </c>
      <c r="BX244" s="33" t="s">
        <v>36</v>
      </c>
      <c r="BY244" s="33"/>
      <c r="BZ244" s="33" t="b">
        <v>1</v>
      </c>
      <c r="CA244" s="33"/>
      <c r="CB244" s="33">
        <v>0</v>
      </c>
      <c r="CC244" s="33"/>
      <c r="CD244" s="33"/>
      <c r="CE244" s="33"/>
    </row>
    <row r="245" spans="1:83" s="38" customFormat="1" x14ac:dyDescent="0.25">
      <c r="A245" s="2" t="s">
        <v>38</v>
      </c>
      <c r="B245" s="2"/>
      <c r="C245" s="2"/>
      <c r="D245" s="89"/>
      <c r="E245" s="2"/>
      <c r="F245" s="2"/>
      <c r="G245" s="2"/>
      <c r="H245" s="2"/>
      <c r="I245" s="2"/>
      <c r="J245" s="2">
        <f>AVERAGE(J242:J244)</f>
        <v>0</v>
      </c>
      <c r="K245" s="2"/>
      <c r="L245" s="2"/>
      <c r="M245" s="2"/>
      <c r="N245" s="2"/>
      <c r="O245" s="2"/>
      <c r="P245" s="2"/>
      <c r="Q245" s="2" t="e">
        <f>AVERAGE(Q242:Q244)</f>
        <v>#DIV/0!</v>
      </c>
      <c r="R245" s="2"/>
      <c r="S245" s="2" t="e">
        <f>AVERAGE(S242:S244)</f>
        <v>#DIV/0!</v>
      </c>
      <c r="T245" s="2">
        <f>AVERAGE(T242:T244)</f>
        <v>0</v>
      </c>
      <c r="U245" s="2"/>
      <c r="V245" s="2"/>
      <c r="W245" s="2"/>
      <c r="X245" s="2"/>
      <c r="Y245" s="2"/>
      <c r="Z245" s="2"/>
      <c r="AA245" s="2" t="e">
        <f>AVERAGE(AA242:AA244)</f>
        <v>#DIV/0!</v>
      </c>
      <c r="AB245" s="2"/>
      <c r="AC245" s="2" t="e">
        <f>AVERAGE(AC242:AC244)</f>
        <v>#DIV/0!</v>
      </c>
      <c r="AD245" s="2">
        <f>AVERAGE(AD242:AD244)</f>
        <v>0</v>
      </c>
      <c r="AE245" s="2"/>
      <c r="AF245" s="2"/>
      <c r="AG245" s="2"/>
      <c r="AH245" s="2"/>
      <c r="AI245" s="2"/>
      <c r="AJ245" s="2"/>
      <c r="AK245" s="2" t="e">
        <f>AVERAGE(AK242:AK244)</f>
        <v>#DIV/0!</v>
      </c>
      <c r="AL245" s="2"/>
      <c r="AM245" s="2" t="e">
        <f>AVERAGE(AM242:AM244)</f>
        <v>#DIV/0!</v>
      </c>
      <c r="AN245" s="2">
        <f>AVERAGE(AN242:AN244)</f>
        <v>0</v>
      </c>
      <c r="AO245" s="2"/>
      <c r="AP245" s="2"/>
      <c r="AQ245" s="2"/>
      <c r="AR245" s="2"/>
      <c r="AS245" s="2"/>
      <c r="AT245" s="2"/>
      <c r="AU245" s="2">
        <f>AVERAGE(AU242:AU244)</f>
        <v>0.10685481400000001</v>
      </c>
      <c r="AV245" s="2"/>
      <c r="AW245" s="2">
        <f>AVERAGE(AW242:AW244)</f>
        <v>0.15696739300000001</v>
      </c>
      <c r="AX245" s="2">
        <f>AVERAGE(AX242:AX244)</f>
        <v>5.6742234000000003E-2</v>
      </c>
      <c r="AY245" s="2"/>
      <c r="AZ245" s="2"/>
      <c r="BA245" s="113"/>
      <c r="BB245" s="2"/>
      <c r="BC245" s="2"/>
      <c r="BD245" s="2"/>
      <c r="BE245" s="2"/>
      <c r="BF245" s="2"/>
      <c r="BG245" s="2"/>
      <c r="BH245" s="2">
        <f>AVERAGE(BH242:BH244)</f>
        <v>0</v>
      </c>
      <c r="BI245" s="2"/>
      <c r="BJ245" s="2"/>
      <c r="BK245" s="2"/>
      <c r="BL245" s="2"/>
      <c r="BM245" s="2"/>
      <c r="BN245" s="2"/>
      <c r="BO245" s="2"/>
      <c r="BP245" s="2"/>
      <c r="BQ245" s="2"/>
      <c r="BR245" s="2">
        <f>AVERAGE(BR242:BR244)</f>
        <v>0</v>
      </c>
      <c r="BS245" s="2"/>
      <c r="BT245" s="2"/>
      <c r="BU245" s="2"/>
      <c r="BV245" s="2"/>
      <c r="BW245" s="2"/>
      <c r="BX245" s="2"/>
      <c r="BY245" s="2"/>
      <c r="BZ245" s="2"/>
      <c r="CA245" s="2"/>
      <c r="CB245" s="2">
        <f>AVERAGE(CB242:CB244)</f>
        <v>0</v>
      </c>
      <c r="CC245" s="2"/>
      <c r="CD245" s="2"/>
      <c r="CE245" s="2"/>
    </row>
  </sheetData>
  <autoFilter ref="A1:CE244" xr:uid="{00000000-0009-0000-0000-000002000000}">
    <sortState xmlns:xlrd2="http://schemas.microsoft.com/office/spreadsheetml/2017/richdata2" ref="A2:CE244">
      <sortCondition descending="1" ref="B1:B2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results1_moved_particles</vt:lpstr>
      <vt:lpstr>raw_results</vt:lpstr>
      <vt:lpstr>raw_results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2024-07-25T18:18:41Z</dcterms:created>
  <dcterms:modified xsi:type="dcterms:W3CDTF">2024-07-26T19:31:47Z</dcterms:modified>
</cp:coreProperties>
</file>