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e\Documents\Spring 2020\5440 prelim\"/>
    </mc:Choice>
  </mc:AlternateContent>
  <xr:revisionPtr revIDLastSave="0" documentId="13_ncr:1_{754CE265-4815-4904-B727-D30DF0F929B6}" xr6:coauthVersionLast="45" xr6:coauthVersionMax="45" xr10:uidLastSave="{00000000-0000-0000-0000-000000000000}"/>
  <bookViews>
    <workbookView xWindow="-110" yWindow="-110" windowWidth="19420" windowHeight="10420" xr2:uid="{064E1EC7-3798-4080-B14E-1489ED4EE75A}"/>
  </bookViews>
  <sheets>
    <sheet name="Converting &lt;n&gt;" sheetId="2" r:id="rId1"/>
    <sheet name="Determining Inducer Parameters" sheetId="1" r:id="rId2"/>
    <sheet name="Plotting Model vs. 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F2" i="1" l="1"/>
  <c r="D3" i="1"/>
  <c r="D4" i="1"/>
  <c r="D5" i="1"/>
  <c r="D6" i="1"/>
  <c r="D7" i="1"/>
  <c r="D8" i="1"/>
  <c r="D2" i="1"/>
  <c r="B3" i="2"/>
  <c r="B4" i="2"/>
  <c r="B5" i="2"/>
  <c r="B6" i="2"/>
  <c r="B7" i="2"/>
  <c r="B8" i="2"/>
  <c r="B2" i="2"/>
  <c r="F3" i="1"/>
  <c r="F4" i="1"/>
  <c r="F5" i="1"/>
  <c r="F6" i="1"/>
  <c r="F7" i="1"/>
  <c r="F8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<sst xmlns="http://schemas.openxmlformats.org/spreadsheetml/2006/main" count="12" uniqueCount="10">
  <si>
    <t>[I]</t>
  </si>
  <si>
    <t>log(m/1-m)</t>
  </si>
  <si>
    <t>log([I])</t>
  </si>
  <si>
    <t>&lt;n&gt;</t>
  </si>
  <si>
    <t>mM</t>
  </si>
  <si>
    <t>m*</t>
  </si>
  <si>
    <t>normalized m*</t>
  </si>
  <si>
    <t>[I] (mM)</t>
  </si>
  <si>
    <t>converted &lt;n&gt;</t>
  </si>
  <si>
    <t>calculated m*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</si>
</sst>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m*</a:t>
            </a:r>
            <a:r>
              <a:rPr lang="en-US" baseline="0"/>
              <a:t> vs. [I]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'Determining Inducer Parameters'!$B$1</c:f>
              <c:strCache>
                <c:ptCount val="1"/>
                <c:pt idx="0">
                  <c:v>m*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'Determining Inducer Parameters'!$A$2:$A$9</c:f>
              <c:numCache>
                <c:formatCode>0.00E+00</c:formatCode>
                <c:ptCount val="8"/>
                <c:pt idx="0" formatCode="General">
                  <c:v>0</c:v>
                </c:pt>
                <c:pt idx="1">
                  <c:v>5.0000000000000001E-4</c:v>
                </c:pt>
                <c:pt idx="2" formatCode="General">
                  <c:v>5.0000000000000001E-3</c:v>
                </c:pt>
                <c:pt idx="3" formatCode="General">
                  <c:v>0.02</c:v>
                </c:pt>
                <c:pt idx="4" formatCode="General">
                  <c:v>5.2999999999999999E-2</c:v>
                </c:pt>
                <c:pt idx="5" formatCode="General">
                  <c:v>0.216</c:v>
                </c:pt>
                <c:pt idx="6" formatCode="General">
                  <c:v>1</c:v>
                </c:pt>
              </c:numCache>
            </c:numRef>
          </c:xVal>
          <c:yVal>
            <c:numRef>
              <c:f>'Determining Inducer Parameters'!$B$2:$B$9</c:f>
              <c:numCache>
                <c:formatCode>General</c:formatCode>
                <c:ptCount val="8"/>
                <c:pt idx="0">
                  <c:v>3.1561461794019935E-9</c:v>
                </c:pt>
                <c:pt idx="1">
                  <c:v>3.4883720930232558E-9</c:v>
                </c:pt>
                <c:pt idx="2">
                  <c:v>6.8106312292358811E-9</c:v>
                </c:pt>
                <c:pt idx="3">
                  <c:v>1.1129568106312292E-8</c:v>
                </c:pt>
                <c:pt idx="4">
                  <c:v>1.4285714285714284E-8</c:v>
                </c:pt>
                <c:pt idx="5">
                  <c:v>1.5448504983388704E-8</c:v>
                </c:pt>
                <c:pt idx="6">
                  <c:v>1.5448504983388704E-8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EA-4106-BC82-8C8FB6D8C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622624"/>
        <c:axId val="704189344"/>
      </c:scatterChart>
      <c:valAx>
        <c:axId val="76362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189344"/>
        <c:crosses val="autoZero"/>
        <c:crossBetween val="midCat"/>
      </c:valAx>
      <c:valAx>
        <c:axId val="70418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62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Determining K_0.5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'Determining Inducer Parameters'!$A$2:$A$5</c:f>
              <c:numCache>
                <c:formatCode>0.00E+00</c:formatCode>
                <c:ptCount val="4"/>
                <c:pt idx="0" formatCode="General">
                  <c:v>0</c:v>
                </c:pt>
                <c:pt idx="1">
                  <c:v>5.0000000000000001E-4</c:v>
                </c:pt>
                <c:pt idx="2" formatCode="General">
                  <c:v>5.0000000000000001E-3</c:v>
                </c:pt>
                <c:pt idx="3" formatCode="General">
                  <c:v>0.02</c:v>
                </c:pt>
              </c:numCache>
            </c:numRef>
          </c:xVal>
          <c:yVal>
            <c:numRef>
              <c:f>'Determining Inducer Parameters'!$B$2:$B$5</c:f>
              <c:numCache>
                <c:formatCode>General</c:formatCode>
                <c:ptCount val="4"/>
                <c:pt idx="0">
                  <c:v>3.1561461794019935E-9</c:v>
                </c:pt>
                <c:pt idx="1">
                  <c:v>3.4883720930232558E-9</c:v>
                </c:pt>
                <c:pt idx="2">
                  <c:v>6.8106312292358811E-9</c:v>
                </c:pt>
                <c:pt idx="3">
                  <c:v>1.1129568106312292E-8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76-42F6-9F16-9B1309FD9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418560"/>
        <c:axId val="859608320"/>
      </c:scatterChart>
      <c:valAx>
        <c:axId val="86641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608320"/>
        <c:crosses val="autoZero"/>
        <c:crossBetween val="midCat"/>
      </c:valAx>
      <c:valAx>
        <c:axId val="85960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41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Determining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7956474190726156E-2"/>
                  <c:y val="0.19402777777777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'Determining Inducer Parameters'!$E$3:$E$7</c:f>
              <c:numCache>
                <c:formatCode>General</c:formatCode>
                <c:ptCount val="5"/>
                <c:pt idx="0">
                  <c:v>-3.3010299956639813</c:v>
                </c:pt>
                <c:pt idx="1">
                  <c:v>-2.3010299956639813</c:v>
                </c:pt>
                <c:pt idx="2">
                  <c:v>-1.6989700043360187</c:v>
                </c:pt>
                <c:pt idx="3">
                  <c:v>-1.2757241303992111</c:v>
                </c:pt>
                <c:pt idx="4">
                  <c:v>-0.6655462488490691</c:v>
                </c:pt>
              </c:numCache>
            </c:numRef>
          </c:xVal>
          <c:yVal>
            <c:numRef>
              <c:f>'Determining Inducer Parameters'!$F$3:$F$7</c:f>
              <c:numCache>
                <c:formatCode>General</c:formatCode>
                <c:ptCount val="5"/>
                <c:pt idx="0">
                  <c:v>-8.4573771950089238</c:v>
                </c:pt>
                <c:pt idx="1">
                  <c:v>-8.1668126315802692</c:v>
                </c:pt>
                <c:pt idx="2">
                  <c:v>-7.9535216837234879</c:v>
                </c:pt>
                <c:pt idx="3">
                  <c:v>-7.84509803381005</c:v>
                </c:pt>
                <c:pt idx="4">
                  <c:v>-7.8111135359946893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80-434E-8A9F-3BA8ED47C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546944"/>
        <c:axId val="704192672"/>
      </c:scatterChart>
      <c:valAx>
        <c:axId val="86154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192672"/>
        <c:crosses val="autoZero"/>
        <c:crossBetween val="midCat"/>
      </c:valAx>
      <c:valAx>
        <c:axId val="7041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4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  <a:r>
              <a:rPr lang="en-US" baseline="0"/>
              <a:t> m* vs. 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'Plotting Model vs. Data'!$A$2:$A$8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5.0000000000000001E-4</c:v>
                </c:pt>
                <c:pt idx="2" formatCode="General">
                  <c:v>5.0000000000000001E-3</c:v>
                </c:pt>
                <c:pt idx="3" formatCode="General">
                  <c:v>1.2E-2</c:v>
                </c:pt>
                <c:pt idx="4" formatCode="General">
                  <c:v>5.2999999999999999E-2</c:v>
                </c:pt>
                <c:pt idx="5" formatCode="General">
                  <c:v>0.216</c:v>
                </c:pt>
                <c:pt idx="6" formatCode="General">
                  <c:v>1</c:v>
                </c:pt>
              </c:numCache>
            </c:numRef>
          </c:xVal>
          <c:yVal>
            <c:numRef>
              <c:f>'Plotting Model vs. Data'!$B$2:$B$8</c:f>
              <c:numCache>
                <c:formatCode>General</c:formatCode>
                <c:ptCount val="7"/>
                <c:pt idx="0">
                  <c:v>3.1561461794019935E-9</c:v>
                </c:pt>
                <c:pt idx="1">
                  <c:v>3.4883720930232558E-9</c:v>
                </c:pt>
                <c:pt idx="2">
                  <c:v>6.8106312292358811E-9</c:v>
                </c:pt>
                <c:pt idx="3">
                  <c:v>1.1129568106312292E-8</c:v>
                </c:pt>
                <c:pt idx="4">
                  <c:v>1.4285714285714284E-8</c:v>
                </c:pt>
                <c:pt idx="5">
                  <c:v>1.5448504983388704E-8</c:v>
                </c:pt>
                <c:pt idx="6">
                  <c:v>1.5448504983388704E-8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97-4D78-BEC7-97BE69503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546783"/>
        <c:axId val="328749359"/>
      </c:scatterChart>
      <c:valAx>
        <c:axId val="32054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749359"/>
        <c:crosses val="autoZero"/>
        <c:crossBetween val="midCat"/>
      </c:valAx>
      <c:valAx>
        <c:axId val="32874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m*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54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m* vs. 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'Plotting Model vs. Data'!$A$11:$A$17</c:f>
              <c:numCache>
                <c:formatCode>0.00E+00</c:formatCode>
                <c:ptCount val="7"/>
                <c:pt idx="0" formatCode="General">
                  <c:v>0</c:v>
                </c:pt>
                <c:pt idx="1">
                  <c:v>5.0000000000000001E-4</c:v>
                </c:pt>
                <c:pt idx="2" formatCode="General">
                  <c:v>5.0000000000000001E-3</c:v>
                </c:pt>
                <c:pt idx="3" formatCode="General">
                  <c:v>1.2E-2</c:v>
                </c:pt>
                <c:pt idx="4" formatCode="General">
                  <c:v>5.2999999999999999E-2</c:v>
                </c:pt>
                <c:pt idx="5" formatCode="General">
                  <c:v>0.216</c:v>
                </c:pt>
                <c:pt idx="6" formatCode="General">
                  <c:v>1</c:v>
                </c:pt>
              </c:numCache>
            </c:numRef>
          </c:xVal>
          <c:yVal>
            <c:numRef>
              <c:f>'Plotting Model vs. Data'!$B$11:$B$17</c:f>
              <c:numCache>
                <c:formatCode>General</c:formatCode>
                <c:ptCount val="7"/>
                <c:pt idx="0">
                  <c:v>3.1561461794019935E-9</c:v>
                </c:pt>
                <c:pt idx="1">
                  <c:v>3.4491513619369134E-9</c:v>
                </c:pt>
                <c:pt idx="2">
                  <c:v>3.5749144916953703E-9</c:v>
                </c:pt>
                <c:pt idx="3">
                  <c:v>3.6248331554960936E-9</c:v>
                </c:pt>
                <c:pt idx="4">
                  <c:v>3.7070993545017178E-9</c:v>
                </c:pt>
                <c:pt idx="5">
                  <c:v>3.7778942785975638E-9</c:v>
                </c:pt>
                <c:pt idx="6">
                  <c:v>3.8436912774412093E-9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8B-4BFD-B339-5D567AEA6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268127"/>
        <c:axId val="328745615"/>
      </c:scatterChart>
      <c:valAx>
        <c:axId val="33226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745615"/>
        <c:crosses val="autoZero"/>
        <c:crossBetween val="midCat"/>
      </c:valAx>
      <c:valAx>
        <c:axId val="328745615"/>
        <c:scaling>
          <c:orientation val="minMax"/>
          <c:min val="3.0000000000000012E-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m*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6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136525</xdr:rowOff>
    </xdr:from>
    <xdr:to>
      <xdr:col>6</xdr:col>
      <xdr:colOff>546100</xdr:colOff>
      <xdr:row>26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71BEAB-D855-4F4E-BB66-2544673F8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28</xdr:row>
      <xdr:rowOff>28575</xdr:rowOff>
    </xdr:from>
    <xdr:to>
      <xdr:col>6</xdr:col>
      <xdr:colOff>558800</xdr:colOff>
      <xdr:row>43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61DD745-CD4F-458B-BE1C-3524AB70E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117475</xdr:colOff>
      <xdr:row>0</xdr:row>
      <xdr:rowOff>88900</xdr:rowOff>
    </xdr:from>
    <xdr:to>
      <xdr:col>14</xdr:col>
      <xdr:colOff>422275</xdr:colOff>
      <xdr:row>15</xdr:row>
      <xdr:rowOff>69850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BF8BDE-F12B-4AE2-88BF-4CD25F319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0</xdr:row>
      <xdr:rowOff>41275</xdr:rowOff>
    </xdr:from>
    <xdr:to>
      <xdr:col>10</xdr:col>
      <xdr:colOff>282575</xdr:colOff>
      <xdr:row>15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05795E-A5E8-492B-BBE3-C70C3076F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15</xdr:row>
      <xdr:rowOff>155575</xdr:rowOff>
    </xdr:from>
    <xdr:to>
      <xdr:col>10</xdr:col>
      <xdr:colOff>301625</xdr:colOff>
      <xdr:row>30</xdr:row>
      <xdr:rowOff>136525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0BE686-EDCF-4AB0-B6E9-49CEDD83B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DD2D3-F163-4DE1-9BA7-E240249FA98F}">
  <dimension ref="A1:B8"/>
  <sheetViews>
    <sheetView tabSelected="1" workbookViewId="0">
      <selection activeCell="B2" sqref="B2:B8"/>
    </sheetView>
  </sheetViews>
  <sheetFormatPr defaultRowHeight="14.5" x14ac:dyDescent="0.35"/>
  <cols>
    <col min="2" max="2" width="11.81640625" bestFit="1" customWidth="1"/>
  </cols>
  <sheetData>
    <row r="1" spans="1:2" x14ac:dyDescent="0.35">
      <c r="A1" t="s">
        <v>3</v>
      </c>
      <c r="B1" t="s">
        <v>4</v>
      </c>
    </row>
    <row r="2" spans="1:2" x14ac:dyDescent="0.35">
      <c r="A2">
        <v>19</v>
      </c>
      <c r="B2">
        <f>A2*100000000/6.02E+23*1000*1000</f>
        <v>3.1561461794019935E-9</v>
      </c>
    </row>
    <row r="3" spans="1:2" x14ac:dyDescent="0.35">
      <c r="A3">
        <v>21</v>
      </c>
      <c r="B3">
        <f t="shared" ref="B3:B8" si="0">A3*100000000/6.02E+23*1000*1000</f>
        <v>3.4883720930232558E-9</v>
      </c>
    </row>
    <row r="4" spans="1:2" x14ac:dyDescent="0.35">
      <c r="A4">
        <v>41</v>
      </c>
      <c r="B4">
        <f t="shared" si="0"/>
        <v>6.8106312292358811E-9</v>
      </c>
    </row>
    <row r="5" spans="1:2" x14ac:dyDescent="0.35">
      <c r="A5">
        <v>67</v>
      </c>
      <c r="B5">
        <f t="shared" si="0"/>
        <v>1.1129568106312292E-8</v>
      </c>
    </row>
    <row r="6" spans="1:2" x14ac:dyDescent="0.35">
      <c r="A6">
        <v>86</v>
      </c>
      <c r="B6">
        <f t="shared" si="0"/>
        <v>1.4285714285714284E-8</v>
      </c>
    </row>
    <row r="7" spans="1:2" x14ac:dyDescent="0.35">
      <c r="A7">
        <v>93</v>
      </c>
      <c r="B7">
        <f t="shared" si="0"/>
        <v>1.5448504983388704E-8</v>
      </c>
    </row>
    <row r="8" spans="1:2" x14ac:dyDescent="0.35">
      <c r="A8">
        <v>93</v>
      </c>
      <c r="B8">
        <f t="shared" si="0"/>
        <v>1.5448504983388704E-8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AF77F-A31F-4FD9-A3B0-CC1B06E6477F}">
  <dimension ref="A1:F8"/>
  <sheetViews>
    <sheetView workbookViewId="0">
      <selection activeCell="K19" sqref="K19"/>
    </sheetView>
  </sheetViews>
  <sheetFormatPr defaultRowHeight="14.5" x14ac:dyDescent="0.35"/>
  <cols>
    <col min="4" max="4" width="14" customWidth="1"/>
  </cols>
  <sheetData>
    <row r="1" spans="1:6" x14ac:dyDescent="0.35">
      <c r="A1" t="s">
        <v>0</v>
      </c>
      <c r="B1" t="s">
        <v>5</v>
      </c>
      <c r="D1" t="s">
        <v>6</v>
      </c>
      <c r="E1" t="s">
        <v>2</v>
      </c>
      <c r="F1" t="s">
        <v>1</v>
      </c>
    </row>
    <row r="2" spans="1:6" x14ac:dyDescent="0.35">
      <c r="A2">
        <v>0</v>
      </c>
      <c r="B2">
        <v>3.1561461794019935E-9</v>
      </c>
      <c r="D2">
        <f>B2/$B$8</f>
        <v>0.20430107526881722</v>
      </c>
      <c r="E2" t="e">
        <f>LOG(A2)</f>
        <v>#NUM!</v>
      </c>
      <c r="F2">
        <f>LOG(B2/(1-B2))</f>
        <v>-8.5008428889342991</v>
      </c>
    </row>
    <row r="3" spans="1:6" x14ac:dyDescent="0.35">
      <c r="A3" s="1">
        <v>5.0000000000000001E-4</v>
      </c>
      <c r="B3">
        <v>3.4883720930232558E-9</v>
      </c>
      <c r="D3">
        <f t="shared" ref="D3:D8" si="0">B3/$B$8</f>
        <v>0.22580645161290325</v>
      </c>
      <c r="E3">
        <f t="shared" ref="E3:E8" si="1">LOG(A3)</f>
        <v>-3.3010299956639813</v>
      </c>
      <c r="F3">
        <f t="shared" ref="F3:F8" si="2">LOG(B3/(1-B3))</f>
        <v>-8.4573771950089238</v>
      </c>
    </row>
    <row r="4" spans="1:6" x14ac:dyDescent="0.35">
      <c r="A4">
        <v>5.0000000000000001E-3</v>
      </c>
      <c r="B4">
        <v>6.8106312292358811E-9</v>
      </c>
      <c r="D4">
        <f t="shared" si="0"/>
        <v>0.44086021505376349</v>
      </c>
      <c r="E4">
        <f t="shared" si="1"/>
        <v>-2.3010299956639813</v>
      </c>
      <c r="F4">
        <f t="shared" si="2"/>
        <v>-8.1668126315802692</v>
      </c>
    </row>
    <row r="5" spans="1:6" x14ac:dyDescent="0.35">
      <c r="A5">
        <v>0.02</v>
      </c>
      <c r="B5">
        <v>1.1129568106312292E-8</v>
      </c>
      <c r="D5">
        <f t="shared" si="0"/>
        <v>0.72043010752688175</v>
      </c>
      <c r="E5">
        <f t="shared" si="1"/>
        <v>-1.6989700043360187</v>
      </c>
      <c r="F5">
        <f t="shared" si="2"/>
        <v>-7.9535216837234879</v>
      </c>
    </row>
    <row r="6" spans="1:6" x14ac:dyDescent="0.35">
      <c r="A6">
        <v>5.2999999999999999E-2</v>
      </c>
      <c r="B6">
        <v>1.4285714285714284E-8</v>
      </c>
      <c r="D6">
        <f t="shared" si="0"/>
        <v>0.92473118279569888</v>
      </c>
      <c r="E6">
        <f t="shared" si="1"/>
        <v>-1.2757241303992111</v>
      </c>
      <c r="F6">
        <f t="shared" si="2"/>
        <v>-7.84509803381005</v>
      </c>
    </row>
    <row r="7" spans="1:6" x14ac:dyDescent="0.35">
      <c r="A7">
        <v>0.216</v>
      </c>
      <c r="B7">
        <v>1.5448504983388704E-8</v>
      </c>
      <c r="D7">
        <f t="shared" si="0"/>
        <v>1</v>
      </c>
      <c r="E7">
        <f t="shared" si="1"/>
        <v>-0.6655462488490691</v>
      </c>
      <c r="F7">
        <f t="shared" si="2"/>
        <v>-7.8111135359946893</v>
      </c>
    </row>
    <row r="8" spans="1:6" x14ac:dyDescent="0.35">
      <c r="A8">
        <v>1</v>
      </c>
      <c r="B8">
        <v>1.5448504983388704E-8</v>
      </c>
      <c r="D8">
        <f t="shared" si="0"/>
        <v>1</v>
      </c>
      <c r="E8">
        <f t="shared" si="1"/>
        <v>0</v>
      </c>
      <c r="F8">
        <f t="shared" si="2"/>
        <v>-7.8111135359946893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AF7FC-B418-495B-AE56-004EE2AF7803}">
  <dimension ref="A1:C17"/>
  <sheetViews>
    <sheetView workbookViewId="0">
      <selection activeCell="M6" sqref="M6"/>
    </sheetView>
  </sheetViews>
  <sheetFormatPr defaultRowHeight="14.5" x14ac:dyDescent="0.35"/>
  <cols>
    <col min="2" max="2" width="14.6328125" customWidth="1"/>
    <col min="3" max="4" width="11.81640625" bestFit="1" customWidth="1"/>
    <col min="7" max="7" width="11.81640625" bestFit="1" customWidth="1"/>
  </cols>
  <sheetData>
    <row r="1" spans="1:3" x14ac:dyDescent="0.35">
      <c r="A1" t="s">
        <v>7</v>
      </c>
      <c r="B1" t="s">
        <v>8</v>
      </c>
      <c r="C1" t="s">
        <v>9</v>
      </c>
    </row>
    <row r="2" spans="1:3" x14ac:dyDescent="0.35">
      <c r="A2">
        <v>0</v>
      </c>
      <c r="B2">
        <v>3.1561461794019935E-9</v>
      </c>
      <c r="C2">
        <f>0.00000000087662*(A2^0.2605/(0.275+A2^0.2605))+$B$2</f>
        <v>3.1561461794019935E-9</v>
      </c>
    </row>
    <row r="3" spans="1:3" x14ac:dyDescent="0.35">
      <c r="A3" s="1">
        <v>5.0000000000000001E-4</v>
      </c>
      <c r="B3">
        <v>3.4883720930232558E-9</v>
      </c>
      <c r="C3">
        <f t="shared" ref="C3:C7" si="0">0.00000000087662*(A3^0.2605/(0.275+A3^0.2605))+$B$2</f>
        <v>3.4491513619369134E-9</v>
      </c>
    </row>
    <row r="4" spans="1:3" x14ac:dyDescent="0.35">
      <c r="A4">
        <v>5.0000000000000001E-3</v>
      </c>
      <c r="B4">
        <v>6.8106312292358811E-9</v>
      </c>
      <c r="C4">
        <f t="shared" si="0"/>
        <v>3.5749144916953703E-9</v>
      </c>
    </row>
    <row r="5" spans="1:3" x14ac:dyDescent="0.35">
      <c r="A5">
        <v>1.2E-2</v>
      </c>
      <c r="B5">
        <v>1.1129568106312292E-8</v>
      </c>
      <c r="C5">
        <f t="shared" si="0"/>
        <v>3.6248331554960936E-9</v>
      </c>
    </row>
    <row r="6" spans="1:3" x14ac:dyDescent="0.35">
      <c r="A6">
        <v>5.2999999999999999E-2</v>
      </c>
      <c r="B6">
        <v>1.4285714285714284E-8</v>
      </c>
      <c r="C6">
        <f t="shared" si="0"/>
        <v>3.7070993545017178E-9</v>
      </c>
    </row>
    <row r="7" spans="1:3" x14ac:dyDescent="0.35">
      <c r="A7">
        <v>0.216</v>
      </c>
      <c r="B7">
        <v>1.5448504983388704E-8</v>
      </c>
      <c r="C7">
        <f t="shared" si="0"/>
        <v>3.7778942785975638E-9</v>
      </c>
    </row>
    <row r="8" spans="1:3" x14ac:dyDescent="0.35">
      <c r="A8">
        <v>1</v>
      </c>
      <c r="B8">
        <v>1.5448504983388704E-8</v>
      </c>
      <c r="C8">
        <f>0.00000000087662*(A8^0.2605/(0.275+A8^0.2605))+$B$2</f>
        <v>3.8436912774412093E-9</v>
      </c>
    </row>
    <row r="10" spans="1:3" x14ac:dyDescent="0.35">
      <c r="A10" t="s">
        <v>7</v>
      </c>
      <c r="B10" t="s">
        <v>9</v>
      </c>
    </row>
    <row r="11" spans="1:3" x14ac:dyDescent="0.35">
      <c r="A11">
        <v>0</v>
      </c>
      <c r="B11">
        <v>3.1561461794019935E-9</v>
      </c>
    </row>
    <row r="12" spans="1:3" x14ac:dyDescent="0.35">
      <c r="A12" s="1">
        <v>5.0000000000000001E-4</v>
      </c>
      <c r="B12">
        <v>3.4491513619369134E-9</v>
      </c>
    </row>
    <row r="13" spans="1:3" x14ac:dyDescent="0.35">
      <c r="A13">
        <v>5.0000000000000001E-3</v>
      </c>
      <c r="B13">
        <v>3.5749144916953703E-9</v>
      </c>
    </row>
    <row r="14" spans="1:3" x14ac:dyDescent="0.35">
      <c r="A14">
        <v>1.2E-2</v>
      </c>
      <c r="B14">
        <v>3.6248331554960936E-9</v>
      </c>
    </row>
    <row r="15" spans="1:3" x14ac:dyDescent="0.35">
      <c r="A15">
        <v>5.2999999999999999E-2</v>
      </c>
      <c r="B15">
        <v>3.7070993545017178E-9</v>
      </c>
    </row>
    <row r="16" spans="1:3" x14ac:dyDescent="0.35">
      <c r="A16">
        <v>0.216</v>
      </c>
      <c r="B16">
        <v>3.7778942785975638E-9</v>
      </c>
    </row>
    <row r="17" spans="1:2" x14ac:dyDescent="0.35">
      <c r="A17">
        <v>1</v>
      </c>
      <c r="B17">
        <v>3.8436912774412093E-9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Converting &lt;n&gt;</vt:lpstr>
      <vt:lpstr>Determining Inducer Parameters</vt:lpstr>
      <vt:lpstr>Plotting Model vs.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Nicole</cp:lastModifiedBy>
  <dcterms:created xsi:type="dcterms:W3CDTF">2020-05-11T21:10:46Z</dcterms:created>
  <dcterms:modified xsi:type="dcterms:W3CDTF">2020-05-12T09:54:12Z</dcterms:modified>
</cp:coreProperties>
</file>