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nicolearendt/Desktop/bootcamp/homework/homework_1/"/>
    </mc:Choice>
  </mc:AlternateContent>
  <xr:revisionPtr revIDLastSave="0" documentId="13_ncr:1_{1B5030F2-9703-984F-B071-F4208DB1AA86}" xr6:coauthVersionLast="40" xr6:coauthVersionMax="40" xr10:uidLastSave="{00000000-0000-0000-0000-000000000000}"/>
  <bookViews>
    <workbookView xWindow="2120" yWindow="460" windowWidth="23480" windowHeight="15540" activeTab="4" xr2:uid="{00000000-000D-0000-FFFF-FFFF00000000}"/>
  </bookViews>
  <sheets>
    <sheet name="Category" sheetId="4" r:id="rId1"/>
    <sheet name="Subcategory" sheetId="5" r:id="rId2"/>
    <sheet name="Date" sheetId="6" r:id="rId3"/>
    <sheet name="Goal Outcomes" sheetId="7" r:id="rId4"/>
    <sheet name="Sheet1" sheetId="1" r:id="rId5"/>
  </sheets>
  <definedNames>
    <definedName name="NativeTimeline_Date_Created_Conversion">#N/A</definedName>
  </definedNames>
  <calcPr calcId="191029"/>
  <pivotCaches>
    <pivotCache cacheId="5" r:id="rId6"/>
    <pivotCache cacheId="6" r:id="rId7"/>
    <pivotCache cacheId="7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B4" i="7"/>
  <c r="C2" i="7"/>
  <c r="B2" i="7"/>
  <c r="B13" i="7"/>
  <c r="B12" i="7"/>
  <c r="B11" i="7"/>
  <c r="B10" i="7"/>
  <c r="B9" i="7"/>
  <c r="B8" i="7"/>
  <c r="B7" i="7"/>
  <c r="B6" i="7"/>
  <c r="B5" i="7"/>
  <c r="B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<sst xmlns="http://schemas.openxmlformats.org/spreadsheetml/2006/main" count="24816" uniqueCount="8400">
  <si>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</si>
  <si>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</si>
  <si>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</si>
  <si>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</si>
  <si>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</si>
  <si>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</si>
  <si>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</si>
  <si>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</si>
  <si>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</si>
  <si>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</si>
  <si>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</si>
  <si>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</si>
  <si>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</si>
  <si>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</si>
  <si>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</si>
  <si>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</si>
  <si>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</si>
  <si>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</si>
  <si>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</si>
  <si>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</si>
  <si>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</si>
  <si>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</si>
  <si>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</si>
  <si>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</si>
  <si>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</si>
  <si>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</si>
  <si>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</si>
  <si>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</si>
  <si>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</si>
  <si>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</si>
  <si>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</si>
  <si>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</si>
  <si>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</si>
  <si>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</si>
  <si>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</si>
  <si>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</si>
  <si>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</si>
  <si>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</si>
  <si>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</si>
  <si>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</si>
  <si>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</si>
  <si>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</si>
  <si>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</si>
  <si>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</si>
  <si>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</si>
  <si>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</si>
  <si>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</si>
  <si>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</si>
  <si>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</si>
  <si>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</si>
  <si>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</si>
  <si>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</si>
  <si>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</si>
  <si>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</si>
  <si>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</si>
  <si>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</si>
  <si>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</si>
  <si>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</si>
  <si>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</si>
  <si>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</si>
  <si>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</si>
  <si>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</si>
  <si>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</si>
  <si>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</si>
  <si>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</si>
  <si>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</si>
  <si>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</si>
  <si>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</si>
  <si>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</si>
  <si>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</si>
  <si>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</si>
  <si>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</si>
  <si>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</si>
  <si>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</si>
  <si>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</si>
  <si>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</si>
  <si>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</si>
  <si>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</si>
  <si>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</si>
  <si>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</si>
  <si>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</si>
  <si>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</si>
  <si>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</si>
  <si>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</si>
  <si>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</si>
  <si>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</si>
  <si>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</si>
  <si>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</si>
  <si>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</si>
  <si>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</si>
  <si>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</si>
  <si>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</si>
  <si>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</si>
  <si>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</si>
  <si>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</si>
  <si>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</si>
  <si>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</si>
  <si>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</si>
  <si>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</si>
  <si>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</si>
  <si>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</si>
  <si>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</si>
  <si>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</si>
  <si>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</si>
  <si>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</si>
  <si>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</si>
  <si>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</si>
  <si>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</si>
  <si>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</si>
  <si>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</si>
  <si>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</si>
  <si>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</si>
  <si>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</si>
  <si>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</si>
  <si>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</si>
  <si>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</si>
  <si>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</si>
  <si>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</si>
  <si>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</si>
  <si>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</si>
  <si>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</si>
  <si>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</si>
  <si>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</si>
  <si>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</si>
  <si>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</si>
  <si>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</si>
  <si>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</si>
  <si>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</si>
  <si>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</si>
  <si>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</si>
  <si>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</si>
  <si>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</si>
  <si>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</si>
  <si>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</si>
  <si>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</si>
  <si>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</si>
  <si>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</si>
  <si>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</si>
  <si>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</si>
  <si>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</si>
  <si>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</si>
  <si>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</si>
  <si>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</si>
  <si>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</si>
  <si>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</si>
  <si>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</si>
  <si>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</si>
  <si>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</si>
  <si>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</si>
  <si>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</si>
  <si>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</si>
  <si>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</si>
  <si>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</si>
  <si>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</si>
  <si>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</si>
  <si>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</si>
  <si>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</si>
  <si>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</si>
  <si>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</si>
  <si>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</si>
  <si>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</si>
  <si>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</si>
  <si>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</si>
  <si>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</si>
  <si>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</si>
  <si>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</si>
  <si>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</si>
  <si>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</si>
  <si>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</si>
  <si>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</si>
  <si>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</si>
  <si>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</si>
  <si>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</si>
  <si>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</si>
  <si>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</si>
  <si>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</si>
  <si>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</si>
  <si>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</si>
  <si>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</si>
  <si>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</si>
  <si>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</si>
  <si>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</si>
  <si>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</si>
  <si>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</si>
  <si>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</si>
  <si>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</si>
  <si>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</si>
  <si>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</si>
  <si>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</si>
  <si>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</si>
  <si>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</si>
  <si>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</si>
  <si>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</si>
  <si>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</si>
  <si>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</si>
  <si>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</si>
  <si>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</si>
  <si>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</si>
  <si>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</si>
  <si>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</si>
  <si>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</si>
  <si>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</si>
  <si>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</si>
  <si>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</si>
  <si>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</si>
  <si>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</si>
  <si>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</si>
  <si>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</si>
  <si>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</si>
  <si>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</si>
  <si>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</si>
  <si>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</si>
  <si>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</si>
  <si>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</si>
  <si>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</si>
  <si>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</si>
  <si>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</si>
  <si>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</si>
  <si>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</si>
  <si>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</si>
  <si>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</si>
  <si>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</si>
  <si>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</si>
  <si>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</si>
  <si>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</si>
  <si>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</si>
  <si>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</si>
  <si>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</si>
  <si>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</si>
  <si>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</si>
  <si>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</si>
  <si>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</si>
  <si>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</si>
  <si>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</si>
  <si>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</si>
  <si>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</si>
  <si>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</si>
  <si>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</si>
  <si>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</si>
  <si>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</si>
  <si>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</si>
  <si>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</si>
  <si>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</si>
  <si>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</si>
  <si>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</si>
  <si>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</si>
  <si>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</si>
  <si>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</si>
  <si>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</si>
  <si>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</si>
  <si>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</si>
  <si>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</si>
  <si>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</si>
  <si>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</si>
  <si>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</si>
  <si>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</si>
  <si>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</si>
  <si>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</si>
  <si>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</si>
  <si>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</si>
  <si>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</si>
  <si>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</si>
  <si>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</si>
  <si>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</si>
  <si>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</si>
  <si>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</si>
  <si>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</si>
  <si>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</si>
  <si>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</si>
  <si>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</si>
  <si>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</si>
  <si>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</si>
  <si>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</si>
  <si>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</si>
  <si>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</si>
  <si>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</si>
  <si>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</si>
  <si>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</si>
  <si>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</si>
  <si>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</si>
  <si>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</si>
  <si>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</si>
  <si>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</si>
  <si>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</si>
  <si>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</si>
  <si>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</si>
  <si>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</si>
  <si>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</si>
  <si>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</si>
  <si>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</si>
  <si>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</si>
  <si>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</si>
  <si>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</si>
  <si>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</si>
  <si>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</si>
  <si>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</si>
  <si>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</si>
  <si>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</si>
  <si>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</si>
  <si>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</si>
  <si>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</si>
  <si>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</si>
  <si>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</si>
  <si>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</si>
  <si>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</si>
  <si>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</si>
  <si>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</si>
  <si>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</si>
  <si>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</si>
  <si>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</si>
  <si>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</si>
  <si>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</si>
  <si>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</si>
  <si>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</si>
  <si>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</si>
  <si>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</si>
  <si>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</si>
  <si>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</si>
  <si>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</si>
  <si>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</si>
  <si>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</si>
  <si>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</si>
  <si>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</si>
  <si>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</si>
  <si>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</si>
  <si>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</si>
  <si>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</si>
  <si>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</si>
  <si>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</si>
  <si>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</si>
  <si>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</si>
  <si>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</si>
  <si>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</si>
  <si>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</si>
  <si>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</si>
  <si>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</si>
  <si>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</si>
  <si>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</si>
  <si>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</si>
  <si>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</si>
  <si>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</si>
  <si>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</si>
  <si>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</si>
  <si>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</si>
  <si>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</si>
  <si>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</si>
  <si>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</si>
  <si>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</si>
  <si>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</si>
  <si>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</si>
  <si>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</si>
  <si>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</si>
  <si>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</si>
  <si>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</si>
  <si>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</si>
  <si>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</si>
  <si>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</si>
  <si>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</si>
  <si>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</si>
  <si>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</si>
  <si>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</si>
  <si>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</si>
  <si>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</si>
  <si>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</si>
  <si>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</si>
  <si>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</si>
  <si>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</si>
  <si>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</si>
  <si>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</si>
  <si>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</si>
  <si>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</si>
  <si>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</si>
  <si>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</si>
  <si>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</si>
  <si>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</si>
  <si>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</si>
  <si>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</si>
  <si>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</si>
  <si>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</si>
  <si>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</si>
  <si>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</si>
  <si>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</si>
  <si>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</si>
  <si>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</si>
  <si>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</si>
  <si>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</si>
  <si>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</si>
  <si>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</si>
  <si>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</si>
  <si>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</si>
  <si>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</si>
  <si>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</si>
  <si>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</si>
  <si>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</si>
  <si>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</si>
  <si>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</si>
  <si>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</si>
  <si>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</si>
  <si>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</si>
  <si>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</si>
  <si>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</si>
  <si>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</si>
  <si>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</si>
  <si>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</si>
  <si>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</si>
  <si>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</si>
  <si>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</si>
  <si>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</si>
  <si>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</si>
  <si>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</si>
  <si>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</si>
  <si>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</si>
  <si>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</si>
  <si>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</si>
  <si>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</si>
  <si>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</si>
  <si>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</si>
  <si>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</si>
  <si>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</si>
  <si>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</si>
  <si>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</si>
  <si>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</si>
  <si>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</si>
  <si>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</si>
  <si>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</si>
  <si>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</si>
  <si>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</si>
  <si>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</si>
  <si>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</si>
  <si>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</si>
  <si>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</si>
  <si>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</si>
  <si>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</si>
  <si>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</si>
  <si>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</si>
  <si>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</si>
  <si>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</si>
  <si>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</si>
  <si>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</si>
  <si>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</si>
  <si>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</si>
  <si>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</si>
  <si>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</si>
  <si>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</si>
  <si>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</si>
  <si>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</si>
  <si>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</si>
  <si>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</si>
  <si>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</si>
  <si>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</si>
  <si>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</si>
  <si>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</si>
  <si>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</si>
  <si>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</si>
  <si>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</si>
  <si>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</si>
  <si>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</si>
  <si>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</si>
  <si>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</si>
  <si>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</si>
  <si>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</si>
  <si>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</si>
  <si>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</si>
  <si>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</si>
  <si>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</si>
  <si>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</si>
  <si>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</si>
  <si>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</si>
  <si>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</si>
  <si>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</si>
  <si>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</si>
  <si>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</si>
  <si>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</si>
  <si>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</si>
  <si>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</si>
  <si>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</si>
  <si>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</si>
  <si>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</si>
  <si>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</si>
  <si>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</si>
  <si>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</si>
  <si>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</si>
  <si>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</si>
  <si>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</si>
  <si>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</si>
  <si>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</si>
  <si>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</si>
  <si>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</si>
  <si>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</si>
  <si>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</si>
  <si>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</si>
  <si>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</si>
  <si>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</si>
  <si>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</si>
  <si>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</si>
  <si>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</si>
  <si>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</si>
  <si>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</si>
  <si>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</si>
  <si>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</si>
  <si>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</si>
  <si>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</si>
  <si>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</si>
  <si>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</si>
  <si>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</si>
  <si>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</si>
  <si>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</si>
  <si>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</si>
  <si>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</si>
  <si>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</si>
  <si>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</si>
  <si>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</si>
  <si>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</si>
  <si>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</si>
  <si>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</si>
  <si>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</si>
  <si>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</si>
  <si>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</si>
  <si>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</si>
  <si>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</si>
  <si>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</si>
  <si>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</si>
  <si>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</si>
  <si>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</si>
  <si>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</si>
  <si>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</si>
  <si>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</si>
  <si>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</si>
  <si>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</si>
  <si>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</si>
  <si>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</si>
  <si>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</si>
  <si>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</si>
  <si>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</si>
  <si>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</si>
  <si>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</si>
  <si>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</si>
  <si>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</si>
  <si>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</si>
  <si>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</si>
  <si>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</si>
  <si>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</si>
  <si>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</si>
  <si>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</si>
  <si>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</si>
  <si>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</si>
  <si>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</si>
  <si>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</si>
  <si>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</si>
  <si>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</si>
  <si>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</si>
  <si>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</si>
  <si>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</si>
  <si>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</si>
  <si>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</si>
  <si>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</si>
  <si>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</si>
  <si>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</si>
  <si>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</si>
  <si>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</si>
  <si>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</si>
  <si>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</si>
  <si>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</si>
  <si>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</si>
  <si>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</si>
  <si>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</si>
  <si>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</si>
  <si>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</si>
  <si>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</si>
  <si>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</si>
  <si>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</si>
  <si>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</si>
  <si>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</si>
  <si>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</si>
  <si>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</si>
  <si>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</si>
  <si>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</si>
  <si>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</si>
  <si>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</si>
  <si>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</si>
  <si>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</si>
  <si>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</si>
  <si>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</si>
  <si>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</si>
  <si>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</si>
  <si>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</si>
  <si>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</si>
  <si>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</si>
  <si>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</si>
  <si>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</si>
  <si>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</si>
  <si>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</si>
  <si>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</si>
  <si>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</si>
  <si>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</si>
  <si>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</si>
  <si>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</si>
  <si>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</si>
  <si>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</si>
  <si>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</si>
  <si>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</si>
  <si>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</si>
  <si>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</si>
  <si>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</si>
  <si>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</si>
  <si>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</si>
  <si>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</si>
  <si>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</si>
  <si>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</si>
  <si>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</si>
  <si>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</si>
  <si>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</si>
  <si>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</si>
  <si>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</si>
  <si>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</si>
  <si>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</si>
  <si>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</si>
  <si>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</si>
  <si>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</si>
  <si>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</si>
  <si>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</si>
  <si>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</si>
  <si>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</si>
  <si>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</si>
  <si>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</si>
  <si>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</si>
  <si>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</si>
  <si>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</si>
  <si>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</si>
  <si>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</si>
  <si>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</si>
  <si>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</si>
  <si>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</si>
  <si>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</si>
  <si>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</si>
  <si>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</si>
  <si>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</si>
  <si>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</si>
  <si>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</si>
  <si>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</si>
  <si>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</si>
  <si>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</si>
  <si>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</si>
  <si>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</si>
  <si>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</si>
  <si>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</si>
  <si>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</si>
  <si>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</si>
  <si>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</si>
  <si>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</si>
  <si>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</si>
  <si>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</si>
  <si>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</si>
  <si>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</si>
  <si>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</si>
  <si>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</si>
  <si>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</si>
  <si>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</si>
  <si>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</si>
  <si>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</si>
  <si>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</si>
  <si>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</si>
  <si>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</si>
  <si>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</si>
  <si>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</si>
  <si>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</si>
  <si>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</si>
  <si>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</si>
  <si>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</si>
  <si>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</si>
  <si>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</si>
  <si>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</si>
  <si>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</si>
  <si>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</si>
  <si>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</si>
  <si>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</si>
  <si>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</si>
  <si>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</si>
  <si>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</si>
  <si>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</si>
  <si>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</si>
  <si>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</si>
  <si>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</si>
  <si>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</si>
  <si>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</si>
  <si>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</si>
  <si>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</si>
  <si>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</si>
  <si>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</si>
  <si>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</si>
  <si>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</si>
  <si>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</si>
  <si>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</si>
  <si>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</si>
  <si>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</si>
  <si>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</si>
  <si>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</si>
  <si>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</si>
  <si>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</si>
  <si>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</si>
  <si>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</si>
  <si>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</si>
  <si>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</si>
  <si>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</si>
  <si>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</si>
  <si>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</si>
  <si>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</si>
  <si>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</si>
  <si>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</si>
  <si>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</si>
  <si>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</si>
  <si>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</si>
  <si>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</si>
  <si>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</si>
  <si>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</si>
  <si>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</si>
  <si>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</si>
  <si>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</si>
  <si>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</si>
  <si>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</si>
  <si>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</si>
  <si>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</si>
  <si>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</si>
  <si>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</si>
  <si>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</si>
  <si>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</si>
  <si>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</si>
  <si>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</si>
  <si>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</si>
  <si>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</si>
  <si>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</si>
  <si>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</si>
  <si>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</si>
  <si>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</si>
  <si>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</si>
  <si>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</si>
  <si>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</si>
  <si>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</si>
  <si>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</si>
  <si>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</si>
  <si>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</si>
  <si>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</si>
  <si>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</si>
  <si>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</si>
  <si>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</si>
  <si>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</si>
  <si>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</si>
  <si>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</si>
  <si>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</si>
  <si>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</si>
  <si>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</si>
  <si>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</si>
  <si>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</si>
  <si>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</si>
  <si>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</si>
  <si>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</si>
  <si>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</si>
  <si>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</si>
  <si>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</si>
  <si>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</si>
  <si>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</si>
  <si>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</si>
  <si>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</si>
  <si>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</si>
  <si>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</si>
  <si>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</si>
  <si>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</si>
  <si>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</si>
  <si>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</si>
  <si>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</si>
  <si>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</si>
  <si>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</si>
  <si>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</si>
  <si>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</si>
  <si>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</si>
  <si>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</si>
  <si>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</si>
  <si>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</si>
  <si>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</si>
  <si>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</si>
  <si>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</si>
  <si>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</si>
  <si>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</si>
  <si>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</si>
  <si>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</si>
  <si>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</si>
  <si>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</si>
  <si>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</si>
  <si>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</si>
  <si>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</si>
  <si>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</si>
  <si>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</si>
  <si>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</si>
  <si>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</si>
  <si>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</si>
  <si>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</si>
  <si>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</si>
  <si>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</si>
  <si>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</si>
  <si>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</si>
  <si>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</si>
  <si>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</si>
  <si>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</si>
  <si>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</si>
  <si>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</si>
  <si>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</si>
  <si>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</si>
  <si>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</si>
  <si>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</si>
  <si>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</si>
  <si>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</si>
  <si>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</si>
  <si>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</si>
  <si>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</si>
  <si>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</si>
  <si>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</si>
  <si>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</si>
  <si>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</si>
  <si>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</si>
  <si>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</si>
  <si>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</si>
  <si>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</si>
  <si>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</si>
  <si>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</si>
  <si>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</si>
  <si>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</si>
  <si>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</si>
  <si>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</si>
  <si>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</si>
  <si>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</si>
  <si>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</si>
  <si>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</si>
  <si>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</si>
  <si>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</si>
  <si>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</si>
  <si>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</si>
  <si>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</si>
  <si>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</si>
  <si>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</si>
  <si>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</si>
  <si>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</si>
  <si>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</si>
  <si>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</si>
  <si>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</si>
  <si>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</si>
  <si>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</si>
  <si>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</si>
  <si>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</si>
  <si>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</si>
  <si>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</si>
  <si>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</si>
  <si>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</si>
  <si>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</si>
  <si>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</si>
  <si>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</si>
  <si>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</si>
  <si>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</si>
  <si>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</si>
  <si>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</si>
  <si>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</si>
  <si>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</si>
  <si>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</si>
  <si>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</si>
  <si>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</si>
  <si>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</si>
  <si>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</si>
  <si>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</si>
  <si>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</si>
  <si>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</si>
  <si>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</si>
  <si>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</si>
  <si>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</si>
  <si>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</si>
  <si>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</si>
  <si>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</si>
  <si>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</si>
  <si>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</si>
  <si>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</si>
  <si>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</si>
  <si>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</si>
  <si>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</si>
  <si>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</si>
  <si>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</si>
  <si>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</si>
  <si>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</si>
  <si>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</si>
  <si>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</si>
  <si>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</si>
  <si>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</si>
  <si>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</si>
  <si>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</si>
  <si>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</si>
  <si>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</si>
  <si>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</si>
  <si>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</si>
  <si>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</si>
  <si>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</si>
  <si>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</si>
  <si>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</si>
  <si>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</si>
  <si>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</si>
  <si>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</si>
  <si>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</si>
  <si>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</si>
  <si>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</si>
  <si>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</si>
  <si>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</si>
  <si>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</si>
  <si>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</si>
  <si>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</si>
  <si>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</si>
  <si>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</si>
  <si>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</si>
  <si>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</si>
  <si>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</si>
  <si>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</si>
  <si>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</si>
  <si>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</si>
  <si>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</si>
  <si>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</si>
  <si>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</si>
  <si>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</si>
  <si>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</si>
  <si>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</si>
  <si>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</si>
  <si>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</si>
  <si>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</si>
  <si>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</si>
  <si>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</si>
  <si>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</si>
  <si>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</si>
  <si>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</si>
  <si>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</si>
  <si>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</si>
  <si>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</si>
  <si>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</si>
  <si>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</si>
  <si>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</si>
  <si>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</si>
  <si>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</si>
  <si>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</si>
  <si>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</si>
  <si>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</si>
  <si>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</si>
  <si>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</si>
  <si>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</si>
  <si>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</si>
  <si>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</si>
  <si>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</si>
  <si>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</si>
  <si>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</si>
  <si>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</si>
  <si>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</si>
  <si>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</si>
  <si>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</si>
  <si>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</si>
  <si>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</si>
  <si>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</si>
  <si>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</si>
  <si>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</si>
  <si>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</si>
  <si>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</si>
  <si>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</si>
  <si>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</si>
  <si>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</si>
  <si>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</si>
  <si>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</si>
  <si>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</si>
  <si>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</si>
  <si>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</si>
  <si>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</si>
  <si>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</si>
  <si>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</si>
  <si>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</si>
  <si>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</si>
  <si>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</si>
  <si>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</si>
  <si>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</si>
  <si>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</si>
  <si>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</si>
  <si>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</si>
  <si>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</si>
  <si>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</si>
  <si>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</si>
  <si>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</si>
  <si>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</si>
  <si>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</si>
  <si>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</si>
  <si>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</si>
  <si>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</si>
  <si>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</si>
  <si>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</si>
  <si>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</si>
  <si>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</si>
  <si>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</si>
  <si>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</si>
  <si>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</si>
  <si>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</si>
  <si>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</si>
  <si>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</si>
  <si>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</si>
  <si>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</si>
  <si>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</si>
  <si>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</si>
  <si>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</si>
  <si>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</si>
  <si>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</si>
  <si>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</si>
  <si>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</si>
  <si>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</si>
  <si>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</si>
  <si>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</si>
  <si>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</si>
  <si>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</si>
  <si>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</si>
  <si>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</si>
  <si>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</si>
  <si>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</si>
  <si>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</si>
  <si>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</si>
  <si>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</si>
  <si>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</si>
  <si>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</si>
  <si>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</si>
  <si>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</si>
  <si>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</si>
  <si>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</si>
  <si>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</si>
  <si>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</si>
  <si>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</si>
  <si>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</si>
  <si>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</si>
  <si>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</si>
  <si>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</si>
  <si>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</si>
  <si>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</si>
  <si>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</si>
  <si>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</si>
  <si>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</si>
  <si>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</si>
  <si>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</si>
  <si>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</si>
  <si>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</si>
  <si>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</si>
  <si>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</si>
  <si>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</si>
  <si>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</si>
  <si>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</si>
  <si>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</si>
  <si>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</si>
  <si>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</si>
  <si>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</si>
  <si>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</si>
  <si>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</si>
  <si>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</si>
  <si>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</si>
  <si>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</si>
  <si>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</si>
  <si>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</si>
  <si>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</si>
  <si>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</si>
  <si>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</si>
  <si>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</si>
  <si>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</si>
  <si>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</si>
  <si>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</si>
  <si>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</si>
  <si>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</si>
  <si>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</si>
  <si>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</si>
  <si>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</si>
  <si>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</si>
  <si>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</si>
  <si>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</si>
  <si>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</si>
  <si>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</si>
  <si>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</si>
  <si>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</si>
  <si>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</si>
  <si>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</si>
  <si>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</si>
  <si>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</si>
  <si>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</si>
  <si>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</si>
  <si>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</si>
  <si>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</si>
  <si>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</si>
  <si>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</si>
  <si>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</si>
  <si>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</si>
  <si>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</si>
  <si>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</si>
  <si>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</si>
  <si>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</si>
  <si>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</si>
  <si>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</si>
  <si>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</si>
  <si>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</si>
  <si>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</si>
  <si>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</si>
  <si>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</si>
  <si>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</si>
  <si>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</si>
  <si>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</si>
  <si>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</si>
  <si>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</si>
  <si>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</si>
  <si>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</si>
  <si>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</si>
  <si>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</si>
  <si>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</si>
  <si>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</si>
  <si>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</si>
  <si>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</si>
  <si>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</si>
  <si>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</si>
  <si>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</si>
  <si>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</si>
  <si>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</si>
  <si>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</si>
  <si>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</si>
  <si>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</si>
  <si>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</si>
  <si>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</si>
  <si>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</si>
  <si>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</si>
  <si>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</si>
  <si>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</si>
  <si>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</si>
  <si>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</si>
  <si>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</si>
  <si>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</si>
  <si>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</si>
  <si>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</si>
  <si>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</si>
  <si>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</si>
  <si>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</si>
  <si>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</si>
  <si>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</si>
  <si>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</si>
  <si>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</si>
  <si>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</si>
  <si>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</si>
  <si>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</si>
  <si>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</si>
  <si>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</si>
  <si>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</si>
  <si>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</si>
  <si>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</si>
  <si>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</si>
  <si>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</si>
  <si>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</si>
  <si>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</si>
  <si>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</si>
  <si>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</si>
  <si>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</si>
  <si>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</si>
  <si>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</si>
  <si>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</si>
  <si>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</si>
  <si>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</si>
  <si>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</si>
  <si>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</si>
  <si>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</si>
  <si>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</si>
  <si>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</si>
  <si>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</si>
  <si>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</si>
  <si>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</si>
  <si>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</si>
  <si>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</si>
  <si>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</si>
  <si>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</si>
  <si>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</si>
  <si>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</si>
  <si>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</si>
  <si>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</si>
  <si>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</si>
  <si>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</si>
  <si>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</si>
  <si>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</si>
  <si>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</si>
  <si>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</si>
  <si>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</si>
  <si>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</si>
  <si>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</si>
  <si>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</si>
  <si>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</si>
  <si>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</si>
  <si>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</si>
  <si>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</si>
  <si>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</si>
  <si>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</si>
  <si>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</si>
  <si>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</si>
  <si>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</si>
  <si>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</si>
  <si>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</si>
  <si>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</si>
  <si>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</si>
  <si>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</si>
  <si>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</si>
  <si>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</si>
  <si>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</si>
  <si>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</si>
  <si>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</si>
  <si>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</si>
  <si>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</si>
  <si>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</si>
  <si>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</si>
  <si>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</si>
  <si>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</si>
  <si>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</si>
  <si>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</si>
  <si>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</si>
  <si>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</si>
  <si>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</si>
  <si>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</si>
  <si>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</si>
  <si>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</si>
  <si>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</si>
  <si>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</si>
  <si>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</si>
  <si>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</si>
  <si>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</si>
  <si>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</si>
  <si>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</si>
  <si>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</si>
  <si>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</si>
  <si>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</si>
  <si>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</si>
  <si>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</si>
  <si>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</si>
  <si>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</si>
  <si>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</si>
  <si>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</si>
  <si>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</si>
  <si>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</si>
  <si>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</si>
  <si>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</si>
  <si>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</si>
  <si>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</si>
  <si>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</si>
  <si>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</si>
  <si>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</si>
  <si>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</si>
  <si>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</si>
  <si>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</si>
  <si>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</si>
  <si>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</si>
  <si>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</si>
  <si>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</si>
  <si>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</si>
  <si>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</si>
  <si>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</si>
  <si>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</si>
  <si>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</si>
  <si>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</si>
  <si>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</si>
  <si>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</si>
  <si>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</si>
  <si>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</si>
  <si>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</si>
  <si>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</si>
  <si>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</si>
  <si>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</si>
  <si>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</si>
  <si>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</si>
  <si>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</si>
  <si>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</si>
  <si>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</si>
  <si>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</si>
  <si>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</si>
  <si>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</si>
  <si>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</si>
  <si>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</si>
  <si>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</si>
  <si>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</si>
  <si>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</si>
  <si>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</si>
  <si>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</si>
  <si>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</si>
  <si>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</si>
  <si>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</si>
  <si>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</si>
  <si>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</si>
  <si>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</si>
  <si>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</si>
  <si>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</si>
  <si>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</si>
  <si>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</si>
  <si>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</si>
  <si>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</si>
  <si>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</si>
  <si>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</si>
  <si>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</si>
  <si>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</si>
  <si>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</si>
  <si>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</si>
  <si>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</si>
  <si>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</si>
  <si>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</si>
  <si>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</si>
  <si>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</si>
  <si>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</si>
  <si>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</si>
  <si>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</si>
  <si>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</si>
  <si>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</si>
  <si>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</si>
  <si>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</si>
  <si>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</si>
  <si>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</si>
  <si>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</si>
  <si>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</si>
  <si>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</si>
  <si>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</si>
  <si>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</si>
  <si>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</si>
  <si>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</si>
  <si>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</si>
  <si>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</si>
  <si>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</si>
  <si>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</si>
  <si>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</si>
  <si>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</si>
  <si>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</si>
  <si>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</si>
  <si>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</si>
  <si>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</si>
  <si>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</si>
  <si>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</si>
  <si>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</si>
  <si>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</si>
  <si>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</si>
  <si>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</si>
  <si>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</si>
  <si>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</si>
  <si>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</si>
  <si>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</si>
  <si>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</si>
  <si>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</si>
  <si>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</si>
  <si>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</si>
  <si>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</si>
  <si>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</si>
  <si>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</si>
  <si>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</si>
  <si>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</si>
  <si>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</si>
  <si>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</si>
  <si>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</si>
  <si>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</si>
  <si>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</si>
  <si>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</si>
  <si>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</si>
  <si>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</si>
  <si>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</si>
  <si>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</si>
  <si>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</si>
  <si>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</si>
  <si>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</si>
  <si>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</si>
  <si>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</si>
  <si>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</si>
  <si>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</si>
  <si>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</si>
  <si>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</si>
  <si>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</si>
  <si>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</si>
  <si>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</si>
  <si>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</si>
  <si>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</si>
  <si>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</si>
  <si>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</si>
  <si>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</si>
  <si>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</si>
  <si>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</si>
  <si>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</si>
  <si>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</si>
  <si>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</si>
  <si>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</si>
  <si>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</si>
  <si>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</si>
  <si>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</si>
  <si>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</si>
  <si>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</si>
  <si>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</si>
  <si>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</si>
  <si>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</si>
  <si>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</si>
  <si>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</si>
  <si>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</si>
  <si>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</si>
  <si>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</si>
  <si>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</si>
  <si>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</si>
  <si>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</si>
  <si>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</si>
  <si>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</si>
  <si>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</si>
  <si>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</si>
  <si>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</si>
  <si>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</si>
  <si>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</si>
  <si>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</si>
  <si>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</si>
  <si>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</si>
  <si>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</si>
  <si>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</si>
  <si>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</si>
  <si>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</si>
  <si>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</si>
  <si>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</si>
  <si>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</si>
  <si>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</si>
  <si>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</si>
  <si>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</si>
  <si>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</si>
  <si>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</si>
  <si>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</si>
  <si>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</si>
  <si>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</si>
  <si>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</si>
  <si>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</si>
  <si>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</si>
  <si>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</si>
  <si>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</si>
  <si>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</si>
  <si>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</si>
  <si>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</si>
  <si>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</si>
  <si>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</si>
  <si>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</si>
  <si>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</si>
  <si>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</si>
  <si>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</si>
  <si>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</si>
  <si>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</si>
  <si>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</si>
  <si>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</si>
  <si>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</si>
  <si>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</si>
  <si>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</si>
  <si>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</si>
  <si>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</si>
  <si>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</si>
  <si>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</si>
  <si>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</si>
  <si>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</si>
  <si>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</si>
  <si>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</si>
  <si>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</si>
  <si>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</si>
  <si>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</si>
  <si>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</si>
  <si>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</si>
  <si>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</si>
  <si>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</si>
  <si>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</si>
  <si>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</si>
  <si>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</si>
  <si>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</si>
  <si>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</si>
  <si>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</si>
  <si>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</si>
  <si>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</si>
  <si>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</si>
  <si>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</si>
  <si>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</si>
  <si>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</si>
  <si>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</si>
  <si>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</si>
  <si>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</si>
  <si>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</si>
  <si>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</si>
  <si>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</si>
  <si>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</si>
  <si>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</si>
  <si>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</si>
  <si>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</si>
  <si>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</si>
  <si>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</si>
  <si>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</si>
  <si>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</si>
  <si>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</si>
  <si>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</si>
  <si>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</si>
  <si>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</si>
  <si>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</si>
  <si>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</si>
  <si>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</si>
  <si>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</si>
  <si>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</si>
  <si>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</si>
  <si>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</si>
  <si>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</si>
  <si>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</si>
  <si>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</si>
  <si>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</si>
  <si>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</si>
  <si>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</si>
  <si>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</si>
  <si>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</si>
  <si>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</si>
  <si>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</si>
  <si>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</si>
  <si>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</si>
  <si>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</si>
  <si>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</si>
  <si>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</si>
  <si>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</si>
  <si>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</si>
  <si>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</si>
  <si>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</si>
  <si>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</si>
  <si>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</si>
  <si>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</si>
  <si>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</si>
  <si>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</si>
  <si>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</si>
  <si>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</si>
  <si>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</si>
  <si>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</si>
  <si>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</si>
  <si>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</si>
  <si>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</si>
  <si>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</si>
  <si>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</si>
  <si>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</si>
  <si>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</si>
  <si>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</si>
  <si>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</si>
  <si>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</si>
  <si>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</si>
  <si>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</si>
  <si>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</si>
  <si>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</si>
  <si>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</si>
  <si>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</si>
  <si>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</si>
  <si>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</si>
  <si>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</si>
  <si>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</si>
  <si>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</si>
  <si>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</si>
  <si>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</si>
  <si>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</si>
  <si>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</si>
  <si>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</si>
  <si>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</si>
  <si>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</si>
  <si>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</si>
  <si>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</si>
  <si>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</si>
  <si>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</si>
  <si>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</si>
  <si>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</si>
  <si>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</si>
  <si>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</si>
  <si>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</si>
  <si>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</si>
  <si>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</si>
  <si>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</si>
  <si>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</si>
  <si>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</si>
  <si>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</si>
  <si>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</si>
  <si>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</si>
  <si>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</si>
  <si>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</si>
  <si>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</si>
  <si>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</si>
  <si>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</si>
  <si>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</si>
  <si>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</si>
  <si>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</si>
  <si>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</si>
  <si>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</si>
  <si>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</si>
  <si>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</si>
  <si>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</si>
  <si>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</si>
  <si>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</si>
  <si>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</si>
  <si>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</si>
  <si>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</si>
  <si>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</si>
  <si>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</si>
  <si>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</si>
  <si>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</si>
  <si>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</si>
  <si>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</si>
  <si>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</si>
  <si>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</si>
  <si>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</si>
  <si>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</si>
  <si>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</si>
  <si>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</si>
  <si>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</si>
  <si>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</si>
  <si>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</si>
  <si>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</si>
  <si>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</si>
  <si>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</si>
  <si>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</si>
  <si>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</si>
  <si>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</si>
  <si>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</si>
  <si>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</si>
  <si>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</si>
  <si>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</si>
  <si>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</si>
  <si>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</si>
  <si>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</si>
  <si>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</si>
  <si>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</si>
  <si>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</si>
  <si>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</si>
  <si>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</si>
  <si>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</si>
  <si>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</si>
  <si>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</si>
  <si>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</si>
  <si>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</si>
  <si>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</si>
  <si>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</si>
  <si>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</si>
  <si>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</si>
  <si>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</si>
  <si>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</si>
  <si>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</si>
  <si>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</si>
  <si>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</si>
  <si>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</si>
  <si>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</si>
  <si>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</si>
  <si>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</si>
  <si>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</si>
  <si>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</si>
  <si>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</si>
  <si>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</si>
  <si>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</si>
  <si>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</si>
  <si>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</si>
  <si>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</si>
  <si>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</si>
  <si>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</si>
  <si>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</si>
  <si>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</si>
  <si>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</si>
  <si>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</si>
  <si>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</si>
  <si>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</si>
  <si>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</si>
  <si>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</si>
  <si>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</si>
  <si>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</si>
  <si>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</si>
  <si>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</si>
  <si>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</si>
  <si>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</si>
  <si>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</si>
  <si>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</si>
  <si>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</si>
  <si>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</si>
  <si>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</si>
  <si>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</si>
  <si>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</si>
  <si>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</si>
  <si>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</si>
  <si>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</si>
  <si>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</si>
  <si>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</si>
  <si>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</si>
  <si>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</si>
  <si>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</si>
  <si>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</si>
  <si>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</si>
  <si>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</si>
  <si>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</si>
  <si>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</si>
  <si>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</si>
  <si>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</si>
  <si>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</si>
  <si>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</si>
  <si>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</si>
  <si>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</si>
  <si>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</si>
  <si>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</si>
  <si>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</si>
  <si>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</si>
  <si>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</si>
  <si>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</si>
  <si>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</si>
  <si>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</si>
  <si>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</si>
  <si>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</si>
  <si>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</si>
  <si>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</si>
  <si>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</si>
  <si>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</si>
  <si>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</si>
  <si>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</si>
  <si>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</si>
  <si>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</si>
  <si>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</si>
  <si>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</si>
  <si>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</si>
  <si>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</si>
  <si>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</si>
  <si>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</si>
  <si>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</si>
  <si>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</si>
  <si>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</si>
  <si>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</si>
  <si>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</si>
  <si>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</si>
  <si>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</si>
  <si>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</si>
  <si>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</si>
  <si>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</si>
  <si>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</si>
  <si>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</si>
  <si>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</si>
  <si>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</si>
  <si>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</si>
  <si>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</si>
  <si>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</si>
  <si>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</si>
  <si>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</si>
  <si>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</si>
  <si>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</si>
  <si>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</si>
  <si>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</si>
  <si>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</si>
  <si>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</si>
  <si>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</si>
  <si>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</si>
  <si>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</si>
  <si>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</si>
  <si>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</si>
  <si>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</si>
  <si>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</si>
  <si>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</si>
  <si>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</si>
  <si>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</si>
  <si>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</si>
  <si>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</si>
  <si>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</si>
  <si>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</si>
  <si>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</si>
  <si>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</si>
  <si>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</si>
  <si>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</si>
  <si>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</si>
  <si>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</si>
  <si>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</si>
  <si>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</si>
  <si>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</si>
  <si>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</si>
  <si>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</si>
  <si>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</si>
  <si>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</si>
  <si>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</si>
  <si>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</si>
  <si>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</si>
  <si>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</si>
  <si>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</si>
  <si>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</si>
  <si>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</si>
  <si>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</si>
  <si>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</si>
  <si>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</si>
  <si>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</si>
  <si>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</si>
  <si>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</si>
  <si>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</si>
  <si>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</si>
  <si>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</si>
  <si>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</si>
  <si>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</si>
  <si>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</si>
  <si>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</si>
  <si>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</si>
  <si>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</si>
  <si>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</si>
  <si>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</si>
  <si>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</si>
  <si>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</si>
  <si>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</si>
  <si>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</si>
  <si>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</si>
  <si>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</si>
  <si>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</si>
  <si>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</si>
  <si>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</si>
  <si>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</si>
  <si>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</si>
  <si>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</si>
  <si>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</si>
  <si>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</si>
  <si>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</si>
  <si>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</si>
  <si>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</si>
  <si>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</si>
  <si>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</si>
  <si>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</si>
  <si>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</si>
  <si>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</si>
  <si>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</si>
  <si>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</si>
  <si>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</si>
  <si>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</si>
  <si>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</si>
  <si>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</si>
  <si>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</si>
  <si>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</si>
  <si>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</si>
  <si>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</si>
  <si>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</si>
  <si>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</si>
  <si>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</si>
  <si>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</si>
  <si>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</si>
  <si>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</si>
  <si>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</si>
  <si>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</si>
  <si>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</si>
  <si>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</si>
  <si>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</si>
  <si>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</si>
  <si>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</si>
  <si>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</si>
  <si>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</si>
  <si>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</si>
  <si>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</si>
  <si>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</si>
  <si>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</si>
  <si>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</si>
  <si>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</si>
  <si>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</si>
  <si>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</si>
  <si>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</si>
  <si>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</si>
  <si>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</si>
  <si>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</si>
  <si>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</si>
  <si>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</si>
  <si>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</si>
  <si>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</si>
  <si>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</si>
  <si>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</si>
  <si>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</si>
  <si>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</si>
  <si>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</si>
  <si>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</si>
  <si>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</si>
  <si>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</si>
  <si>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</si>
  <si>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</si>
  <si>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</si>
  <si>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</si>
  <si>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</si>
  <si>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</si>
  <si>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</si>
  <si>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</si>
  <si>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</si>
  <si>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</si>
  <si>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</si>
  <si>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</si>
  <si>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</si>
  <si>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</si>
  <si>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</si>
  <si>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</si>
  <si>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</si>
  <si>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</si>
  <si>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</si>
  <si>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</si>
  <si>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</si>
  <si>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</si>
  <si>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</si>
  <si>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</si>
  <si>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</si>
  <si>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</si>
  <si>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</si>
  <si>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</si>
  <si>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</si>
  <si>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</si>
  <si>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</si>
  <si>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</si>
  <si>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</si>
  <si>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</si>
  <si>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</si>
  <si>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</si>
  <si>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</si>
  <si>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</si>
  <si>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</si>
  <si>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</si>
  <si>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</si>
  <si>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</si>
  <si>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</si>
  <si>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</si>
  <si>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</si>
  <si>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</si>
  <si>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</si>
  <si>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</si>
  <si>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</si>
  <si>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</si>
  <si>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</si>
  <si>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</si>
  <si>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</si>
  <si>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</si>
  <si>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</si>
  <si>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</si>
  <si>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</si>
  <si>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</si>
  <si>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</si>
  <si>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</si>
  <si>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</si>
  <si>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</si>
  <si>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</si>
  <si>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</si>
  <si>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</si>
  <si>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</si>
  <si>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</si>
  <si>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</si>
  <si>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</si>
  <si>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</si>
  <si>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</si>
  <si>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</si>
  <si>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</si>
  <si>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</si>
  <si>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</si>
  <si>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</si>
  <si>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</si>
  <si>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</si>
  <si>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</si>
  <si>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</si>
  <si>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</si>
  <si>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</si>
  <si>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</si>
  <si>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</si>
  <si>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</si>
  <si>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</si>
  <si>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</si>
  <si>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</si>
  <si>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</si>
  <si>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</si>
  <si>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</si>
  <si>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</si>
  <si>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</si>
  <si>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</si>
  <si>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</si>
  <si>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</si>
  <si>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</si>
  <si>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</si>
  <si>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</si>
  <si>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</si>
  <si>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</si>
  <si>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</si>
  <si>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</si>
  <si>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</si>
  <si>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</si>
  <si>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</si>
  <si>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</si>
  <si>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</si>
  <si>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</si>
  <si>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</si>
  <si>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</si>
  <si>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</si>
  <si>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</si>
  <si>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</si>
  <si>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</si>
  <si>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</si>
  <si>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</si>
  <si>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</si>
  <si>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</si>
  <si>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</si>
  <si>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</si>
  <si>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</si>
  <si>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</si>
  <si>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</si>
  <si>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</si>
  <si>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</si>
  <si>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</si>
  <si>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</si>
  <si>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</si>
  <si>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</si>
  <si>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</si>
  <si>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</si>
  <si>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</si>
  <si>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</si>
  <si>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</si>
  <si>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</si>
  <si>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</si>
  <si>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</si>
  <si>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</si>
  <si>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</si>
  <si>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</si>
  <si>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</si>
  <si>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</si>
  <si>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</si>
  <si>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</si>
  <si>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</si>
  <si>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</si>
  <si>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</si>
  <si>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</si>
  <si>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</si>
  <si>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</si>
  <si>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</si>
  <si>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</si>
  <si>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</si>
  <si>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</si>
  <si>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</si>
  <si>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</si>
  <si>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</si>
  <si>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</si>
  <si>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</si>
  <si>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</si>
  <si>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</si>
  <si>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</si>
  <si>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</si>
  <si>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</si>
  <si>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</si>
  <si>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</si>
  <si>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</si>
  <si>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</si>
  <si>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</si>
  <si>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</si>
  <si>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</si>
  <si>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</si>
  <si>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</si>
  <si>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</si>
  <si>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</si>
  <si>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</si>
  <si>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</si>
  <si>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</si>
  <si>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</si>
  <si>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</si>
  <si>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</si>
  <si>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</si>
  <si>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</si>
  <si>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</si>
  <si>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</si>
  <si>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</si>
  <si>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</si>
  <si>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</si>
  <si>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</si>
  <si>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</si>
  <si>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</si>
  <si>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</si>
  <si>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</si>
  <si>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</si>
  <si>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</si>
  <si>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</si>
  <si>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</si>
  <si>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</si>
  <si>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</si>
  <si>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</si>
  <si>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</si>
  <si>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</si>
  <si>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</si>
  <si>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</si>
  <si>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</si>
  <si>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</si>
  <si>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</si>
  <si>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</si>
  <si>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</si>
  <si>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</si>
  <si>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</si>
  <si>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</si>
  <si>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</si>
  <si>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</si>
  <si>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</si>
  <si>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</si>
  <si>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</si>
  <si>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</si>
  <si>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</si>
  <si>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</si>
  <si>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</si>
  <si>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</si>
  <si>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</si>
  <si>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</si>
  <si>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</si>
  <si>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</si>
  <si>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</si>
  <si>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</si>
  <si>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</si>
  <si>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</si>
  <si>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</si>
  <si>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</si>
  <si>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</si>
  <si>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</si>
  <si>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</si>
  <si>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</si>
  <si>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</si>
  <si>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</si>
  <si>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</si>
  <si>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</si>
  <si>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</si>
  <si>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</si>
  <si>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</si>
  <si>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</si>
  <si>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</si>
  <si>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</si>
  <si>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</si>
  <si>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</si>
  <si>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</si>
  <si>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</si>
  <si>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</si>
  <si>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</si>
  <si>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</si>
  <si>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</si>
  <si>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</si>
  <si>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</si>
  <si>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</si>
  <si>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</si>
  <si>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</si>
  <si>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</si>
  <si>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</si>
  <si>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</si>
  <si>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</si>
  <si>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</si>
  <si>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</si>
  <si>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</si>
  <si>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</si>
  <si>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</si>
  <si>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</si>
  <si>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</si>
  <si>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</si>
  <si>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</si>
  <si>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</si>
  <si>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</si>
  <si>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</si>
  <si>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</si>
  <si>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</si>
  <si>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</si>
  <si>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</si>
  <si>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</si>
  <si>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</si>
  <si>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</si>
  <si>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</si>
  <si>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</si>
  <si>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</si>
  <si>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</si>
  <si>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</si>
  <si>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</si>
  <si>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</si>
  <si>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</si>
  <si>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</si>
  <si>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</si>
  <si>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</si>
  <si>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</si>
  <si>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</si>
  <si>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</si>
  <si>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</si>
  <si>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</si>
  <si>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</si>
  <si>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</si>
  <si>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</si>
  <si>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</si>
  <si>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</si>
  <si>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</si>
  <si>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</si>
  <si>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</si>
  <si>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</si>
  <si>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</si>
  <si>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</si>
  <si>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</si>
  <si>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</si>
  <si>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</si>
  <si>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</si>
  <si>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</si>
  <si>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</si>
  <si>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</si>
  <si>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</si>
  <si>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</si>
  <si>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</si>
  <si>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</si>
  <si>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</si>
  <si>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</si>
  <si>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</si>
  <si>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</si>
  <si>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</si>
  <si>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</si>
  <si>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</si>
  <si>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</si>
  <si>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</si>
  <si>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</si>
  <si>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</si>
  <si>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</si>
  <si>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</si>
  <si>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</si>
  <si>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</si>
  <si>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</si>
  <si>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</si>
  <si>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</si>
  <si>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</si>
  <si>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</si>
  <si>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</si>
  <si>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</si>
  <si>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</si>
  <si>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</si>
  <si>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</si>
  <si>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</si>
  <si>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</si>
  <si>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</si>
  <si>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</si>
  <si>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</si>
  <si>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</si>
  <si>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</si>
  <si>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</si>
  <si>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</si>
  <si>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</si>
  <si>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</si>
  <si>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</si>
  <si>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</si>
  <si>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</si>
  <si>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</si>
  <si>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</si>
  <si>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</si>
  <si>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</si>
  <si>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</si>
  <si>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</si>
  <si>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</si>
  <si>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</si>
  <si>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</si>
  <si>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</si>
  <si>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</si>
  <si>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</si>
  <si>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</si>
  <si>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</si>
  <si>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</si>
  <si>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</si>
  <si>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</si>
  <si>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</si>
  <si>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</si>
  <si>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</si>
  <si>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</si>
  <si>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</si>
  <si>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</si>
  <si>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</si>
  <si>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</si>
  <si>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</si>
  <si>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</si>
  <si>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</si>
  <si>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</si>
  <si>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</si>
  <si>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</si>
  <si>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</si>
  <si>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</si>
  <si>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</si>
  <si>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</si>
  <si>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</si>
  <si>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</si>
  <si>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</si>
  <si>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</si>
  <si>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</si>
  <si>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</si>
  <si>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</si>
  <si>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</si>
  <si>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</si>
  <si>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</si>
  <si>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</si>
  <si>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</si>
  <si>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</si>
  <si>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</si>
  <si>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</si>
  <si>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</si>
  <si>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</si>
  <si>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</si>
  <si>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</si>
  <si>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</si>
  <si>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</si>
  <si>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</si>
  <si>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</si>
  <si>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</si>
  <si>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</si>
  <si>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</si>
  <si>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</si>
  <si>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</si>
  <si>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</si>
  <si>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</si>
  <si>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</si>
  <si>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</si>
  <si>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</si>
  <si>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</si>
  <si>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</si>
  <si>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</si>
  <si>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</si>
  <si>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</si>
  <si>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</si>
  <si>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</si>
  <si>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</si>
  <si>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</si>
  <si>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</si>
  <si>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</si>
  <si>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</si>
  <si>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</si>
  <si>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</si>
  <si>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</si>
  <si>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</si>
  <si>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</si>
  <si>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</si>
  <si>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</si>
  <si>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</si>
  <si>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</si>
  <si>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</si>
  <si>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</si>
  <si>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</si>
  <si>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</si>
  <si>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</si>
  <si>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</si>
  <si>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</si>
  <si>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</si>
  <si>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</si>
  <si>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</si>
  <si>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</si>
  <si>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</si>
  <si>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</si>
  <si>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</si>
  <si>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</si>
  <si>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</si>
  <si>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</si>
  <si>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</si>
  <si>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</si>
  <si>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</si>
  <si>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</si>
  <si>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</si>
  <si>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</si>
  <si>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</si>
  <si>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</si>
  <si>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</si>
  <si>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</si>
  <si>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</si>
  <si>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</si>
  <si>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</si>
  <si>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</si>
  <si>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</si>
  <si>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</si>
  <si>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</si>
  <si>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</si>
  <si>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</si>
  <si>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</si>
  <si>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</si>
  <si>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</si>
  <si>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</si>
  <si>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</si>
  <si>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</si>
  <si>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</si>
  <si>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</si>
  <si>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</si>
  <si>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</si>
  <si>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</si>
  <si>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</si>
  <si>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</si>
  <si>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</si>
  <si>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</si>
  <si>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</si>
  <si>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</si>
  <si>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</si>
  <si>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</si>
  <si>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</si>
  <si>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</si>
  <si>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</si>
  <si>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</si>
  <si>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</si>
  <si>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</si>
  <si>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</si>
  <si>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</si>
  <si>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</si>
  <si>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</si>
  <si>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</si>
  <si>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</si>
  <si>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</si>
  <si>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</si>
  <si>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</si>
  <si>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</si>
  <si>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</si>
  <si>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</si>
  <si>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</si>
  <si>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</si>
  <si>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</si>
  <si>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</si>
  <si>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</si>
  <si>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</si>
  <si>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</si>
  <si>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</si>
  <si>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</si>
  <si>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</si>
  <si>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</si>
  <si>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</si>
  <si>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</si>
  <si>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</si>
  <si>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</si>
  <si>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</si>
  <si>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</si>
  <si>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</si>
  <si>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</si>
  <si>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</si>
  <si>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</si>
  <si>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</si>
  <si>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</si>
  <si>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</si>
  <si>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</si>
  <si>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</si>
  <si>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</si>
  <si>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</si>
  <si>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</si>
  <si>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</si>
  <si>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</si>
  <si>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</si>
  <si>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</si>
  <si>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</si>
  <si>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</si>
  <si>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</si>
  <si>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</si>
  <si>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</si>
  <si>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</si>
  <si>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</si>
  <si>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</si>
  <si>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</si>
  <si>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</si>
  <si>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</si>
  <si>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</si>
  <si>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</si>
  <si>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</si>
  <si>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</si>
  <si>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</si>
  <si>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</si>
  <si>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</si>
  <si>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</si>
  <si>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</si>
  <si>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</si>
  <si>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</si>
  <si>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</si>
  <si>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</si>
  <si>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</si>
  <si>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</si>
  <si>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</si>
  <si>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</si>
  <si>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</si>
  <si>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</si>
  <si>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</si>
  <si>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</si>
  <si>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</si>
  <si>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</si>
  <si>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</si>
  <si>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</si>
  <si>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</si>
  <si>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</si>
  <si>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</si>
  <si>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</si>
  <si>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</si>
  <si>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</si>
  <si>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</si>
  <si>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</si>
  <si>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</si>
  <si>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</si>
  <si>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</si>
  <si>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</si>
  <si>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</si>
  <si>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</si>
  <si>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</si>
  <si>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</si>
  <si>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</si>
  <si>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</si>
  <si>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</si>
  <si>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</si>
  <si>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</si>
  <si>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</si>
  <si>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</si>
  <si>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</si>
  <si>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</si>
  <si>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</si>
  <si>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</si>
  <si>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</si>
  <si>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</si>
  <si>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</si>
  <si>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</si>
  <si>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</si>
  <si>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</si>
  <si>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</si>
  <si>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</si>
  <si>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</si>
  <si>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</si>
  <si>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</si>
  <si>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</si>
  <si>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</si>
  <si>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</si>
  <si>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</si>
  <si>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</si>
  <si>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</si>
  <si>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</si>
  <si>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</si>
  <si>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</si>
  <si>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</si>
  <si>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</si>
  <si>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</si>
  <si>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</si>
  <si>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</si>
  <si>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</si>
  <si>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</si>
  <si>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</si>
  <si>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</si>
  <si>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</si>
  <si>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</si>
  <si>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</si>
  <si>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</si>
  <si>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</si>
  <si>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</si>
  <si>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</si>
  <si>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</si>
  <si>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</si>
  <si>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</si>
  <si>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</si>
  <si>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</si>
  <si>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</si>
  <si>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</si>
  <si>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</si>
  <si>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</si>
  <si>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</si>
  <si>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</si>
  <si>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</si>
  <si>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</si>
  <si>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</si>
  <si>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</si>
  <si>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</si>
  <si>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</si>
  <si>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</si>
  <si>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</si>
  <si>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</si>
  <si>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</si>
  <si>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</si>
  <si>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</si>
  <si>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</si>
  <si>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</si>
  <si>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</si>
  <si>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</si>
  <si>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</si>
  <si>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</si>
  <si>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</si>
  <si>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</si>
  <si>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</si>
  <si>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</si>
  <si>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</si>
  <si>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</si>
  <si>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</si>
  <si>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</si>
  <si>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</si>
  <si>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</si>
  <si>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</si>
  <si>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</si>
  <si>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</si>
  <si>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</si>
  <si>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</si>
  <si>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</si>
  <si>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</si>
  <si>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</si>
  <si>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</si>
  <si>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</si>
  <si>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</si>
  <si>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</si>
  <si>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</si>
  <si>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</si>
  <si>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</si>
  <si>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</si>
  <si>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</si>
  <si>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</si>
  <si>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</si>
  <si>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</si>
  <si>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</si>
  <si>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</si>
  <si>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</si>
  <si>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</si>
  <si>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</si>
  <si>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</si>
  <si>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</si>
  <si>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</si>
  <si>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</si>
  <si>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</si>
  <si>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</si>
  <si>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</si>
  <si>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</si>
  <si>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</si>
  <si>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</si>
  <si>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</si>
  <si>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</si>
  <si>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</si>
  <si>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</si>
  <si>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</si>
  <si>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</si>
  <si>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</si>
  <si>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</si>
  <si>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</si>
  <si>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</si>
  <si>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</si>
  <si>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</si>
  <si>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</si>
  <si>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</si>
  <si>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</si>
  <si>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</si>
  <si>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</si>
  <si>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</si>
  <si>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</si>
  <si>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</si>
  <si>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</si>
  <si>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</si>
  <si>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</si>
  <si>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</si>
  <si>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</si>
  <si>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</si>
  <si>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</si>
  <si>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</si>
  <si>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</si>
  <si>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</si>
  <si>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</si>
  <si>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</si>
  <si>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</si>
  <si>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</si>
  <si>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</si>
  <si>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</si>
  <si>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</si>
  <si>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</si>
  <si>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</si>
  <si>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</si>
  <si>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</si>
  <si>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</si>
  <si>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</si>
  <si>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</si>
  <si>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</si>
  <si>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</si>
  <si>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</si>
  <si>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</si>
  <si>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</si>
  <si>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</si>
  <si>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</si>
  <si>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</si>
  <si>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</si>
  <si>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</si>
  <si>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</si>
  <si>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</si>
  <si>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</si>
  <si>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</si>
  <si>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</si>
  <si>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</si>
  <si>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</si>
  <si>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</si>
  <si>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</si>
  <si>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</si>
  <si>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</si>
  <si>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</si>
  <si>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</si>
  <si>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</si>
  <si>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</si>
  <si>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</si>
  <si>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</si>
  <si>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</si>
  <si>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</si>
  <si>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</si>
  <si>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</si>
  <si>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</si>
  <si>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</si>
  <si>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</si>
  <si>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</si>
  <si>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</si>
  <si>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</si>
  <si>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</si>
  <si>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</si>
  <si>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</si>
  <si>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</si>
  <si>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</si>
  <si>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</si>
  <si>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</si>
  <si>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</si>
  <si>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</si>
  <si>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</si>
  <si>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</si>
  <si>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</si>
  <si>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</si>
  <si>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</si>
  <si>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</si>
  <si>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</si>
  <si>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</si>
  <si>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</si>
  <si>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</si>
  <si>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</si>
  <si>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</si>
  <si>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</si>
  <si>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</si>
  <si>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</si>
  <si>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</si>
  <si>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</si>
  <si>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</si>
  <si>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</si>
  <si>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</si>
  <si>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</si>
  <si>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</si>
  <si>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</si>
  <si>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</si>
  <si>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</si>
  <si>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</si>
  <si>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</si>
  <si>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</si>
  <si>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</si>
  <si>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</si>
  <si>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</si>
  <si>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</si>
  <si>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</si>
  <si>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</si>
  <si>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</si>
  <si>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</si>
  <si>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</si>
  <si>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</si>
  <si>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</si>
  <si>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</si>
  <si>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</si>
  <si>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</si>
  <si>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</si>
  <si>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</si>
  <si>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</si>
  <si>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</si>
  <si>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</si>
  <si>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</si>
  <si>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</si>
  <si>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</si>
  <si>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</si>
  <si>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</si>
  <si>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</si>
  <si>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</si>
  <si>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</si>
  <si>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</si>
  <si>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</si>
  <si>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</si>
  <si>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</si>
  <si>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</si>
  <si>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</si>
  <si>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</si>
  <si>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</si>
  <si>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</si>
  <si>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</si>
  <si>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</si>
  <si>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</si>
  <si>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</si>
  <si>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</si>
  <si>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</si>
  <si>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</si>
  <si>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</si>
  <si>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</si>
  <si>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</si>
  <si>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</si>
  <si>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</si>
  <si>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</si>
  <si>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</si>
  <si>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</si>
  <si>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</si>
  <si>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</si>
  <si>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</si>
  <si>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</si>
  <si>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</si>
  <si>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</si>
  <si>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</si>
  <si>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</si>
  <si>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</si>
  <si>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</si>
  <si>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</si>
  <si>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</si>
  <si>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</si>
  <si>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</si>
  <si>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</si>
  <si>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</si>
  <si>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</si>
  <si>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</si>
  <si>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</si>
  <si>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</si>
  <si>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</si>
  <si>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</si>
  <si>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</si>
  <si>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</si>
  <si>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</si>
  <si>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</si>
  <si>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</si>
  <si>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</si>
  <si>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</si>
  <si>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</si>
  <si>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</si>
  <si>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</si>
  <si>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</si>
  <si>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</si>
  <si>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</si>
  <si>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</si>
  <si>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</si>
  <si>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</si>
  <si>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</si>
  <si>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</si>
  <si>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</si>
  <si>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</si>
  <si>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</si>
  <si>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</si>
  <si>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</si>
  <si>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</si>
  <si>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</si>
  <si>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</si>
  <si>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</si>
  <si>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</si>
  <si>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</si>
  <si>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</si>
  <si>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</si>
  <si>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</si>
  <si>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</si>
  <si>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</si>
  <si>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</si>
  <si>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</si>
  <si>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</si>
  <si>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</si>
  <si>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</si>
  <si>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</si>
  <si>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</si>
  <si>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</si>
  <si>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</si>
  <si>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</si>
  <si>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</si>
  <si>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</si>
  <si>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</si>
  <si>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</si>
  <si>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</si>
  <si>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</si>
  <si>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</si>
  <si>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</si>
  <si>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</si>
  <si>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</si>
  <si>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</si>
  <si>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</si>
  <si>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</si>
  <si>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</si>
  <si>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</si>
  <si>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</si>
  <si>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</si>
  <si>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</si>
  <si>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</si>
  <si>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</si>
  <si>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</si>
  <si>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</si>
  <si>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</si>
  <si>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</si>
  <si>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</si>
  <si>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</si>
  <si>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</si>
  <si>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</si>
  <si>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</si>
  <si>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</si>
  <si>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</si>
  <si>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</si>
  <si>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</si>
  <si>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</si>
  <si>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</si>
  <si>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</si>
  <si>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</si>
  <si>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</si>
  <si>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</si>
  <si>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</si>
  <si>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</si>
  <si>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</si>
  <si>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</si>
  <si>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</si>
  <si>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</si>
  <si>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</si>
  <si>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</si>
  <si>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</si>
  <si>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</si>
  <si>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</si>
  <si>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</si>
  <si>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</si>
  <si>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</si>
  <si>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</si>
  <si>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</si>
  <si>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</si>
  <si>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</si>
  <si>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</si>
  <si>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</si>
  <si>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</si>
  <si>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</si>
  <si>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</si>
  <si>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</si>
  <si>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</si>
  <si>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</si>
  <si>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</si>
  <si>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</si>
  <si>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</si>
  <si>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</si>
  <si>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</si>
  <si>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</si>
  <si>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</si>
  <si>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</si>
  <si>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</si>
  <si>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</si>
  <si>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</si>
  <si>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</si>
  <si>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</si>
  <si>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</si>
  <si>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</si>
  <si>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</si>
  <si>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</si>
  <si>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</si>
  <si>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</si>
  <si>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</si>
  <si>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</si>
  <si>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</si>
  <si>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</si>
  <si>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</si>
  <si>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</si>
  <si>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</si>
  <si>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</si>
  <si>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</si>
  <si>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</si>
  <si>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</si>
  <si>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</si>
  <si>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</si>
  <si>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</si>
  <si>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</si>
  <si>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</si>
  <si>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</si>
  <si>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</si>
  <si>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</si>
  <si>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</si>
  <si>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</si>
  <si>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</si>
  <si>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</si>
  <si>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</si>
  <si>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</si>
  <si>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</si>
  <si>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</si>
  <si>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</si>
  <si>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</si>
  <si>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</si>
  <si>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</si>
  <si>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</si>
  <si>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</si>
  <si>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</si>
  <si>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</si>
  <si>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</si>
  <si>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</si>
  <si>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</si>
  <si>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</si>
  <si>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</si>
  <si>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</si>
  <si>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</si>
  <si>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</si>
  <si>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</si>
  <si>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</si>
  <si>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</si>
  <si>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</si>
  <si>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</si>
  <si>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</si>
  <si>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</si>
  <si>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</si>
  <si>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</si>
  <si>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</si>
  <si>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</si>
  <si>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</si>
  <si>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</si>
  <si>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</si>
  <si>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</si>
  <si>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</si>
  <si>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</si>
  <si>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</si>
  <si>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</si>
  <si>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</si>
  <si>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</si>
  <si>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</si>
  <si>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</si>
  <si>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</si>
  <si>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</si>
  <si>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</si>
  <si>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</si>
  <si>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</si>
  <si>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</si>
  <si>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</si>
  <si>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</si>
  <si>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</si>
  <si>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</si>
  <si>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</si>
  <si>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</si>
  <si>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</si>
  <si>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</si>
  <si>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</si>
  <si>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</si>
  <si>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</si>
  <si>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</si>
  <si>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</si>
  <si>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</si>
  <si>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</si>
  <si>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</si>
  <si>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</si>
  <si>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</si>
  <si>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</si>
  <si>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</si>
  <si>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</si>
  <si>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</si>
  <si>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</si>
  <si>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</si>
  <si>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</si>
  <si>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</si>
  <si>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</si>
  <si>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</si>
  <si>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</si>
  <si>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</si>
  <si>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</si>
  <si>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</si>
  <si>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</si>
  <si>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</si>
  <si>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</si>
  <si>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</si>
  <si>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</si>
  <si>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</si>
  <si>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</si>
  <si>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</si>
  <si>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</si>
  <si>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</si>
  <si>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</si>
  <si>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</si>
  <si>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</si>
  <si>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</si>
  <si>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</si>
  <si>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</si>
  <si>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</si>
  <si>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</si>
  <si>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</si>
  <si>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</si>
  <si>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</si>
  <si>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</si>
  <si>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</si>
  <si>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</si>
  <si>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</si>
  <si>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</si>
  <si>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</si>
  <si>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</si>
  <si>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</si>
  <si>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</si>
  <si>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</si>
  <si>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</si>
  <si>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</si>
  <si>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</si>
  <si>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</si>
  <si>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</si>
  <si>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</si>
  <si>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</si>
  <si>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</si>
  <si>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</si>
  <si>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</si>
  <si>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</si>
  <si>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</si>
  <si>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</si>
  <si>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</si>
  <si>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</si>
  <si>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</si>
  <si>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</si>
  <si>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</si>
  <si>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</si>
  <si>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</si>
  <si>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</si>
  <si>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</si>
  <si>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</si>
  <si>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</si>
  <si>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</si>
  <si>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</si>
  <si>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</si>
  <si>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</si>
  <si>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</si>
  <si>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</si>
  <si>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</si>
  <si>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</si>
  <si>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</si>
  <si>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</si>
  <si>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</si>
  <si>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</si>
  <si>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</si>
  <si>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</si>
  <si>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</si>
  <si>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</si>
  <si>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</si>
  <si>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</si>
  <si>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</si>
  <si>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</si>
  <si>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</si>
  <si>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</si>
  <si>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</si>
  <si>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</si>
  <si>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</si>
  <si>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</si>
  <si>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</si>
  <si>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</si>
  <si>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</si>
  <si>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</si>
  <si>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</si>
  <si>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</si>
  <si>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</si>
  <si>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</si>
  <si>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</si>
  <si>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</si>
  <si>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</si>
  <si>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</si>
  <si>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</si>
  <si>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</si>
  <si>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</si>
  <si>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</si>
  <si>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</si>
  <si>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</si>
  <si>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</si>
  <si>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</si>
  <si>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</si>
  <si>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</si>
  <si>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</si>
  <si>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</si>
  <si>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</si>
  <si>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</si>
  <si>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</si>
  <si>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</si>
  <si>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</si>
  <si>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</si>
  <si>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</si>
  <si>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</si>
  <si>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</si>
  <si>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</si>
  <si>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</si>
  <si>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</si>
  <si>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</si>
  <si>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</si>
  <si>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</si>
  <si>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</si>
  <si>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</si>
  <si>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</si>
  <si>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</si>
  <si>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</si>
  <si>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</si>
  <si>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</si>
  <si>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</si>
  <si>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</si>
  <si>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</si>
  <si>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</si>
  <si>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</si>
  <si>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</si>
  <si>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</si>
  <si>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</si>
  <si>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</si>
  <si>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</si>
  <si>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</si>
  <si>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</si>
  <si>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</si>
  <si>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</si>
  <si>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</si>
  <si>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</si>
  <si>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</si>
  <si>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</si>
  <si>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</si>
  <si>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</si>
  <si>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</si>
  <si>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</si>
  <si>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</si>
  <si>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</si>
  <si>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</si>
  <si>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</si>
  <si>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</si>
  <si>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</si>
  <si>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</si>
  <si>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</si>
  <si>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</si>
  <si>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</si>
  <si>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</si>
  <si>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</si>
  <si>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</si>
  <si>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</si>
  <si>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</si>
  <si>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</si>
  <si>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</si>
  <si>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</si>
  <si>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</si>
  <si>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</si>
  <si>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</si>
  <si>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</si>
  <si>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</si>
  <si>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</si>
  <si>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</si>
  <si>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</si>
  <si>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</si>
  <si>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</si>
  <si>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</si>
  <si>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</si>
  <si>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</si>
  <si>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</si>
  <si>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</si>
  <si>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</si>
  <si>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</si>
  <si>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</si>
  <si>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</si>
  <si>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</si>
  <si>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</si>
  <si>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</si>
  <si>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</si>
  <si>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</si>
  <si>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</si>
  <si>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</si>
  <si>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</si>
  <si>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</si>
  <si>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</si>
  <si>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</si>
  <si>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</si>
  <si>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</si>
  <si>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</si>
  <si>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</si>
  <si>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</si>
  <si>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</si>
  <si>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</si>
  <si>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</si>
  <si>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</si>
  <si>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</si>
  <si>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</si>
  <si>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</si>
  <si>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</si>
  <si>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</si>
  <si>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</si>
  <si>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</si>
  <si>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</si>
  <si>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</si>
  <si>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</si>
  <si>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</si>
  <si>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</si>
  <si>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</si>
  <si>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</si>
  <si>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</si>
  <si>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</si>
  <si>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</si>
  <si>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</si>
  <si>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</si>
  <si>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</si>
  <si>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</si>
  <si>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</si>
  <si>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</si>
  <si>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</si>
  <si>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</si>
  <si>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</si>
  <si>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</si>
  <si>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</si>
  <si>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</si>
  <si>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</si>
  <si>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</si>
  <si>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</si>
  <si>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</si>
  <si>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</si>
  <si>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</si>
  <si>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</si>
  <si>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</si>
  <si>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</si>
  <si>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</si>
  <si>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</si>
  <si>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</si>
  <si>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</si>
  <si>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</si>
  <si>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</si>
  <si>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</si>
  <si>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</si>
  <si>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</si>
  <si>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</si>
  <si>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</si>
  <si>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</si>
  <si>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</si>
  <si>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</si>
  <si>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</si>
  <si>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</si>
  <si>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</si>
  <si>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</si>
  <si>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</si>
  <si>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</si>
  <si>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</si>
  <si>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</si>
  <si>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</si>
  <si>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</si>
  <si>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</si>
  <si>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</si>
  <si>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</si>
  <si>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</si>
  <si>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</si>
  <si>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</si>
  <si>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</si>
  <si>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</si>
  <si>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</si>
  <si>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</si>
  <si>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</si>
  <si>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</si>
  <si>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</si>
  <si>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</si>
  <si>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</si>
  <si>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</si>
  <si>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</si>
  <si>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</si>
  <si>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</si>
  <si>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</si>
  <si>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</si>
  <si>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</si>
  <si>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</si>
  <si>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</si>
  <si>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</si>
  <si>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</si>
  <si>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</si>
  <si>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</si>
  <si>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</si>
  <si>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</si>
  <si>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</si>
  <si>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</si>
  <si>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</si>
  <si>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</si>
  <si>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</si>
  <si>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</si>
  <si>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</si>
  <si>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</si>
  <si>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</si>
  <si>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</si>
  <si>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</si>
  <si>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</si>
  <si>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</si>
  <si>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</si>
  <si>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</si>
  <si>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</si>
  <si>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</si>
  <si>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</si>
  <si>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</si>
  <si>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</si>
  <si>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</si>
  <si>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</si>
  <si>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</si>
  <si>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</si>
  <si>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</si>
  <si>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</si>
  <si>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</si>
  <si>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</si>
  <si>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</si>
  <si>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</si>
  <si>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</si>
  <si>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</si>
  <si>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</si>
  <si>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</si>
  <si>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</si>
  <si>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</si>
  <si>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</si>
  <si>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</si>
  <si>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</si>
  <si>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</si>
  <si>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</si>
  <si>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</si>
  <si>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</si>
  <si>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</si>
  <si>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</si>
  <si>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</si>
  <si>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</si>
  <si>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</si>
  <si>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</si>
  <si>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</si>
  <si>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</si>
  <si>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</si>
  <si>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</si>
  <si>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</si>
  <si>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</si>
  <si>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</si>
  <si>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</si>
  <si>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</si>
  <si>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</si>
  <si>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</si>
  <si>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</si>
  <si>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</si>
  <si>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</si>
  <si>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</si>
  <si>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</si>
  <si>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</si>
  <si>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</si>
  <si>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</si>
  <si>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</si>
  <si>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</si>
  <si>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</si>
  <si>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</si>
  <si>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</si>
  <si>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</si>
  <si>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</si>
  <si>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</si>
  <si>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</si>
  <si>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</si>
  <si>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</si>
  <si>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</si>
  <si>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</si>
  <si>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</si>
  <si>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</si>
  <si>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</si>
  <si>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</si>
  <si>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</si>
  <si>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</si>
  <si>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</si>
  <si>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</si>
  <si>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</si>
  <si>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</si>
  <si>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</si>
  <si>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</si>
  <si>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</si>
  <si>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</si>
  <si>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</si>
  <si>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</si>
  <si>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</si>
  <si>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</si>
  <si>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</si>
  <si>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</si>
  <si>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</si>
  <si>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</si>
  <si>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</si>
  <si>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</si>
  <si>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</si>
  <si>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</si>
  <si>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</si>
  <si>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</si>
  <si>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</si>
  <si>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</si>
  <si>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</si>
  <si>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</si>
  <si>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</si>
  <si>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</si>
  <si>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</si>
  <si>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</si>
  <si>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</si>
  <si>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</si>
  <si>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</si>
  <si>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</si>
  <si>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</si>
  <si>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</si>
  <si>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</si>
  <si>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</si>
  <si>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</si>
  <si>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</si>
  <si>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</si>
  <si>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</si>
  <si>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</si>
  <si>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</si>
  <si>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</si>
  <si>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</si>
  <si>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</si>
  <si>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</si>
  <si>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</si>
  <si>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</si>
  <si>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</si>
  <si>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</si>
  <si>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</si>
  <si>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</si>
  <si>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</si>
  <si>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</si>
  <si>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</si>
  <si>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</si>
  <si>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</si>
  <si>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</si>
  <si>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</si>
  <si>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</si>
  <si>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</si>
  <si>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</si>
  <si>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</si>
  <si>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</si>
  <si>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</si>
  <si>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</si>
  <si>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</si>
  <si>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</si>
  <si>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</si>
  <si>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</si>
  <si>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</si>
  <si>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</si>
  <si>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</si>
  <si>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</si>
  <si>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</si>
  <si>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</si>
  <si>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</si>
  <si>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</si>
  <si>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</si>
  <si>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</si>
  <si>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</si>
  <si>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</si>
  <si>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</si>
  <si>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</si>
  <si>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</si>
  <si>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</si>
  <si>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</si>
  <si>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</si>
  <si>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</si>
  <si>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</si>
  <si>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</si>
  <si>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</si>
  <si>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</si>
  <si>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</si>
  <si>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</si>
  <si>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</si>
  <si>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</si>
  <si>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</si>
  <si>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</si>
  <si>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</si>
  <si>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</si>
  <si>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</si>
  <si>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</si>
  <si>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</si>
  <si>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</si>
  <si>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</si>
  <si>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</si>
  <si>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</si>
  <si>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</si>
  <si>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</si>
  <si>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</si>
  <si>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</si>
  <si>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</si>
  <si>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</si>
  <si>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</si>
  <si>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</si>
  <si>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</si>
  <si>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</si>
  <si>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</si>
  <si>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</si>
  <si>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</si>
  <si>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</si>
  <si>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</si>
  <si>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</si>
  <si>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</si>
  <si>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</si>
  <si>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</si>
  <si>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</si>
  <si>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</si>
  <si>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</si>
  <si>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</si>
  <si>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</si>
  <si>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</si>
  <si>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</si>
  <si>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</si>
  <si>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</si>
  <si>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</si>
  <si>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</si>
  <si>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</si>
  <si>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</si>
  <si>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</si>
  <si>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</si>
  <si>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</si>
  <si>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</si>
  <si>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</si>
  <si>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</si>
  <si>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</si>
  <si>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</si>
  <si>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</si>
  <si>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</si>
  <si>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</si>
  <si>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</si>
  <si>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</si>
  <si>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</si>
  <si>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</si>
  <si>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</si>
  <si>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</si>
  <si>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</si>
  <si>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</si>
  <si>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</si>
  <si>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</si>
  <si>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</si>
  <si>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</si>
  <si>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</si>
  <si>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</si>
  <si>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</si>
  <si>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</si>
  <si>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</si>
  <si>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</si>
  <si>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</si>
  <si>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</si>
  <si>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</si>
  <si>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</si>
  <si>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</si>
  <si>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</si>
  <si>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</si>
  <si>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</si>
  <si>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</si>
  <si>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</si>
  <si>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</si>
  <si>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</si>
  <si>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</si>
  <si>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</si>
  <si>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</si>
  <si>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</si>
  <si>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</si>
  <si>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</si>
  <si>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</si>
  <si>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</si>
  <si>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</si>
  <si>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</si>
  <si>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</si>
  <si>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</si>
  <si>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</si>
  <si>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</si>
  <si>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</si>
  <si>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</si>
  <si>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</si>
  <si>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</si>
  <si>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</si>
  <si>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</si>
  <si>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</si>
  <si>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</si>
  <si>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</si>
  <si>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</si>
  <si>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</si>
  <si>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</si>
  <si>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</si>
  <si>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</si>
  <si>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</si>
  <si>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</si>
  <si>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</si>
  <si>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</si>
  <si>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</si>
  <si>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</si>
  <si>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</si>
  <si>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</si>
  <si>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</si>
  <si>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</si>
  <si>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</si>
  <si>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</si>
  <si>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</si>
  <si>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</si>
  <si>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</si>
  <si>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</si>
  <si>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</si>
  <si>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</si>
  <si>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</si>
  <si>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</si>
  <si>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</si>
  <si>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</si>
  <si>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</si>
  <si>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</si>
  <si>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</si>
  <si>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</si>
  <si>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</si>
  <si>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</si>
  <si>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</si>
  <si>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</si>
  <si>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</si>
  <si>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</si>
  <si>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</si>
  <si>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</si>
  <si>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</si>
  <si>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</si>
  <si>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</si>
  <si>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</si>
  <si>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</si>
  <si>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</si>
  <si>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</si>
  <si>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</si>
  <si>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</si>
  <si>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</si>
  <si>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</si>
  <si>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</si>
  <si>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</si>
  <si>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</si>
  <si>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</si>
  <si>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</si>
  <si>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</si>
  <si>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</si>
  <si>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</si>
  <si>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</si>
  <si>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</si>
  <si>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</si>
  <si>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</si>
  <si>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</si>
  <si>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</si>
  <si>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</si>
  <si>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</si>
  <si>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</si>
  <si>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</si>
  <si>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</si>
  <si>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</si>
  <si>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</si>
  <si>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</si>
  <si>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</si>
  <si>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</si>
  <si>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</si>
  <si>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</si>
  <si>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</si>
  <si>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</si>
  <si>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</si>
  <si>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</si>
  <si>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</si>
  <si>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</si>
  <si>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</si>
  <si>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</si>
  <si>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</si>
  <si>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</si>
  <si>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</si>
  <si>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</si>
  <si>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</si>
  <si>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</si>
  <si>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</si>
  <si>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</si>
  <si>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</si>
  <si>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</si>
  <si>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</si>
  <si>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</si>
  <si>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</si>
  <si>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</si>
  <si>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</si>
  <si>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</si>
  <si>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</si>
  <si>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</si>
  <si>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</si>
  <si>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</si>
  <si>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</si>
  <si>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</si>
  <si>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</si>
  <si>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</si>
  <si>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</si>
  <si>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</si>
  <si>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</si>
  <si>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</si>
  <si>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</si>
  <si>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</si>
  <si>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</si>
  <si>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</si>
  <si>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</si>
  <si>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</si>
  <si>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</si>
  <si>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</si>
  <si>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</si>
  <si>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</si>
  <si>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</si>
  <si>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</si>
  <si>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</si>
  <si>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</si>
  <si>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</si>
  <si>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</si>
  <si>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</si>
  <si>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</si>
  <si>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</si>
  <si>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</si>
  <si>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</si>
  <si>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</si>
  <si>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</si>
  <si>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</si>
  <si>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</si>
  <si>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</si>
  <si>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</si>
  <si>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</si>
  <si>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</si>
  <si>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</si>
  <si>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</si>
  <si>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</si>
  <si>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</si>
  <si>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</si>
  <si>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</si>
  <si>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</si>
  <si>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</si>
  <si>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</si>
  <si>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</si>
  <si>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</si>
  <si>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</si>
  <si>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</si>
  <si>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</si>
  <si>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</si>
  <si>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</si>
  <si>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</si>
  <si>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</si>
  <si>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</si>
  <si>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</si>
  <si>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</si>
  <si>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</si>
  <si>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</si>
  <si>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</si>
  <si>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</si>
  <si>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</si>
  <si>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</si>
  <si>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</si>
  <si>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</si>
  <si>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</si>
  <si>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</si>
  <si>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</si>
  <si>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</si>
  <si>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</si>
  <si>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</si>
  <si>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</si>
  <si>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</si>
  <si>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</si>
  <si>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</si>
  <si>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</si>
  <si>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</si>
  <si>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</si>
  <si>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</si>
  <si>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</si>
  <si>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</si>
  <si>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</si>
  <si>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</si>
  <si>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</si>
  <si>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</si>
  <si>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</si>
  <si>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</si>
  <si>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</si>
  <si>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</si>
  <si>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</si>
  <si>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</si>
  <si>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</si>
  <si>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</si>
  <si>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</si>
  <si>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</si>
  <si>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</si>
  <si>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</si>
  <si>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</si>
  <si>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</si>
  <si>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</si>
  <si>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</si>
  <si>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</si>
  <si>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</si>
  <si>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</si>
  <si>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</si>
  <si>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</si>
  <si>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</si>
  <si>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</si>
  <si>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</si>
  <si>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</si>
  <si>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</si>
  <si>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</si>
  <si>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</si>
  <si>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</si>
  <si>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</si>
  <si>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</si>
  <si>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</si>
  <si>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</si>
  <si>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</si>
  <si>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</si>
  <si>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</si>
  <si>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</si>
  <si>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</si>
  <si>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</si>
  <si>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</si>
  <si>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</si>
  <si>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</si>
  <si>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</si>
  <si>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</si>
  <si>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</si>
  <si>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</si>
  <si>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</si>
  <si>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</si>
  <si>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</si>
  <si>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</si>
  <si>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</si>
  <si>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</si>
  <si>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</si>
  <si>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</si>
  <si>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</si>
  <si>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</si>
  <si>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</si>
  <si>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</si>
  <si>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</si>
  <si>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</si>
  <si>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</si>
  <si>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</si>
  <si>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</si>
  <si>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</si>
  <si>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</si>
  <si>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</si>
  <si>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</si>
  <si>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</si>
  <si>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</si>
  <si>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</si>
  <si>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</si>
  <si>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</si>
  <si>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</si>
  <si>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</si>
  <si>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</si>
  <si>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</si>
  <si>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</si>
  <si>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</si>
  <si>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</si>
  <si>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</si>
  <si>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</si>
  <si>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</si>
  <si>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</si>
  <si>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</si>
  <si>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</si>
  <si>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</si>
  <si>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</si>
  <si>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</si>
  <si>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</si>
  <si>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</si>
  <si>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</si>
  <si>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</si>
  <si>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</si>
  <si>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</si>
  <si>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</si>
  <si>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</si>
  <si>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</si>
  <si>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</si>
  <si>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</si>
  <si>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</si>
  <si>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</si>
  <si>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</si>
  <si>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</si>
  <si>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</si>
  <si>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</si>
  <si>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</si>
  <si>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</si>
  <si>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</si>
  <si>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</si>
  <si>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</si>
  <si>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</si>
  <si>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</si>
  <si>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</si>
  <si>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</si>
  <si>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</si>
  <si>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</si>
  <si>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</si>
  <si>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</si>
  <si>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</si>
  <si>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</si>
  <si>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</si>
  <si>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</si>
  <si>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</si>
  <si>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</si>
  <si>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</si>
  <si>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</si>
  <si>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</si>
  <si>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</si>
  <si>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</si>
  <si>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</si>
  <si>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</si>
  <si>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</si>
  <si>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</si>
  <si>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</si>
  <si>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</si>
  <si>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</si>
  <si>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</si>
  <si>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</si>
  <si>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</si>
  <si>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</si>
  <si>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</si>
  <si>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</si>
  <si>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</si>
  <si>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</si>
  <si>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</si>
  <si>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</si>
  <si>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</si>
  <si>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</si>
  <si>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</si>
  <si>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</si>
  <si>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</si>
  <si>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</si>
  <si>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</si>
  <si>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</si>
  <si>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</si>
  <si>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</si>
  <si>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</si>
  <si>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</si>
  <si>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</si>
  <si>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</si>
  <si>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</si>
  <si>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</si>
  <si>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</si>
  <si>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</si>
  <si>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</si>
  <si>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</si>
  <si>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</si>
  <si>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</si>
  <si>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</si>
  <si>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</si>
  <si>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</si>
  <si>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</si>
  <si>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</si>
  <si>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</si>
  <si>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</si>
  <si>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</si>
  <si>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</si>
  <si>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</si>
  <si>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</si>
  <si>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</si>
  <si>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</si>
  <si>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</si>
  <si>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</si>
  <si>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</si>
  <si>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</si>
  <si>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</si>
  <si>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</si>
  <si>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</si>
  <si>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</si>
  <si>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</si>
  <si>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</si>
  <si>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</si>
  <si>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</si>
  <si>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</si>
  <si>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</si>
  <si>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</si>
  <si>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</si>
  <si>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</si>
  <si>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</si>
  <si>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</si>
  <si>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</si>
  <si>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</si>
  <si>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</si>
  <si>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</si>
  <si>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</si>
  <si>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</si>
  <si>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</si>
  <si>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</si>
  <si>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</si>
  <si>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</si>
  <si>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</si>
  <si>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</si>
  <si>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</si>
  <si>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</si>
  <si>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</si>
  <si>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</si>
  <si>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</si>
  <si>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</si>
  <si>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</si>
  <si>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</si>
  <si>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</si>
  <si>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</si>
  <si>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</si>
  <si>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</si>
  <si>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</si>
  <si>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</si>
  <si>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</si>
  <si>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</si>
  <si>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</si>
  <si>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</si>
  <si>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</si>
  <si>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</si>
  <si>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</si>
  <si>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</si>
  <si>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</si>
  <si>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</si>
  <si>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</si>
  <si>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</si>
  <si>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</si>
  <si>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</si>
  <si>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</si>
  <si>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</si>
  <si>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</si>
  <si>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</si>
  <si>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</si>
  <si>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</si>
  <si>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</si>
  <si>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</si>
  <si>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</si>
  <si>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</si>
  <si>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</si>
  <si>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</si>
  <si>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</si>
  <si>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</si>
  <si>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</si>
  <si>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</si>
  <si>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</si>
  <si>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</si>
  <si>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</si>
  <si>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</si>
  <si>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</si>
  <si>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</si>
  <si>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</si>
  <si>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</si>
  <si>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</si>
  <si>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</si>
  <si>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</si>
  <si>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</si>
  <si>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</si>
  <si>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</si>
  <si>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</si>
  <si>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</si>
  <si>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</si>
  <si>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</si>
  <si>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</si>
  <si>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</si>
  <si>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</si>
  <si>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</si>
  <si>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</si>
  <si>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</si>
  <si>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</si>
  <si>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</si>
  <si>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</si>
  <si>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</si>
  <si>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</si>
  <si>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</si>
  <si>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</si>
  <si>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</si>
  <si>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</si>
  <si>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</si>
  <si>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</si>
  <si>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</si>
  <si>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</si>
  <si>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</si>
  <si>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</si>
  <si>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</si>
  <si>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</si>
  <si>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</si>
  <si>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</si>
  <si>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</si>
  <si>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</si>
  <si>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</si>
  <si>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</si>
  <si>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</si>
  <si>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</si>
  <si>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</si>
  <si>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</si>
  <si>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</si>
  <si>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</si>
  <si>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</si>
  <si>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</si>
  <si>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</si>
  <si>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</si>
  <si>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</si>
  <si>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</si>
  <si>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</si>
  <si>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</si>
  <si>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</si>
  <si>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</si>
  <si>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</si>
  <si>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</si>
  <si>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</si>
  <si>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</si>
  <si>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</si>
  <si>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</si>
  <si>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</si>
  <si>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</si>
  <si>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</si>
  <si>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</si>
  <si>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</si>
  <si>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</si>
  <si>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</si>
  <si>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</si>
  <si>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</si>
  <si>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</si>
  <si>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</si>
  <si>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</si>
  <si>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</si>
  <si>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</si>
  <si>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</si>
  <si>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</si>
  <si>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</si>
  <si>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</si>
  <si>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</si>
  <si>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</si>
  <si>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</si>
  <si>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</si>
  <si>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</si>
  <si>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</si>
  <si>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</si>
  <si>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</si>
  <si>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</si>
  <si>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</si>
  <si>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</si>
  <si>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</si>
  <si>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</si>
  <si>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</si>
  <si>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</si>
  <si>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</si>
  <si>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</si>
  <si>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</si>
  <si>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</si>
  <si>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</si>
  <si>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</si>
  <si>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</si>
  <si>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</si>
  <si>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</si>
  <si>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</si>
  <si>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</si>
  <si>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</si>
  <si>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</si>
  <si>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</si>
  <si>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</si>
  <si>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</si>
  <si>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</si>
  <si>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</si>
  <si>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</si>
  <si>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</si>
  <si>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</si>
  <si>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</si>
  <si>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</si>
  <si>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</si>
  <si>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</si>
  <si>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</si>
  <si>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</si>
  <si>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</si>
  <si>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</si>
  <si>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</si>
  <si>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</si>
  <si>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</si>
  <si>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</si>
  <si>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</si>
  <si>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</si>
  <si>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</si>
  <si>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</si>
  <si>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</si>
  <si>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</si>
  <si>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</si>
  <si>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</si>
  <si>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</si>
  <si>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</si>
  <si>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</si>
  <si>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</si>
  <si>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</si>
  <si>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</si>
  <si>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</si>
  <si>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</si>
  <si>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</si>
  <si>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</si>
  <si>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</si>
  <si>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</si>
  <si>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</si>
  <si>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</si>
  <si>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</si>
  <si>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</si>
  <si>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</si>
  <si>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</si>
  <si>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</si>
  <si>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</si>
  <si>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</si>
  <si>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</si>
  <si>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</si>
  <si>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</si>
  <si>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</si>
  <si>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</si>
  <si>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</si>
  <si>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</si>
  <si>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</si>
  <si>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</si>
  <si>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</si>
  <si>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</si>
  <si>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</si>
  <si>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</si>
  <si>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</si>
  <si>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</si>
  <si>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</si>
  <si>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</si>
  <si>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</si>
  <si>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</si>
  <si>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</si>
  <si>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</si>
  <si>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</si>
  <si>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</si>
  <si>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</si>
  <si>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</si>
  <si>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</si>
  <si>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</si>
  <si>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</si>
  <si>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</si>
  <si>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</si>
  <si>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</si>
  <si>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</si>
  <si>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</si>
  <si>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</si>
  <si>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</si>
  <si>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</si>
  <si>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</si>
  <si>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</si>
  <si>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</si>
  <si>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</si>
  <si>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</si>
  <si>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</si>
  <si>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</si>
  <si>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</si>
  <si>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</si>
  <si>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</si>
  <si>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</si>
  <si>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</si>
  <si>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</si>
  <si>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</si>
  <si>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</si>
  <si>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</si>
  <si>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</si>
  <si>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</si>
  <si>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</si>
  <si>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</si>
  <si>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</si>
  <si>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</si>
  <si>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</si>
  <si>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</si>
  <si>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</si>
  <si>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</si>
  <si>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</si>
  <si>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</si>
  <si>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</si>
  <si>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</si>
  <si>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</si>
  <si>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</si>
  <si>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</si>
  <si>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</si>
  <si>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</si>
  <si>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</si>
  <si>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</si>
  <si>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</si>
  <si>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</si>
  <si>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</si>
  <si>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</si>
  <si>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</si>
  <si>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</si>
  <si>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</si>
  <si>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</si>
  <si>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</si>
  <si>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</si>
  <si>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</si>
  <si>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</si>
  <si>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</si>
  <si>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</si>
  <si>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</si>
  <si>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</si>
  <si>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</si>
  <si>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</si>
  <si>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</si>
  <si>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</si>
  <si>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</si>
  <si>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</si>
  <si>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</si>
  <si>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</si>
  <si>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</si>
  <si>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</si>
  <si>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</si>
  <si>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</si>
  <si>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</si>
  <si>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</si>
  <si>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</si>
  <si>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</si>
  <si>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</si>
  <si>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</si>
  <si>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</si>
  <si>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</si>
  <si>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</si>
  <si>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</si>
  <si>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</si>
  <si>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</si>
  <si>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</si>
  <si>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</si>
  <si>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</si>
  <si>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</si>
  <si>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</si>
  <si>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</si>
  <si>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</si>
  <si>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</si>
  <si>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</si>
  <si>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</si>
  <si>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</si>
  <si>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</si>
  <si>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</si>
  <si>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</si>
  <si>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</si>
  <si>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</si>
  <si>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</si>
  <si>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</si>
  <si>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</si>
  <si>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</si>
  <si>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</si>
  <si>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</si>
  <si>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</si>
  <si>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</si>
  <si>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</si>
  <si>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</si>
  <si>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</si>
  <si>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</si>
  <si>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</si>
  <si>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</si>
  <si>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</si>
  <si>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</si>
  <si>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</si>
  <si>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</si>
  <si>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</si>
  <si>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</si>
  <si>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</si>
  <si>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</si>
  <si>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</si>
  <si>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</si>
  <si>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</si>
  <si>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</si>
  <si>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</si>
  <si>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</si>
  <si>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</si>
  <si>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</si>
  <si>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</si>
  <si>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</si>
  <si>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</si>
  <si>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</si>
  <si>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</si>
  <si>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</si>
  <si>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</si>
  <si>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</si>
  <si>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</si>
  <si>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</si>
  <si>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</si>
  <si>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</si>
  <si>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</si>
  <si>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</si>
  <si>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</si>
  <si>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</si>
  <si>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</si>
  <si>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</si>
  <si>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</si>
  <si>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</si>
  <si>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</si>
  <si>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</si>
  <si>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</si>
  <si>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</si>
  <si>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</si>
  <si>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</si>
  <si>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</si>
  <si>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</si>
  <si>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</si>
  <si>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</si>
  <si>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</si>
  <si>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</si>
  <si>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</si>
  <si>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</si>
  <si>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</si>
  <si>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</si>
  <si>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</si>
  <si>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</si>
  <si>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</si>
  <si>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</si>
  <si>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</si>
  <si>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</si>
  <si>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</si>
  <si>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</si>
  <si>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</si>
  <si>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</si>
  <si>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</si>
  <si>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</si>
  <si>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</si>
  <si>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</si>
  <si>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</si>
  <si>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</si>
  <si>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</si>
  <si>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</si>
  <si>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</si>
  <si>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</si>
  <si>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</si>
  <si>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</si>
  <si>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</si>
  <si>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</si>
  <si>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</si>
  <si>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</si>
  <si>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</si>
  <si>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</si>
  <si>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</si>
  <si>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</si>
  <si>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</si>
  <si>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</si>
  <si>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</si>
  <si>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</si>
  <si>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</si>
  <si>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</si>
  <si>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</si>
  <si>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</si>
  <si>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</si>
  <si>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</si>
  <si>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</si>
  <si>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</si>
  <si>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</si>
  <si>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</si>
  <si>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</si>
  <si>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</si>
  <si>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</si>
  <si>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</si>
  <si>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</si>
  <si>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</si>
  <si>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</si>
  <si>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</si>
  <si>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</si>
  <si>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</si>
  <si>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</si>
  <si>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</si>
  <si>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</si>
  <si>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</si>
  <si>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</si>
  <si>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</si>
  <si>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</si>
  <si>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</si>
  <si>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</si>
  <si>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</si>
  <si>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</si>
  <si>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</si>
  <si>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</si>
  <si>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</si>
  <si>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</si>
  <si>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</si>
  <si>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</si>
  <si>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</si>
  <si>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</si>
  <si>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</si>
  <si>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</si>
  <si>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</si>
  <si>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</si>
  <si>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</si>
  <si>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</si>
  <si>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</si>
  <si>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</si>
  <si>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</si>
  <si>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</si>
  <si>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</si>
  <si>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</si>
  <si>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</si>
  <si>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</si>
  <si>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</si>
  <si>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</si>
  <si>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</si>
  <si>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</si>
  <si>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</si>
  <si>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</si>
  <si>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</si>
  <si>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</si>
  <si>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</si>
  <si>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</si>
  <si>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</si>
  <si>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</si>
  <si>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</si>
  <si>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</si>
  <si>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</si>
  <si>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</si>
  <si>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</si>
  <si>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</si>
  <si>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</si>
  <si>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</si>
  <si>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</si>
  <si>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</si>
  <si>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</si>
  <si>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</si>
  <si>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</si>
  <si>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</si>
  <si>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</si>
  <si>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</si>
  <si>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</si>
  <si>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</si>
  <si>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</si>
  <si>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</si>
  <si>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</si>
  <si>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</si>
  <si>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</si>
  <si>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</si>
  <si>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</si>
  <si>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</si>
  <si>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</si>
  <si>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</si>
  <si>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</si>
  <si>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</si>
  <si>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</si>
  <si>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</si>
  <si>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</si>
  <si>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</si>
  <si>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</si>
  <si>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</si>
  <si>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</si>
  <si>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</si>
  <si>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</si>
  <si>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</si>
  <si>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</si>
  <si>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</si>
  <si>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</si>
  <si>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</si>
  <si>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</si>
  <si>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</si>
  <si>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</si>
  <si>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</si>
  <si>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</si>
  <si>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</si>
  <si>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</si>
  <si>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</si>
  <si>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</si>
  <si>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</si>
  <si>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</si>
  <si>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</si>
  <si>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</si>
  <si>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</si>
  <si>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</si>
  <si>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</si>
  <si>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</si>
  <si>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</si>
  <si>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</si>
  <si>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</si>
  <si>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</si>
  <si>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</si>
  <si>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</si>
  <si>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</si>
  <si>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</si>
  <si>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</si>
  <si>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</si>
  <si>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</si>
  <si>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</si>
  <si>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</si>
  <si>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</si>
  <si>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</si>
  <si>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</si>
  <si>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</si>
  <si>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</si>
  <si>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</si>
  <si>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</si>
  <si>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</si>
  <si>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</si>
  <si>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</si>
  <si>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</si>
  <si>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</si>
  <si>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</si>
  <si>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</si>
  <si>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</si>
  <si>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</si>
  <si>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</si>
  <si>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</si>
  <si>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</si>
  <si>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</si>
  <si>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</si>
  <si>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</si>
  <si>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</si>
  <si>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</si>
  <si>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</si>
  <si>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</si>
  <si>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</si>
  <si>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</si>
  <si>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</si>
  <si>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</si>
  <si>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</si>
  <si>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</si>
  <si>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</si>
  <si>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</si>
  <si>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</si>
  <si>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</si>
  <si>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</si>
  <si>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</si>
  <si>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</si>
  <si>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</si>
  <si>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</si>
  <si>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</si>
  <si>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</si>
  <si>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</si>
  <si>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</si>
  <si>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</si>
  <si>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</si>
  <si>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</si>
  <si>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</si>
  <si>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</si>
  <si>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</si>
  <si>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</si>
  <si>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</si>
  <si>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</si>
  <si>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</si>
  <si>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</si>
  <si>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</si>
  <si>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</si>
  <si>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</si>
  <si>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</si>
  <si>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</si>
  <si>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</si>
  <si>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</si>
  <si>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</si>
  <si>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</si>
  <si>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</si>
  <si>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</si>
  <si>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</si>
  <si>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</si>
  <si>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</si>
  <si>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</si>
  <si>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</si>
  <si>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</si>
  <si>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</si>
  <si>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</si>
  <si>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</si>
  <si>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</si>
  <si>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</si>
  <si>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</si>
  <si>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</si>
  <si>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</si>
  <si>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</si>
  <si>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</si>
  <si>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</si>
  <si>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</si>
  <si>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</si>
  <si>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</si>
  <si>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</si>
  <si>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</si>
  <si>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</si>
  <si>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</si>
  <si>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</si>
  <si>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</si>
  <si>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</si>
  <si>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</si>
  <si>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</si>
  <si>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</si>
  <si>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</si>
  <si>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</si>
  <si>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</si>
  <si>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</si>
  <si>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</si>
  <si>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</si>
  <si>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</si>
  <si>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</si>
  <si>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</si>
  <si>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</si>
  <si>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</si>
  <si>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</si>
  <si>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</si>
  <si>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</si>
  <si>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</si>
  <si>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</si>
  <si>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</si>
  <si>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</si>
  <si>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</si>
  <si>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</si>
  <si>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</si>
  <si>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</si>
  <si>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</si>
  <si>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</si>
  <si>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</si>
  <si>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</si>
  <si>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</si>
  <si>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</si>
  <si>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</si>
  <si>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</si>
  <si>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</si>
  <si>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</si>
  <si>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</si>
  <si>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</si>
  <si>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</si>
  <si>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</si>
  <si>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</si>
  <si>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</si>
  <si>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</si>
  <si>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</si>
  <si>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</si>
  <si>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</si>
  <si>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</si>
  <si>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</si>
  <si>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</si>
  <si>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</si>
  <si>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</si>
  <si>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</si>
  <si>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</si>
  <si>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</si>
  <si>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</si>
  <si>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</si>
  <si>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</si>
  <si>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</si>
  <si>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</si>
  <si>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</si>
  <si>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</si>
  <si>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</si>
  <si>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</si>
  <si>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</si>
  <si>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</si>
  <si>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</si>
  <si>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</si>
  <si>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</si>
  <si>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</si>
  <si>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</si>
  <si>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</si>
  <si>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</si>
  <si>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</si>
  <si>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</si>
  <si>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</si>
  <si>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</si>
  <si>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</si>
  <si>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</si>
  <si>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</si>
  <si>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</si>
  <si>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</si>
  <si>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</si>
  <si>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</si>
  <si>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</si>
  <si>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</si>
  <si>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</si>
  <si>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</si>
  <si>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</si>
  <si>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</si>
  <si>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</si>
  <si>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</si>
  <si>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</si>
  <si>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</si>
  <si>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</si>
  <si>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</si>
  <si>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</si>
  <si>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</si>
  <si>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</si>
  <si>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</si>
  <si>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</si>
  <si>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</si>
  <si>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</si>
  <si>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</si>
  <si>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</si>
  <si>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</si>
  <si>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</si>
  <si>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</si>
  <si>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</si>
  <si>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</si>
  <si>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</si>
  <si>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</si>
  <si>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</si>
  <si>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</si>
  <si>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</si>
  <si>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</si>
  <si>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</si>
  <si>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</si>
  <si>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</si>
  <si>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</si>
  <si>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</si>
  <si>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</si>
  <si>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</si>
  <si>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</si>
  <si>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</si>
  <si>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</si>
  <si>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</si>
  <si>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</si>
  <si>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</si>
  <si>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</si>
  <si>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</si>
  <si>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</si>
  <si>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</si>
  <si>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</si>
  <si>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</si>
  <si>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</si>
  <si>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</si>
  <si>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</si>
  <si>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</si>
  <si>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</si>
  <si>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</si>
  <si>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</si>
  <si>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</si>
  <si>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</si>
  <si>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</si>
  <si>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</si>
  <si>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</si>
  <si>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</si>
  <si>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</si>
  <si>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</si>
  <si>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</si>
  <si>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</si>
  <si>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</si>
  <si>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</si>
  <si>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</si>
  <si>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</si>
  <si>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</si>
  <si>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</si>
  <si>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</si>
  <si>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</si>
  <si>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</si>
  <si>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</si>
  <si>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</si>
  <si>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</si>
  <si>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</si>
  <si>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</si>
  <si>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</si>
  <si>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</si>
  <si>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</si>
  <si>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</si>
  <si>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</si>
  <si>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</si>
  <si>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</si>
  <si>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</si>
  <si>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</si>
  <si>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</si>
  <si>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</si>
  <si>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</si>
  <si>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</si>
  <si>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</si>
  <si>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</si>
  <si>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</si>
  <si>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</si>
  <si>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</si>
  <si>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</si>
  <si>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</si>
  <si>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</si>
  <si>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</si>
  <si>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</si>
  <si>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</si>
  <si>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</si>
  <si>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</si>
  <si>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</si>
  <si>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</si>
  <si>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</si>
  <si>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</si>
  <si>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</si>
  <si>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</si>
  <si>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</si>
  <si>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</si>
  <si>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</si>
  <si>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</si>
  <si>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</si>
  <si>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</si>
  <si>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</si>
  <si>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</si>
  <si>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</si>
  <si>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</si>
  <si>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</si>
  <si>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</si>
  <si>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</si>
  <si>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</si>
  <si>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</si>
  <si>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</si>
  <si>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</si>
  <si>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</si>
  <si>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</si>
  <si>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</si>
  <si>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</si>
  <si>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</si>
  <si>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</si>
  <si>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</si>
  <si>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</si>
  <si>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</si>
  <si>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</si>
  <si>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</si>
  <si>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</si>
  <si>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</si>
  <si>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</si>
  <si>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</si>
  <si>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</si>
  <si>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</si>
  <si>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</si>
  <si>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</si>
  <si>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</si>
  <si>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</si>
  <si>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</si>
  <si>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</si>
  <si>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</si>
  <si>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</si>
  <si>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</si>
  <si>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</si>
  <si>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</si>
  <si>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</si>
  <si>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</si>
  <si>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</si>
  <si>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</si>
  <si>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</si>
  <si>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</si>
  <si>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</si>
  <si>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</si>
  <si>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</si>
  <si>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</si>
  <si>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</si>
  <si>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</si>
  <si>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</si>
  <si>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</si>
  <si>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</si>
  <si>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</si>
  <si>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</si>
  <si>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</si>
  <si>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</si>
  <si>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</si>
  <si>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</si>
  <si>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</si>
  <si>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</si>
  <si>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</si>
  <si>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</si>
  <si>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</si>
  <si>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</si>
  <si>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</si>
  <si>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</si>
  <si>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</si>
  <si>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</si>
  <si>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</si>
  <si>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</si>
  <si>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</si>
  <si>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</si>
  <si>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</si>
  <si>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</si>
  <si>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</si>
  <si>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</si>
  <si>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</si>
  <si>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</si>
  <si>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</si>
  <si>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</si>
  <si>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</si>
  <si>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</si>
  <si>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</si>
  <si>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</si>
  <si>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</si>
  <si>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</si>
  <si>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</si>
  <si>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</si>
  <si>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</si>
  <si>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</si>
  <si>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</si>
  <si>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</si>
  <si>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</si>
  <si>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</si>
  <si>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</si>
  <si>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</si>
  <si>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</si>
  <si>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</si>
  <si>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</si>
  <si>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</si>
  <si>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</si>
  <si>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</si>
  <si>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</si>
  <si>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</si>
  <si>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</si>
  <si>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</si>
  <si>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</si>
  <si>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</si>
  <si>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</si>
  <si>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</si>
  <si>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</si>
  <si>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</si>
  <si>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</si>
  <si>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</si>
  <si>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</si>
  <si>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</si>
  <si>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</si>
  <si>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</si>
  <si>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</si>
  <si>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</si>
  <si>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</si>
  <si>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</si>
  <si>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</si>
  <si>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</si>
  <si>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</si>
  <si>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</si>
  <si>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</si>
  <si>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</si>
  <si>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</si>
  <si>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</si>
  <si>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</si>
  <si>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</si>
  <si>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</si>
  <si>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</si>
  <si>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</si>
  <si>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</si>
  <si>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</si>
  <si>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</si>
  <si>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</si>
  <si>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</si>
  <si>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</si>
  <si>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</si>
  <si>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</si>
  <si>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</si>
  <si>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</si>
  <si>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</si>
  <si>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</si>
  <si>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</si>
  <si>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</si>
  <si>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</si>
  <si>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</si>
  <si>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</si>
  <si>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</si>
  <si>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</si>
  <si>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</si>
  <si>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</si>
  <si>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</si>
  <si>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</si>
  <si>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</si>
  <si>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</si>
  <si>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</si>
  <si>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</si>
  <si>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</si>
  <si>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</si>
  <si>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</si>
  <si>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</si>
  <si>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</si>
  <si>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</si>
  <si>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</si>
  <si>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</si>
  <si>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</si>
  <si>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</si>
  <si>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</si>
  <si>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</si>
  <si>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</si>
  <si>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</si>
  <si>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</si>
  <si>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</si>
  <si>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</si>
  <si>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</si>
  <si>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</si>
  <si>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</si>
  <si>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</si>
  <si>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</si>
  <si>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</si>
  <si>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</si>
  <si>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</si>
  <si>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</si>
  <si>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</si>
  <si>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</si>
  <si>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</si>
  <si>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</si>
  <si>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</si>
  <si>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</si>
  <si>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</si>
  <si>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</si>
  <si>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</si>
  <si>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</si>
  <si>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</si>
  <si>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</si>
  <si>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</si>
  <si>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</si>
  <si>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</si>
  <si>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</si>
  <si>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</si>
  <si>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</si>
  <si>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</si>
  <si>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</si>
  <si>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</si>
  <si>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</si>
  <si>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</si>
  <si>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</si>
  <si>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</si>
  <si>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</si>
  <si>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</si>
  <si>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</si>
  <si>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</si>
  <si>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</si>
  <si>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</si>
  <si>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</si>
  <si>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</si>
  <si>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</si>
  <si>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</si>
  <si>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</si>
  <si>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</si>
  <si>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</si>
  <si>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</si>
  <si>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</si>
  <si>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</si>
  <si>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</si>
  <si>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</si>
  <si>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</si>
  <si>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</si>
  <si>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</si>
  <si>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</si>
  <si>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</si>
  <si>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</si>
  <si>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</si>
  <si>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</si>
  <si>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</si>
  <si>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</si>
  <si>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</si>
  <si>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</si>
  <si>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</si>
  <si>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</si>
  <si>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</si>
  <si>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</si>
  <si>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</si>
  <si>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</si>
  <si>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</si>
  <si>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</si>
  <si>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</si>
  <si>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</si>
  <si>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</si>
  <si>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</si>
  <si>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</si>
  <si>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</si>
  <si>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</si>
  <si>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</si>
  <si>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</si>
  <si>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</si>
  <si>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</si>
  <si>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</si>
  <si>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</si>
  <si>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</si>
  <si>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</si>
  <si>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</si>
  <si>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</si>
  <si>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</si>
  <si>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</si>
  <si>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</si>
  <si>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</si>
  <si>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</si>
  <si>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</si>
  <si>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</si>
  <si>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</si>
  <si>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</si>
  <si>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</si>
  <si>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</si>
  <si>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</si>
  <si>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</si>
  <si>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</si>
  <si>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</si>
  <si>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</si>
  <si>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</si>
  <si>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</si>
  <si>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</si>
  <si>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</si>
  <si>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</si>
  <si>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</si>
  <si>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</si>
  <si>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</si>
  <si>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</si>
  <si>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</si>
  <si>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</si>
  <si>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</si>
  <si>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</si>
  <si>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</si>
  <si>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</si>
  <si>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</si>
  <si>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</si>
  <si>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</si>
  <si>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</si>
  <si>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</si>
  <si>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</si>
  <si>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</si>
  <si>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</si>
  <si>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</si>
  <si>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</si>
  <si>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</si>
  <si>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</si>
  <si>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</si>
  <si>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</si>
  <si>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</si>
  <si>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</si>
  <si>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</si>
  <si>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</si>
  <si>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</si>
  <si>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</si>
  <si>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</si>
  <si>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</si>
  <si>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</si>
  <si>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</si>
  <si>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</si>
  <si>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</si>
  <si>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</si>
  <si>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</si>
  <si>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</si>
  <si>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</si>
  <si>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</si>
  <si>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</si>
  <si>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</si>
  <si>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</si>
  <si>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</si>
  <si>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</si>
  <si>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</si>
  <si>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</si>
  <si>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</si>
  <si>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</si>
  <si>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</si>
  <si>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</si>
  <si>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</si>
  <si>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</si>
  <si>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</si>
  <si>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</si>
  <si>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</si>
  <si>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</si>
  <si>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</si>
  <si>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</si>
  <si>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</si>
  <si>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</si>
  <si>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</si>
  <si>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</si>
  <si>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</si>
  <si>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</si>
  <si>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</si>
  <si>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</si>
  <si>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</si>
  <si>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</si>
  <si>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</si>
  <si>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</si>
  <si>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</si>
  <si>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</si>
  <si>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</si>
  <si>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</si>
  <si>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</si>
  <si>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</si>
  <si>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</si>
  <si>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</si>
  <si>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</si>
  <si>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</si>
  <si>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</si>
  <si>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</si>
  <si>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</si>
  <si>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</si>
  <si>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</si>
  <si>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</si>
  <si>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</si>
  <si>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</si>
  <si>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</si>
  <si>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</si>
  <si>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</si>
  <si>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</si>
  <si>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</si>
  <si>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</si>
  <si>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</si>
  <si>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</si>
  <si>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</si>
  <si>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</si>
  <si>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</si>
  <si>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</si>
  <si>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</si>
  <si>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</si>
  <si>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</si>
  <si>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</si>
  <si>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</si>
  <si>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</si>
  <si>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</si>
  <si>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</si>
  <si>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</si>
  <si>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</si>
  <si>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</si>
  <si>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</si>
  <si>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</si>
  <si>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</si>
  <si>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</si>
  <si>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</si>
  <si>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</si>
  <si>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</si>
  <si>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</si>
  <si>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</si>
  <si>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</si>
  <si>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</si>
  <si>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</si>
  <si>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</si>
  <si>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</si>
  <si>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</si>
  <si>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</si>
  <si>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</si>
  <si>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</si>
  <si>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</si>
  <si>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</si>
  <si>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</si>
  <si>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</si>
  <si>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</si>
  <si>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</si>
  <si>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</si>
  <si>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</si>
  <si>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</si>
  <si>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</si>
  <si>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</si>
  <si>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</si>
  <si>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</si>
  <si>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</si>
  <si>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</si>
  <si>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</si>
  <si>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</si>
  <si>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</si>
  <si>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</si>
  <si>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</si>
  <si>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</si>
  <si>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</si>
  <si>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</si>
  <si>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</si>
  <si>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</si>
  <si>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</si>
  <si>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</si>
  <si>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</si>
  <si>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</si>
  <si>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</si>
  <si>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</si>
  <si>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</si>
  <si>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</si>
  <si>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</si>
  <si>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</si>
  <si>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</si>
  <si>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</si>
  <si>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</si>
  <si>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</si>
  <si>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</si>
  <si>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</si>
  <si>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</si>
  <si>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</si>
  <si>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</si>
  <si>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</si>
  <si>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</si>
  <si>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</si>
  <si>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</si>
  <si>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</si>
  <si>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</si>
  <si>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</si>
  <si>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</si>
  <si>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</si>
  <si>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</si>
  <si>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</si>
  <si>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</si>
  <si>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</si>
  <si>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</si>
  <si>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</si>
  <si>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</si>
  <si>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</si>
  <si>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</si>
  <si>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</si>
  <si>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</si>
  <si>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</si>
  <si>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</si>
  <si>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</si>
  <si>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</si>
  <si>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</si>
  <si>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</si>
  <si>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</si>
  <si>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</si>
  <si>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</si>
  <si>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</si>
  <si>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</si>
  <si>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</si>
  <si>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</si>
  <si>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</si>
  <si>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</si>
  <si>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</si>
  <si>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</si>
  <si>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</si>
  <si>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</si>
  <si>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</si>
  <si>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</si>
  <si>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</si>
  <si>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</si>
  <si>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</si>
  <si>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</si>
  <si>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</si>
  <si>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</si>
  <si>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</si>
  <si>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</si>
  <si>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</si>
  <si>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</si>
  <si>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</si>
  <si>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</si>
  <si>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</si>
  <si>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</si>
  <si>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</si>
  <si>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</si>
  <si>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</si>
  <si>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</si>
  <si>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</si>
  <si>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</si>
  <si>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</si>
  <si>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</si>
  <si>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</si>
  <si>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</si>
  <si>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</si>
  <si>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</si>
  <si>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</si>
  <si>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</si>
  <si>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</si>
  <si>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</si>
  <si>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</si>
  <si>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</si>
  <si>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</si>
  <si>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</si>
  <si>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</si>
  <si>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</si>
  <si>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</si>
  <si>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</si>
  <si>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</si>
  <si>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</si>
  <si>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</si>
  <si>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</si>
  <si>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</si>
  <si>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</si>
  <si>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</si>
  <si>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</si>
  <si>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</si>
  <si>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</si>
  <si>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</si>
  <si>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</si>
  <si>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</si>
  <si>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</si>
  <si>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</si>
  <si>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</si>
  <si>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</si>
  <si>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</si>
  <si>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</si>
  <si>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</si>
  <si>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</si>
  <si>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</si>
  <si>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</si>
  <si>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</si>
  <si>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</si>
  <si>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</si>
  <si>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</si>
  <si>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</si>
  <si>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</si>
  <si>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</si>
  <si>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</si>
  <si>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</si>
  <si>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</si>
  <si>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</si>
  <si>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</si>
  <si>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</si>
  <si>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</si>
  <si>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</si>
  <si>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</si>
  <si>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</si>
  <si>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</si>
  <si>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</si>
  <si>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</si>
  <si>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</si>
  <si>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</si>
  <si>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</si>
  <si>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</si>
  <si>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</si>
  <si>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</si>
  <si>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</si>
  <si>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</si>
  <si>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</si>
  <si>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</si>
  <si>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</si>
  <si>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</si>
  <si>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</si>
  <si>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</si>
  <si>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</si>
  <si>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</si>
  <si>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</si>
  <si>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</si>
  <si>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</si>
  <si>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</si>
  <si>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</si>
  <si>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</si>
  <si>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</si>
  <si>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</si>
  <si>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</si>
  <si>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</si>
  <si>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</si>
  <si>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</si>
  <si>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</si>
  <si>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</si>
  <si>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</si>
  <si>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</si>
  <si>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</si>
  <si>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</si>
  <si>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</si>
  <si>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</si>
  <si>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</si>
  <si>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</si>
  <si>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</si>
  <si>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</si>
  <si>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</si>
  <si>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</si>
  <si>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</si>
  <si>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</si>
  <si>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</si>
  <si>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</si>
  <si>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</si>
  <si>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</si>
  <si>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</si>
  <si>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</si>
  <si>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</si>
  <si>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</si>
  <si>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</si>
  <si>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</si>
  <si>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</si>
  <si>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</si>
  <si>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</si>
  <si>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</si>
  <si>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</si>
  <si>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</si>
  <si>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</si>
  <si>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</si>
  <si>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</si>
  <si>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</si>
  <si>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</si>
  <si>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</si>
  <si>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</si>
  <si>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</si>
  <si>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</si>
  <si>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</si>
  <si>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</si>
  <si>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</si>
  <si>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</si>
  <si>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</si>
  <si>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</si>
  <si>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</si>
  <si>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</si>
  <si>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</si>
  <si>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</si>
  <si>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</si>
  <si>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</si>
  <si>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</si>
  <si>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</si>
  <si>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</si>
  <si>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</si>
  <si>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</si>
  <si>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</si>
  <si>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</si>
  <si>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</si>
  <si>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</si>
  <si>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</si>
  <si>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</si>
  <si>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</si>
  <si>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</si>
  <si>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</si>
  <si>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</si>
  <si>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</si>
  <si>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</si>
  <si>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</si>
  <si>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</si>
  <si>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</si>
  <si>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</si>
  <si>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</si>
  <si>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</si>
  <si>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</si>
  <si>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</si>
  <si>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</si>
  <si>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</si>
  <si>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</si>
  <si>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</si>
  <si>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</si>
  <si>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</si>
  <si>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</si>
  <si>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</si>
  <si>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</si>
  <si>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</si>
  <si>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</si>
  <si>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</si>
  <si>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</si>
  <si>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</si>
  <si>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</si>
  <si>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</si>
  <si>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</si>
  <si>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</si>
  <si>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</si>
  <si>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</si>
  <si>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</si>
  <si>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</si>
  <si>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</si>
  <si>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</si>
  <si>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</si>
  <si>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</si>
  <si>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</si>
  <si>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</si>
  <si>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</si>
  <si>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</si>
  <si>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</si>
  <si>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</si>
  <si>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</si>
  <si>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</si>
  <si>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</si>
  <si>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</si>
  <si>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</si>
  <si>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</si>
  <si>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</si>
  <si>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</si>
  <si>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</si>
  <si>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</si>
  <si>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</si>
  <si>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</si>
  <si>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</si>
  <si>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</si>
  <si>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</si>
  <si>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</si>
  <si>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</si>
  <si>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</si>
  <si>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</si>
  <si>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</si>
  <si>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</si>
  <si>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</si>
  <si>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</si>
  <si>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</si>
  <si>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</si>
  <si>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</si>
  <si>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</si>
  <si>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</si>
  <si>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</si>
  <si>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</si>
  <si>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</si>
  <si>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</si>
  <si>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</si>
  <si>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</si>
  <si>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</si>
  <si>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</si>
  <si>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</si>
  <si>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</si>
  <si>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</si>
  <si>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</si>
  <si>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</si>
  <si>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</si>
  <si>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</si>
  <si>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</si>
  <si>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</si>
  <si>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</si>
  <si>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</si>
  <si>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</si>
  <si>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</si>
  <si>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</si>
  <si>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</si>
  <si>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</si>
  <si>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</si>
  <si>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</si>
  <si>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</si>
  <si>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</si>
  <si>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</si>
  <si>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</si>
  <si>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</si>
  <si>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</si>
  <si>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</si>
  <si>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</si>
  <si>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</si>
  <si>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</si>
  <si>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</si>
  <si>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</si>
  <si>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</si>
  <si>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</si>
  <si>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</si>
  <si>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</si>
  <si>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</si>
  <si>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</si>
  <si>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</si>
  <si>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</si>
  <si>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</si>
  <si>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</si>
  <si>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</si>
  <si>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</si>
  <si>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</si>
  <si>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</si>
  <si>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</si>
  <si>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</si>
  <si>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</si>
  <si>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</si>
  <si>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</si>
  <si>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</si>
  <si>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</si>
  <si>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</si>
  <si>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</si>
  <si>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</si>
  <si>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</si>
  <si>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</si>
  <si>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</si>
  <si>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</si>
  <si>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</si>
  <si>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</si>
  <si>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</si>
  <si>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</si>
  <si>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</si>
  <si>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</si>
  <si>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</si>
  <si>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</si>
  <si>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</si>
  <si>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</si>
  <si>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</si>
  <si>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</si>
  <si>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</si>
  <si>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</si>
  <si>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</si>
  <si>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</si>
  <si>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</si>
  <si>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</si>
  <si>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</si>
  <si>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</si>
  <si>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</si>
  <si>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</si>
  <si>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</si>
  <si>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</si>
  <si>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</si>
  <si>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</si>
  <si>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</si>
  <si>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</si>
  <si>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</si>
  <si>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</si>
  <si>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</si>
  <si>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</si>
  <si>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</si>
  <si>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</si>
  <si>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</si>
  <si>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</si>
  <si>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</si>
  <si>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</si>
  <si>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</si>
  <si>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</si>
  <si>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</si>
  <si>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</si>
  <si>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</si>
  <si>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</si>
  <si>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</si>
  <si>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</si>
  <si>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</si>
  <si>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</si>
  <si>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</si>
  <si>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</si>
  <si>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</si>
  <si>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</si>
  <si>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</si>
  <si>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</si>
  <si>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</si>
  <si>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</si>
  <si>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</si>
  <si>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</si>
  <si>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</si>
  <si>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</si>
  <si>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</si>
  <si>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</si>
  <si>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</si>
  <si>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</si>
  <si>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</si>
  <si>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</si>
  <si>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</si>
  <si>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</si>
  <si>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</si>
  <si>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</si>
  <si>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</si>
  <si>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</si>
  <si>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</si>
  <si>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</si>
  <si>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</si>
  <si>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</si>
  <si>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</si>
  <si>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</si>
  <si>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</si>
  <si>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</si>
  <si>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</si>
  <si>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</si>
  <si>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</si>
  <si>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</si>
  <si>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</si>
  <si>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</si>
  <si>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</si>
  <si>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</si>
  <si>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</si>
  <si>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</si>
  <si>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</si>
  <si>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</si>
  <si>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</si>
  <si>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</si>
  <si>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</si>
  <si>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</si>
  <si>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</si>
  <si>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</si>
  <si>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</si>
  <si>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</si>
  <si>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</si>
  <si>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</si>
  <si>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</si>
  <si>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</si>
  <si>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</si>
  <si>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</si>
  <si>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</si>
  <si>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</si>
  <si>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</si>
  <si>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</si>
  <si>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</si>
  <si>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</si>
  <si>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</si>
  <si>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</si>
  <si>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</si>
  <si>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</si>
  <si>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</si>
  <si>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</si>
  <si>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</si>
  <si>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</si>
  <si>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</si>
  <si>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</si>
  <si>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</si>
  <si>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</si>
  <si>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</si>
  <si>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</si>
  <si>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</si>
  <si>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</si>
  <si>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</si>
  <si>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</si>
  <si>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</si>
  <si>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</si>
  <si>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</si>
  <si>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</si>
  <si>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</si>
  <si>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</si>
  <si>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</si>
  <si>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</si>
  <si>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</si>
  <si>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</si>
  <si>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</si>
  <si>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</si>
  <si>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</si>
  <si>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</si>
  <si>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</si>
  <si>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</si>
  <si>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</si>
  <si>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</si>
  <si>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</si>
  <si>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</si>
  <si>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</si>
  <si>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</si>
  <si>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</si>
  <si>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</si>
  <si>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</si>
  <si>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</si>
  <si>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</si>
  <si>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</si>
  <si>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</si>
  <si>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</si>
  <si>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</si>
  <si>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</si>
  <si>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</si>
  <si>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</si>
  <si>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</si>
  <si>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</si>
  <si>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</si>
  <si>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</si>
  <si>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</si>
  <si>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</si>
  <si>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</si>
  <si>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</si>
  <si>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</si>
  <si>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</si>
  <si>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</si>
  <si>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</si>
  <si>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</si>
  <si>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</si>
  <si>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</si>
  <si>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</si>
  <si>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</si>
  <si>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</si>
  <si>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</si>
  <si>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</si>
  <si>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</si>
  <si>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</si>
  <si>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</si>
  <si>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</si>
  <si>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</si>
  <si>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</si>
  <si>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</si>
  <si>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</si>
  <si>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</si>
  <si>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</si>
  <si>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</si>
  <si>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</si>
  <si>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</si>
  <si>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</si>
  <si>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</si>
  <si>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</si>
  <si>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</si>
  <si>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</si>
  <si>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</si>
  <si>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</si>
  <si>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</si>
  <si>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</si>
  <si>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</si>
  <si>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</si>
  <si>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</si>
  <si>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</si>
  <si>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</si>
  <si>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</si>
  <si>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</si>
  <si>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</si>
  <si>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</si>
  <si>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</si>
  <si>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</si>
  <si>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</si>
  <si>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</si>
  <si>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</si>
  <si>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</si>
  <si>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</si>
  <si>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</si>
  <si>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</si>
  <si>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</si>
  <si>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</si>
  <si>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</si>
  <si>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</si>
  <si>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</si>
  <si>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</si>
  <si>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</si>
  <si>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</si>
  <si>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</si>
  <si>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</si>
  <si>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</si>
  <si>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</si>
  <si>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</si>
  <si>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</si>
  <si>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</si>
  <si>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</si>
  <si>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</si>
  <si>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</si>
  <si>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</si>
  <si>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</si>
  <si>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</si>
  <si>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</si>
  <si>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</si>
  <si>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</si>
  <si>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</si>
  <si>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</si>
  <si>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</si>
  <si>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</si>
  <si>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</si>
  <si>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</si>
  <si>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</si>
  <si>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</si>
  <si>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</si>
  <si>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</si>
  <si>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</si>
  <si>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</si>
  <si>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</si>
  <si>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</si>
  <si>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</si>
  <si>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</si>
  <si>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</si>
  <si>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</si>
  <si>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</si>
  <si>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</si>
  <si>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</si>
  <si>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</si>
  <si>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</si>
  <si>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</si>
  <si>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</si>
  <si>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</si>
  <si>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</si>
  <si>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</si>
  <si>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</si>
  <si>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</si>
  <si>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</si>
  <si>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</si>
  <si>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</si>
  <si>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</si>
  <si>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</si>
  <si>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</si>
  <si>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</si>
  <si>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</si>
  <si>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</si>
  <si>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</si>
  <si>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</si>
  <si>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</si>
  <si>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</si>
  <si>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</si>
  <si>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</si>
  <si>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</si>
  <si>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</si>
  <si>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</si>
  <si>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</si>
  <si>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</si>
  <si>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</si>
  <si>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</si>
  <si>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</si>
  <si>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</si>
  <si>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</si>
  <si>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</si>
  <si>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</si>
  <si>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</si>
  <si>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</si>
  <si>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</si>
  <si>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</si>
  <si>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</si>
  <si>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</si>
  <si>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</si>
  <si>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</si>
  <si>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</si>
  <si>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</si>
  <si>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</si>
  <si>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</si>
  <si>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</si>
  <si>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</si>
  <si>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</si>
  <si>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</si>
  <si>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</si>
  <si>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</si>
  <si>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</si>
  <si>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</si>
  <si>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</si>
  <si>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</si>
  <si>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</si>
  <si>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</si>
  <si>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</si>
  <si>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</si>
  <si>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</si>
  <si>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</si>
  <si>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</si>
  <si>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</si>
  <si>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</si>
  <si>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</si>
  <si>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</si>
  <si>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</si>
  <si>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</si>
  <si>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</si>
  <si>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</si>
  <si>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</si>
  <si>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</si>
  <si>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</si>
  <si>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</si>
  <si>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</si>
  <si>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</si>
  <si>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</si>
  <si>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</si>
  <si>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</si>
  <si>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</si>
  <si>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</si>
  <si>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</si>
  <si>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</si>
  <si>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</si>
  <si>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</si>
  <si>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</si>
  <si>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</si>
  <si>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</si>
  <si>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</si>
  <si>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</si>
  <si>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</si>
  <si>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</si>
  <si>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</si>
  <si>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</si>
  <si>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</si>
  <si>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</si>
  <si>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</si>
  <si>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</si>
  <si>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</si>
  <si>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</si>
  <si>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</si>
  <si>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</si>
  <si>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</si>
  <si>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</si>
  <si>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</si>
  <si>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</si>
  <si>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</si>
  <si>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</si>
  <si>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</si>
  <si>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</si>
  <si>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</si>
  <si>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</si>
  <si>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</si>
  <si>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</si>
  <si>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</si>
  <si>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</si>
  <si>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</si>
  <si>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</si>
  <si>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</si>
  <si>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</si>
  <si>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</si>
  <si>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</si>
  <si>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</si>
  <si>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</si>
  <si>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</si>
  <si>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</si>
  <si>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</si>
  <si>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</si>
  <si>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</si>
  <si>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</si>
  <si>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</si>
  <si>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</si>
  <si>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</si>
  <si>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</si>
  <si>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</si>
  <si>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</si>
  <si>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</si>
  <si>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</si>
  <si>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</si>
  <si>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</si>
  <si>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</si>
  <si>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</si>
  <si>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</si>
  <si>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</si>
  <si>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</si>
  <si>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</si>
  <si>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</si>
  <si>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</si>
  <si>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</si>
  <si>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</si>
  <si>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</si>
  <si>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</si>
  <si>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</si>
  <si>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</si>
  <si>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</si>
  <si>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</si>
  <si>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</si>
  <si>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</si>
  <si>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</si>
  <si>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</si>
  <si>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</si>
  <si>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</si>
  <si>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</si>
  <si>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</si>
  <si>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</si>
  <si>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</si>
  <si>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</si>
  <si>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</si>
  <si>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</si>
  <si>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</si>
  <si>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</si>
  <si>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</si>
  <si>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</si>
  <si>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</si>
  <si>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</si>
  <si>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</si>
  <si>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</si>
  <si>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</si>
  <si>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</si>
  <si>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</si>
  <si>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</si>
  <si>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</si>
  <si>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</si>
  <si>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</si>
  <si>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</si>
  <si>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</si>
  <si>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</si>
  <si>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</si>
  <si>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</si>
  <si>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</si>
  <si>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</si>
  <si>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</si>
  <si>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</si>
  <si>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</si>
  <si>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</si>
  <si>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</si>
  <si>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</si>
  <si>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</si>
  <si>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</si>
  <si>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</si>
  <si>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</si>
  <si>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</si>
  <si>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</si>
  <si>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</si>
  <si>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</si>
  <si>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</si>
  <si>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</si>
  <si>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</si>
  <si>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</si>
  <si>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</si>
  <si>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</si>
  <si>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</si>
  <si>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</si>
  <si>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</si>
  <si>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</si>
  <si>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</si>
  <si>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</si>
  <si>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</si>
  <si>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</si>
  <si>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</si>
  <si>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</si>
  <si>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</si>
  <si>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</si>
  <si>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</si>
  <si>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</si>
  <si>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</si>
  <si>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</si>
  <si>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</si>
  <si>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</si>
  <si>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</si>
  <si>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</si>
  <si>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</si>
  <si>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</si>
  <si>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</si>
  <si>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</si>
  <si>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</si>
  <si>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</si>
  <si>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</si>
  <si>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</si>
  <si>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</si>
  <si>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</si>
  <si>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</si>
  <si>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</si>
  <si>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</si>
  <si>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</si>
  <si>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</si>
  <si>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</si>
  <si>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</si>
  <si>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</si>
  <si>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</si>
  <si>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</si>
  <si>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</si>
  <si>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</si>
  <si>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</si>
  <si>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</si>
  <si>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</si>
  <si>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</si>
  <si>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</si>
  <si>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</si>
  <si>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</si>
  <si>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</si>
  <si>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</si>
  <si>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</si>
  <si>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</si>
  <si>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</si>
  <si>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</si>
  <si>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</si>
  <si>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</si>
  <si>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</si>
  <si>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</si>
  <si>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</si>
  <si>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</si>
  <si>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</si>
  <si>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</si>
  <si>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</si>
  <si>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</si>
  <si>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</si>
  <si>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</si>
  <si>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</si>
  <si>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</si>
  <si>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</si>
  <si>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</si>
  <si>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</si>
  <si>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</si>
  <si>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</si>
  <si>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</si>
  <si>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</si>
  <si>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</si>
  <si>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</si>
  <si>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</si>
  <si>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</si>
  <si>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</si>
  <si>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</si>
  <si>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</si>
  <si>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</si>
  <si>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</si>
  <si>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</si>
  <si>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</si>
  <si>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</si>
  <si>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</si>
  <si>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</si>
  <si>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</si>
  <si>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</si>
  <si>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</si>
  <si>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</si>
  <si>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</si>
  <si>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</si>
  <si>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</si>
  <si>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</si>
  <si>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</si>
  <si>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</si>
  <si>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</si>
  <si>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</si>
  <si>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</si>
  <si>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</si>
  <si>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</si>
  <si>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</si>
  <si>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</si>
  <si>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</si>
  <si>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</si>
  <si>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</si>
  <si>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</si>
  <si>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</si>
  <si>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</si>
  <si>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</si>
  <si>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</si>
  <si>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</si>
  <si>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</si>
  <si>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</si>
  <si>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</si>
  <si>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</si>
  <si>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</si>
  <si>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</si>
  <si>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</si>
  <si>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</si>
  <si>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</si>
  <si>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</si>
  <si>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</si>
  <si>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</si>
  <si>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</si>
  <si>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</si>
  <si>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</si>
  <si>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</si>
  <si>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</si>
  <si>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</si>
  <si>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</si>
  <si>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</si>
  <si>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</si>
  <si>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</si>
  <si>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</si>
  <si>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</si>
  <si>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</si>
  <si>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</si>
  <si>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</si>
  <si>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</si>
  <si>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</si>
  <si>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</si>
  <si>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</si>
  <si>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</si>
  <si>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</si>
  <si>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</si>
  <si>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</si>
  <si>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</si>
  <si>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</si>
  <si>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</si>
  <si>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</si>
  <si>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</si>
  <si>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</si>
  <si>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</si>
  <si>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</si>
  <si>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</si>
  <si>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</si>
  <si>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</si>
  <si>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</si>
  <si>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</si>
  <si>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</si>
  <si>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</si>
  <si>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</si>
  <si>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</si>
  <si>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</si>
  <si>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</si>
  <si>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</si>
  <si>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</si>
  <si>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</si>
  <si>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</si>
  <si>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</si>
  <si>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</si>
  <si>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</si>
  <si>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</si>
  <si>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</si>
  <si>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</si>
  <si>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</si>
  <si>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</si>
  <si>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</si>
  <si>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</si>
  <si>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</si>
  <si>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</si>
  <si>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</si>
  <si>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</si>
  <si>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</si>
  <si>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</si>
  <si>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</si>
  <si>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</si>
  <si>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</si>
  <si>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</si>
  <si>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</si>
  <si>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</si>
  <si>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</si>
  <si>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</si>
  <si>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</si>
  <si>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</si>
  <si>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</si>
  <si>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</si>
  <si>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</si>
  <si>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</si>
  <si>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</si>
  <si>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</si>
  <si>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</si>
  <si>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</si>
  <si>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</si>
  <si>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</si>
  <si>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</si>
  <si>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</si>
  <si>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</si>
  <si>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</si>
  <si>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</si>
  <si>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</si>
  <si>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</si>
  <si>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</si>
  <si>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</si>
  <si>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</si>
  <si>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</si>
  <si>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</si>
  <si>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</si>
  <si>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</si>
  <si>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</si>
  <si>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</si>
  <si>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</si>
  <si>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</si>
  <si>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</si>
  <si>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</si>
  <si>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</si>
  <si>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</si>
  <si>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</si>
  <si>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</si>
  <si>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</si>
  <si>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</si>
  <si>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</si>
  <si>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</si>
  <si>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</si>
  <si>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</si>
  <si>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</si>
  <si>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</si>
  <si>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</si>
  <si>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</si>
  <si>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</si>
  <si>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</si>
  <si>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</si>
  <si>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</si>
  <si>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</si>
  <si>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</si>
  <si>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</si>
  <si>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</si>
  <si>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</si>
  <si>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</si>
  <si>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</si>
  <si>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</si>
  <si>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</si>
  <si>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</si>
  <si>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</si>
  <si>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</si>
  <si>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</si>
  <si>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</si>
  <si>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</si>
  <si>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</si>
  <si>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</si>
  <si>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</si>
  <si>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</si>
  <si>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</si>
  <si>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</si>
  <si>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</si>
  <si>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</si>
  <si>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</si>
  <si>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</si>
  <si>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</si>
  <si>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</si>
  <si>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</si>
  <si>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</si>
  <si>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</si>
  <si>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</si>
  <si>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</si>
  <si>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</si>
  <si>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</si>
  <si>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</si>
  <si>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</si>
  <si>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</si>
  <si>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</si>
  <si>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</si>
  <si>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</si>
  <si>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</si>
  <si>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</si>
  <si>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</si>
  <si>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</si>
  <si>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</si>
  <si>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</si>
  <si>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</si>
  <si>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</si>
  <si>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</si>
  <si>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</si>
  <si>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</si>
  <si>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</si>
  <si>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</si>
  <si>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</si>
  <si>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</si>
  <si>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</si>
  <si>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</si>
  <si>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</si>
  <si>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</si>
  <si>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</si>
  <si>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</si>
  <si>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</si>
  <si>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</si>
  <si>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</si>
  <si>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</si>
  <si>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</si>
  <si>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</si>
  <si>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</si>
  <si>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</si>
  <si>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</si>
  <si>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</si>
  <si>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</si>
  <si>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</si>
  <si>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</si>
  <si>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</si>
  <si>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</si>
  <si>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</si>
  <si>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</si>
  <si>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</si>
  <si>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</si>
  <si>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</si>
  <si>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</si>
  <si>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</si>
  <si>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</si>
  <si>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</si>
  <si>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</si>
  <si>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</si>
  <si>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</si>
  <si>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</si>
  <si>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</si>
  <si>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</si>
  <si>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</si>
  <si>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</si>
  <si>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</si>
  <si>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</si>
  <si>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</si>
  <si>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</si>
  <si>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</si>
  <si>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</si>
  <si>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</si>
  <si>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</si>
  <si>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</si>
  <si>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</si>
  <si>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</si>
  <si>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</si>
  <si>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</si>
  <si>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</si>
  <si>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</si>
  <si>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</si>
  <si>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</si>
  <si>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</si>
  <si>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</si>
  <si>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</si>
  <si>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</si>
  <si>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</si>
  <si>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</si>
  <si>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</si>
  <si>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</si>
  <si>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</si>
  <si>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</si>
  <si>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</si>
  <si>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</si>
  <si>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</si>
  <si>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</si>
  <si>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</si>
  <si>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</si>
  <si>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</si>
  <si>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</si>
  <si>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</si>
  <si>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</si>
  <si>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</si>
  <si>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</si>
  <si>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</si>
  <si>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</si>
  <si>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</si>
  <si>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</si>
  <si>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</si>
  <si>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</si>
  <si>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</si>
  <si>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</si>
  <si>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</si>
  <si>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</si>
  <si>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</si>
  <si>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</si>
  <si>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</si>
  <si>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</si>
  <si>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</si>
  <si>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</si>
  <si>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</si>
  <si>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</si>
  <si>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</si>
  <si>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</si>
  <si>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</si>
  <si>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</si>
  <si>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</si>
  <si>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</si>
  <si>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</si>
  <si>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</si>
  <si>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</si>
  <si>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</si>
  <si>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</si>
  <si>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</si>
  <si>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</si>
  <si>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</si>
  <si>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</si>
  <si>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</si>
  <si>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</si>
  <si>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</si>
  <si>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</si>
  <si>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</si>
  <si>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</si>
  <si>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</si>
  <si>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</si>
  <si>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</si>
  <si>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</si>
  <si>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</si>
  <si>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</si>
  <si>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</si>
  <si>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</si>
  <si>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</si>
  <si>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</si>
  <si>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</si>
  <si>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</si>
  <si>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</si>
  <si>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</si>
  <si>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</si>
  <si>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</si>
  <si>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</si>
  <si>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</si>
  <si>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</si>
  <si>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</si>
  <si>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</si>
  <si>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</si>
  <si>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</si>
  <si>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</si>
  <si>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</si>
  <si>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</si>
  <si>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</si>
  <si>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</si>
  <si>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</si>
  <si>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</si>
  <si>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</si>
  <si>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</si>
  <si>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</si>
  <si>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</si>
  <si>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</si>
  <si>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</si>
  <si>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</si>
  <si>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</si>
  <si>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</si>
  <si>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</si>
  <si>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</si>
  <si>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</si>
  <si>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</si>
  <si>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</si>
  <si>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</si>
  <si>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</si>
  <si>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</si>
  <si>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</si>
  <si>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</si>
  <si>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</si>
  <si>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</si>
  <si>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</si>
  <si>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</si>
  <si>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</si>
  <si>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</si>
  <si>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</si>
  <si>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</si>
  <si>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</si>
  <si>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</si>
  <si>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</si>
  <si>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</si>
  <si>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</si>
  <si>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</si>
  <si>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</si>
  <si>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</si>
  <si>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</si>
  <si>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</si>
  <si>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</si>
  <si>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</si>
  <si>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</si>
  <si>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</si>
  <si>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</si>
  <si>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</si>
  <si>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</si>
  <si>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</si>
  <si>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</si>
  <si>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</si>
  <si>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</si>
  <si>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</si>
  <si>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</si>
  <si>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</si>
  <si>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</si>
  <si>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</si>
  <si>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</si>
  <si>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</si>
  <si>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</si>
  <si>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</si>
  <si>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</si>
  <si>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</si>
  <si>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</si>
  <si>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</si>
  <si>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</si>
  <si>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</si>
  <si>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</si>
  <si>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</si>
  <si>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</si>
  <si>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</si>
  <si>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</si>
  <si>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</si>
  <si>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</si>
  <si>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</si>
  <si>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</si>
  <si>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</si>
  <si>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</si>
  <si>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</si>
  <si>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</si>
  <si>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</si>
  <si>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</si>
  <si>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</si>
  <si>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</si>
  <si>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</si>
  <si>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</si>
  <si>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</si>
  <si>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</si>
  <si>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</si>
  <si>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</si>
  <si>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</si>
  <si>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</si>
  <si>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</si>
  <si>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</si>
  <si>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</si>
  <si>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</si>
  <si>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</si>
  <si>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</si>
  <si>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</si>
  <si>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</si>
  <si>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</si>
  <si>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</si>
  <si>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</si>
  <si>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</si>
  <si>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</si>
  <si>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</si>
  <si>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</si>
  <si>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</si>
  <si>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</si>
  <si>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</si>
  <si>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</si>
  <si>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</si>
  <si>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</si>
  <si>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</si>
  <si>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</si>
  <si>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</si>
  <si>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</si>
  <si>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</si>
  <si>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</si>
  <si>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</si>
  <si>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</si>
  <si>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</si>
  <si>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</si>
  <si>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</si>
  <si>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</si>
  <si>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</si>
  <si>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</si>
  <si>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</si>
  <si>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</si>
  <si>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</si>
  <si>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</si>
  <si>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</si>
  <si>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</si>
  <si>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</si>
  <si>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</si>
  <si>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</si>
  <si>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</si>
  <si>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</si>
  <si>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</si>
  <si>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</si>
  <si>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</si>
  <si>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</si>
  <si>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</si>
  <si>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</si>
  <si>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</si>
  <si>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</si>
  <si>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</si>
  <si>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</si>
  <si>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</si>
  <si>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</si>
  <si>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</si>
  <si>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</si>
  <si>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</si>
  <si>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</si>
  <si>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</si>
  <si>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</si>
  <si>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</si>
  <si>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</si>
  <si>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</si>
  <si>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</si>
  <si>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</si>
  <si>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</si>
  <si>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</si>
  <si>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</si>
  <si>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</si>
  <si>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</si>
  <si>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</si>
  <si>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</si>
  <si>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</si>
  <si>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</si>
  <si>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</si>
  <si>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</si>
  <si>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</si>
  <si>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</si>
  <si>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</si>
  <si>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</si>
  <si>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</si>
  <si>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</si>
  <si>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</si>
  <si>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</si>
  <si>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</si>
  <si>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</si>
  <si>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</si>
  <si>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</si>
  <si>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</si>
  <si>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</si>
  <si>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</si>
  <si>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</si>
  <si>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</si>
  <si>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</si>
  <si>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</si>
  <si>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</si>
  <si>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</si>
  <si>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</si>
  <si>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</si>
  <si>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</si>
  <si>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</si>
  <si>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</si>
  <si>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</si>
  <si>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</si>
  <si>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</si>
  <si>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</si>
  <si>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</si>
  <si>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</si>
  <si>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</si>
  <si>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</si>
  <si>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</si>
  <si>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</si>
  <si>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</si>
  <si>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</si>
  <si>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</si>
  <si>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</si>
  <si>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</si>
  <si>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</si>
  <si>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</si>
  <si>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</si>
  <si>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</si>
  <si>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</si>
  <si>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</si>
  <si>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</si>
  <si>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</si>
  <si>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</si>
  <si>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</si>
  <si>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</si>
  <si>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</si>
  <si>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</si>
  <si>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</si>
  <si>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</si>
  <si>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</si>
  <si>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</si>
  <si>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</si>
  <si>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</si>
  <si>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</si>
  <si>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</si>
  <si>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</si>
  <si>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</si>
  <si>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</si>
  <si>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</si>
  <si>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</si>
  <si>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</si>
  <si>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</si>
  <si>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</si>
  <si>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</si>
  <si>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</si>
  <si>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</si>
  <si>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</si>
  <si>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</si>
  <si>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</si>
  <si>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</si>
  <si>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</si>
  <si>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</si>
  <si>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</si>
  <si>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</si>
  <si>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</si>
  <si>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</si>
  <si>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</si>
  <si>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</si>
  <si>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</si>
  <si>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</si>
  <si>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</si>
  <si>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</si>
  <si>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</si>
  <si>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</si>
  <si>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</si>
  <si>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</si>
  <si>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</si>
  <si>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</si>
  <si>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</si>
  <si>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</si>
  <si>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</si>
  <si>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</si>
  <si>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</si>
  <si>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</si>
  <si>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</si>
  <si>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</si>
  <si>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</si>
  <si>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</si>
  <si>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</si>
  <si>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</si>
  <si>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</si>
  <si>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</si>
  <si>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</si>
  <si>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</si>
  <si>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</si>
  <si>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</si>
  <si>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</si>
  <si>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</si>
  <si>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</si>
  <si>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</si>
  <si>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</si>
  <si>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</si>
  <si>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</si>
  <si>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</si>
  <si>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</si>
  <si>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</si>
  <si>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</si>
  <si>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</si>
  <si>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</si>
  <si>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</si>
  <si>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</si>
  <si>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</si>
  <si>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</si>
  <si>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</si>
  <si>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</si>
  <si>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</si>
  <si>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</si>
  <si>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</si>
  <si>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</si>
  <si>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</si>
  <si>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</si>
  <si>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</si>
  <si>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</si>
  <si>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</si>
  <si>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</si>
  <si>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</si>
  <si>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</si>
  <si>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</si>
  <si>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</si>
  <si>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</si>
  <si>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</si>
  <si>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</si>
  <si>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</si>
  <si>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</si>
  <si>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</si>
  <si>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</si>
  <si>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</si>
  <si>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</si>
  <si>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</si>
  <si>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</si>
  <si>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</si>
  <si>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</si>
  <si>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</si>
  <si>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</si>
  <si>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</si>
  <si>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</si>
  <si>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</si>
  <si>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</si>
  <si>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</si>
  <si>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</si>
  <si>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</si>
  <si>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</si>
  <si>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</si>
  <si>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</si>
  <si>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</si>
  <si>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</si>
  <si>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</si>
  <si>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</si>
  <si>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</si>
  <si>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</si>
  <si>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</si>
  <si>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</si>
  <si>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</si>
  <si>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</si>
  <si>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</si>
  <si>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</si>
  <si>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</si>
  <si>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</si>
  <si>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</si>
  <si>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</si>
  <si>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</si>
  <si>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</si>
  <si>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</si>
  <si>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</si>
  <si>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</si>
  <si>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</si>
  <si>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</si>
  <si>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</si>
  <si>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</si>
  <si>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</si>
  <si>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</si>
  <si>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</si>
  <si>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</si>
  <si>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</si>
  <si>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</si>
  <si>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</si>
  <si>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</si>
  <si>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</si>
  <si>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</si>
  <si>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</si>
  <si>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</si>
  <si>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</si>
  <si>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</si>
  <si>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</si>
  <si>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</si>
  <si>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</si>
  <si>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</si>
  <si>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</si>
  <si>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</si>
  <si>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</si>
  <si>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</si>
  <si>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</si>
  <si>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</si>
  <si>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</si>
  <si>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</si>
  <si>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</si>
  <si>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</si>
  <si>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</si>
  <si>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</si>
  <si>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</si>
  <si>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</si>
  <si>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</si>
  <si>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</si>
  <si>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</si>
  <si>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</si>
  <si>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</si>
  <si>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</si>
  <si>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</si>
  <si>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</si>
  <si>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</si>
  <si>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</si>
  <si>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</si>
  <si>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</si>
  <si>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</si>
  <si>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</si>
  <si>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</si>
  <si>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</si>
  <si>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</si>
  <si>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</si>
  <si>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</si>
  <si>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</si>
  <si>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</si>
  <si>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</si>
  <si>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</si>
  <si>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</si>
  <si>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</si>
  <si>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</si>
  <si>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</si>
  <si>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</si>
  <si>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</si>
  <si>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</si>
  <si>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</si>
  <si>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</si>
  <si>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</si>
  <si>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</si>
  <si>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</si>
  <si>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</si>
  <si>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</si>
  <si>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</si>
  <si>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</si>
  <si>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</si>
  <si>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</si>
  <si>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</si>
  <si>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</si>
  <si>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</si>
  <si>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</si>
  <si>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</si>
  <si>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</si>
  <si>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</si>
  <si>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</si>
  <si>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</si>
  <si>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</si>
  <si>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</si>
  <si>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</si>
  <si>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</si>
  <si>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</si>
  <si>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</si>
  <si>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</si>
  <si>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</si>
  <si>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</si>
  <si>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</si>
  <si>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</si>
  <si>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</si>
  <si>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</si>
  <si>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</si>
  <si>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</si>
  <si>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</si>
  <si>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</si>
  <si>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</si>
  <si>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</si>
  <si>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</si>
  <si>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</si>
  <si>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</si>
  <si>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</si>
  <si>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</si>
  <si>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</si>
  <si>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</si>
  <si>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</si>
  <si>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</si>
  <si>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</si>
  <si>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</si>
  <si>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</si>
  <si>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</si>
  <si>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</si>
  <si>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</si>
  <si>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</si>
  <si>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</si>
  <si>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</si>
  <si>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</si>
  <si>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</si>
  <si>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</si>
  <si>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</si>
  <si>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</si>
  <si>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</si>
  <si>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</si>
  <si>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</si>
  <si>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</si>
  <si>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</si>
  <si>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</si>
  <si>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</si>
  <si>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</si>
  <si>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</si>
  <si>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</si>
  <si>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</si>
  <si>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</si>
  <si>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</si>
  <si>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</si>
  <si>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</si>
  <si>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</si>
  <si>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</si>
  <si>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</si>
  <si>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</si>
  <si>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</si>
  <si>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</si>
  <si>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</si>
  <si>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</si>
  <si>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</si>
  <si>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</si>
  <si>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</si>
  <si>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</si>
  <si>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</si>
  <si>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</si>
  <si>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</si>
  <si>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</si>
  <si>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</si>
  <si>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</si>
  <si>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</si>
  <si>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</si>
  <si>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</si>
  <si>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</si>
  <si>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</si>
  <si>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</si>
  <si>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</si>
  <si>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</si>
  <si>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</si>
  <si>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</si>
  <si>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</si>
  <si>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</si>
  <si>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</si>
  <si>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</si>
  <si>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</si>
  <si>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</si>
  <si>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</si>
  <si>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</si>
  <si>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</si>
  <si>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</si>
  <si>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</si>
  <si>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</si>
  <si>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</si>
  <si>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</si>
  <si>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</si>
  <si>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</si>
  <si>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</si>
  <si>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</si>
  <si>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</si>
  <si>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</si>
  <si>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</si>
  <si>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</si>
  <si>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</si>
  <si>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</si>
  <si>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</si>
  <si>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</si>
  <si>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</si>
  <si>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</si>
  <si>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</si>
  <si>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</si>
  <si>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</si>
  <si>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</si>
  <si>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</si>
  <si>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</si>
  <si>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</si>
  <si>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</si>
  <si>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</si>
  <si>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</si>
  <si>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</si>
  <si>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</si>
  <si>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</si>
  <si>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</si>
  <si>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</si>
  <si>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</si>
  <si>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</si>
  <si>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</si>
  <si>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</si>
  <si>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</si>
  <si>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</si>
  <si>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</si>
  <si>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</si>
  <si>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</si>
  <si>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</si>
  <si>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</si>
  <si>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</si>
  <si>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</si>
  <si>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</si>
  <si>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</si>
  <si>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</si>
  <si>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</si>
  <si>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</si>
  <si>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</si>
  <si>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</si>
  <si>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</si>
  <si>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</si>
  <si>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</si>
  <si>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</si>
  <si>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</si>
  <si>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</si>
  <si>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</si>
  <si>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</si>
  <si>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</si>
  <si>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</si>
  <si>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</si>
  <si>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</si>
  <si>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</si>
  <si>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</si>
  <si>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</si>
  <si>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</si>
  <si>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</si>
  <si>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</si>
  <si>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</si>
  <si>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</si>
  <si>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</si>
  <si>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</si>
  <si>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</si>
  <si>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</si>
  <si>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</si>
  <si>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</si>
  <si>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</si>
  <si>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</si>
  <si>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</si>
  <si>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</si>
  <si>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</si>
  <si>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</si>
  <si>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</si>
  <si>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</si>
  <si>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</si>
  <si>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</si>
  <si>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</si>
  <si>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</si>
  <si>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</si>
  <si>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</si>
  <si>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</si>
  <si>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</si>
  <si>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</si>
  <si>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</si>
  <si>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</si>
  <si>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</si>
  <si>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</si>
  <si>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</si>
  <si>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</si>
  <si>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</si>
  <si>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</si>
  <si>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</si>
  <si>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</si>
  <si>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</si>
  <si>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</si>
  <si>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</si>
  <si>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</si>
  <si>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</si>
  <si>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</si>
  <si>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</si>
  <si>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</si>
  <si>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</si>
  <si>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</si>
  <si>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</si>
  <si>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</si>
  <si>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</si>
  <si>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</si>
  <si>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</si>
  <si>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</si>
  <si>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</si>
  <si>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</si>
  <si>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</si>
  <si>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</si>
  <si>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</si>
  <si>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</si>
  <si>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</si>
  <si>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</si>
  <si>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</si>
  <si>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</si>
  <si>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</si>
  <si>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</si>
  <si>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</si>
  <si>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</si>
  <si>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</si>
  <si>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</si>
  <si>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</si>
  <si>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</si>
  <si>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</si>
  <si>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</si>
  <si>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</si>
  <si>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</si>
  <si>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</si>
  <si>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</si>
  <si>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</si>
  <si>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</si>
  <si>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</si>
  <si>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</si>
  <si>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</si>
  <si>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</si>
  <si>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</si>
  <si>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</si>
  <si>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</si>
  <si>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</si>
  <si>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</si>
  <si>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</si>
  <si>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</si>
  <si>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</si>
  <si>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</si>
  <si>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</si>
  <si>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</si>
  <si>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</si>
  <si>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</si>
  <si>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</si>
  <si>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</si>
  <si>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</si>
  <si>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</si>
  <si>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</si>
  <si>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</si>
  <si>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</si>
  <si>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</si>
  <si>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</si>
  <si>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</si>
  <si>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</si>
  <si>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</si>
  <si>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</si>
  <si>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</si>
  <si>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</si>
  <si>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</si>
  <si>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</si>
  <si>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</si>
  <si>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</si>
  <si>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</si>
  <si>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</si>
  <si>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</si>
  <si>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</si>
  <si>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</si>
  <si>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</si>
  <si>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</si>
  <si>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</si>
  <si>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</si>
  <si>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</si>
  <si>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</si>
  <si>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</si>
  <si>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</si>
  <si>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</si>
  <si>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</si>
  <si>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</si>
  <si>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</si>
  <si>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</si>
  <si>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</si>
  <si>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</si>
  <si>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</si>
  <si>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</si>
  <si>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</si>
  <si>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</si>
  <si>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</si>
  <si>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</si>
  <si>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</si>
  <si>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</si>
  <si>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</si>
  <si>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</si>
  <si>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</si>
  <si>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</si>
  <si>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</si>
  <si>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</si>
  <si>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</si>
  <si>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</si>
  <si>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</si>
  <si>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</si>
  <si>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</si>
  <si>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</si>
  <si>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</si>
  <si>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</si>
  <si>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</si>
  <si>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</si>
  <si>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</si>
  <si>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</si>
  <si>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</si>
  <si>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</si>
  <si>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</si>
  <si>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</si>
  <si>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</si>
  <si>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</si>
  <si>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</si>
  <si>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</si>
  <si>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</si>
  <si>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</si>
  <si>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</si>
  <si>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</si>
  <si>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</si>
  <si>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</si>
  <si>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</si>
  <si>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</si>
  <si>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</si>
  <si>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</si>
  <si>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</si>
  <si>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</si>
  <si>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</si>
  <si>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</si>
  <si>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</si>
  <si>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</si>
  <si>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</si>
  <si>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</si>
  <si>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</si>
  <si>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</si>
  <si>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</si>
  <si>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</si>
  <si>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</si>
  <si>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</si>
  <si>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</si>
  <si>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</si>
  <si>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</si>
  <si>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</si>
  <si>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</si>
  <si>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</si>
  <si>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</si>
  <si>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</si>
  <si>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</si>
  <si>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</si>
  <si>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</si>
  <si>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</si>
  <si>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</si>
  <si>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</si>
  <si>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</si>
  <si>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</si>
  <si>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</si>
  <si>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</si>
  <si>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</si>
  <si>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</si>
  <si>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</si>
  <si>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</si>
  <si>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</si>
  <si>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</si>
  <si>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</si>
  <si>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</si>
  <si>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</si>
  <si>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</si>
  <si>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</si>
  <si>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</si>
  <si>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</si>
  <si>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</si>
  <si>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</si>
  <si>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</si>
  <si>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</si>
  <si>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</si>
  <si>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</si>
  <si>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</si>
  <si>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</si>
  <si>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</si>
  <si>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</si>
  <si>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</si>
  <si>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</si>
  <si>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</si>
  <si>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</si>
  <si>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</si>
  <si>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</si>
  <si>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</si>
  <si>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</si>
  <si>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</si>
  <si>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</si>
  <si>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</si>
  <si>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</si>
  <si>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</si>
  <si>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</si>
  <si>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</si>
  <si>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</si>
  <si>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</si>
  <si>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</si>
  <si>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</si>
  <si>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</si>
  <si>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</si>
  <si>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</si>
  <si>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</si>
  <si>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</si>
  <si>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</si>
  <si>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</si>
  <si>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</si>
  <si>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</si>
  <si>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</si>
  <si>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</si>
  <si>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</si>
  <si>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</si>
  <si>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</si>
  <si>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</si>
  <si>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</si>
  <si>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</si>
  <si>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</si>
  <si>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</si>
  <si>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</si>
  <si>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</si>
  <si>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</si>
  <si>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</si>
  <si>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</si>
  <si>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</si>
  <si>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</si>
  <si>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</si>
  <si>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</si>
  <si>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</si>
  <si>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</si>
  <si>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</si>
  <si>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</si>
  <si>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</si>
  <si>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</si>
  <si>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</si>
  <si>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</si>
  <si>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</si>
  <si>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</si>
  <si>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</si>
  <si>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</si>
  <si>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</si>
  <si>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</si>
  <si>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</si>
  <si>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</si>
  <si>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</si>
  <si>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</si>
  <si>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</si>
  <si>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</si>
  <si>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</si>
  <si>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</si>
  <si>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</si>
  <si>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</si>
  <si>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</si>
  <si>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</si>
  <si>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</si>
  <si>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</si>
  <si>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</si>
  <si>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</si>
  <si>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</si>
  <si>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</si>
  <si>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</si>
  <si>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</si>
  <si>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</si>
  <si>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</si>
  <si>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</si>
  <si>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</si>
  <si>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</si>
  <si>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</si>
  <si>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</si>
  <si>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</si>
  <si>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</si>
  <si>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</si>
  <si>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</si>
  <si>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</si>
  <si>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</si>
  <si>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</si>
  <si>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</si>
  <si>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</si>
  <si>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</si>
  <si>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</si>
  <si>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</si>
  <si>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</si>
  <si>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</si>
  <si>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</si>
  <si>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</si>
  <si>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</si>
  <si>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</si>
  <si>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</si>
  <si>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</si>
  <si>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</si>
  <si>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</si>
  <si>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</si>
  <si>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</si>
  <si>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</si>
  <si>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</si>
  <si>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</si>
  <si>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</si>
  <si>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</si>
  <si>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</si>
  <si>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</si>
  <si>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</si>
  <si>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</si>
  <si>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</si>
  <si>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</si>
  <si>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</si>
  <si>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</si>
  <si>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</si>
  <si>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</si>
  <si>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</si>
  <si>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</si>
  <si>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</si>
  <si>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</si>
  <si>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</si>
  <si>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</si>
  <si>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</si>
  <si>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</si>
  <si>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</si>
  <si>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</si>
  <si>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</si>
  <si>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</si>
  <si>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</si>
  <si>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</si>
  <si>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</si>
  <si>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</si>
  <si>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</si>
  <si>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</si>
  <si>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</si>
  <si>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</si>
  <si>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</si>
  <si>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</si>
  <si>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</si>
  <si>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</si>
  <si>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</si>
  <si>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</si>
  <si>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</si>
  <si>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</si>
  <si>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</si>
  <si>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</si>
  <si>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</si>
  <si>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</si>
  <si>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</si>
  <si>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</si>
  <si>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</si>
  <si>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</si>
  <si>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</si>
  <si>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</si>
  <si>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</si>
  <si>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</si>
  <si>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</si>
  <si>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</si>
  <si>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</si>
  <si>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</si>
  <si>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</si>
  <si>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</si>
  <si>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</si>
  <si>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</si>
  <si>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</si>
  <si>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</si>
  <si>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</si>
  <si>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</si>
  <si>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</si>
  <si>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</si>
  <si>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</si>
  <si>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</si>
  <si>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</si>
  <si>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</si>
  <si>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</si>
  <si>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</si>
  <si>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</si>
  <si>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</si>
  <si>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</si>
  <si>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</si>
  <si>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</si>
  <si>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</si>
  <si>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</si>
  <si>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</si>
  <si>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</si>
  <si>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</si>
  <si>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</si>
  <si>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</si>
  <si>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</si>
  <si>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</si>
  <si>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</si>
  <si>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</si>
  <si>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</si>
  <si>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</si>
  <si>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</si>
  <si>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</si>
  <si>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</si>
  <si>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</si>
  <si>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</si>
  <si>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</si>
  <si>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</si>
  <si>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</si>
  <si>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</si>
  <si>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</si>
  <si>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</si>
  <si>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</si>
  <si>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</si>
  <si>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</si>
  <si>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</si>
  <si>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</si>
  <si>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</si>
  <si>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</si>
  <si>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</si>
  <si>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</si>
  <si>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</si>
  <si>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</si>
  <si>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</si>
  <si>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</si>
  <si>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</si>
  <si>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</si>
  <si>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</si>
  <si>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</si>
  <si>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</si>
  <si>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</si>
  <si>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</si>
  <si>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</si>
  <si>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</si>
  <si>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</si>
  <si>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</si>
  <si>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</si>
  <si>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</si>
  <si>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</si>
  <si>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</si>
  <si>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</si>
  <si>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</si>
  <si>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</si>
  <si>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</si>
  <si>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</si>
  <si>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</si>
  <si>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</si>
  <si>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</si>
  <si>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</si>
  <si>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</si>
  <si>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</si>
  <si>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</si>
  <si>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</si>
  <si>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</si>
  <si>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</si>
  <si>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</si>
  <si>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</si>
  <si>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</si>
  <si>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</si>
  <si>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</si>
  <si>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</si>
  <si>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</si>
  <si>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</si>
  <si>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</si>
  <si>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</si>
  <si>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</si>
  <si>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</si>
  <si>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</si>
  <si>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</si>
  <si>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</si>
  <si>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</si>
  <si>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</si>
  <si>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</si>
  <si>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</si>
  <si>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</si>
  <si>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</si>
  <si>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</si>
  <si>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</si>
  <si>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</si>
  <si>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</si>
  <si>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</si>
  <si>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</si>
  <si>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</si>
  <si>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</si>
  <si>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</si>
  <si>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</si>
  <si>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</si>
  <si>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</si>
  <si>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</si>
  <si>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</si>
  <si>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</si>
  <si>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</si>
  <si>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</si>
  <si>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</si>
  <si>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</si>
  <si>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</si>
  <si>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</si>
  <si>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</si>
  <si>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</si>
  <si>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</si>
  <si>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</si>
  <si>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</si>
  <si>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</si>
  <si>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</si>
  <si>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</si>
  <si>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</si>
  <si>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</si>
  <si>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</si>
  <si>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</si>
  <si>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</si>
  <si>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</si>
  <si>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</si>
  <si>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</si>
  <si>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</si>
  <si>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</si>
  <si>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</si>
  <si>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</si>
  <si>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</si>
  <si>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</si>
  <si>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</si>
  <si>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</si>
  <si>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</si>
  <si>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</si>
  <si>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</si>
  <si>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</si>
  <si>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</si>
  <si>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</si>
  <si>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</si>
  <si>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</si>
  <si>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</si>
  <si>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</si>
  <si>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</si>
  <si>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</si>
  <si>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</si>
  <si>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</si>
  <si>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</si>
  <si>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</si>
  <si>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</si>
  <si>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</si>
  <si>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</si>
  <si>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</si>
  <si>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</si>
  <si>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</si>
  <si>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</si>
  <si>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</si>
  <si>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</si>
  <si>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</si>
  <si>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</si>
  <si>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</si>
  <si>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</si>
  <si>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</si>
  <si>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</si>
  <si>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</si>
  <si>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</si>
  <si>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</si>
  <si>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</si>
  <si>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</si>
  <si>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</si>
  <si>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</si>
  <si>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</si>
  <si>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</si>
  <si>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</si>
  <si>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</si>
  <si>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</si>
  <si>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</si>
  <si>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</si>
  <si>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</si>
  <si>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</si>
  <si>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</si>
  <si>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</si>
  <si>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</si>
  <si>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</si>
  <si>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</si>
  <si>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</si>
  <si>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</si>
  <si>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</si>
  <si>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</si>
  <si>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</si>
  <si>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</si>
  <si>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</si>
  <si>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</si>
  <si>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</si>
  <si>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</si>
  <si>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</si>
  <si>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</si>
  <si>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</si>
  <si>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</si>
  <si>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</si>
  <si>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</si>
  <si>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</si>
  <si>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</si>
  <si>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</si>
  <si>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</si>
  <si>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</si>
  <si>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</si>
  <si>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</si>
  <si>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</si>
  <si>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</si>
  <si>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</si>
  <si>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</si>
  <si>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</si>
  <si>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</si>
  <si>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</si>
  <si>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</si>
  <si>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</si>
  <si>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</si>
  <si>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</si>
  <si>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</si>
  <si>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</si>
  <si>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</si>
  <si>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</si>
  <si>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</si>
  <si>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</si>
  <si>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</si>
  <si>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</si>
  <si>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</si>
  <si>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</si>
  <si>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</si>
  <si>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</si>
  <si>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</si>
  <si>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</si>
  <si>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</si>
  <si>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</si>
  <si>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</si>
  <si>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</si>
  <si>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</si>
  <si>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</si>
  <si>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</si>
  <si>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</si>
  <si>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</si>
  <si>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</si>
  <si>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</si>
  <si>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</si>
  <si>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</si>
  <si>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</si>
  <si>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</si>
  <si>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</si>
  <si>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</si>
  <si>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</si>
  <si>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</si>
  <si>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</si>
  <si>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</si>
  <si>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</si>
  <si>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</si>
  <si>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</si>
  <si>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</si>
  <si>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</si>
  <si>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</si>
  <si>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</si>
  <si>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</si>
  <si>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</si>
  <si>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</si>
  <si>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</si>
  <si>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</si>
  <si>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</si>
  <si>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</si>
  <si>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</si>
  <si>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</si>
  <si>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</si>
  <si>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</si>
  <si>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</si>
  <si>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</si>
  <si>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</si>
  <si>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</si>
  <si>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</si>
  <si>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</si>
  <si>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</si>
  <si>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</si>
  <si>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</si>
  <si>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</si>
  <si>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</si>
  <si>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</si>
  <si>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</si>
  <si>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</si>
  <si>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</si>
  <si>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</si>
  <si>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</si>
  <si>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</si>
  <si>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</si>
  <si>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</si>
  <si>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</si>
  <si>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</si>
  <si>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</si>
  <si>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</si>
  <si>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</si>
  <si>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</si>
  <si>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</si>
  <si>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</si>
  <si>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</si>
  <si>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</si>
  <si>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</si>
  <si>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</si>
  <si>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</si>
  <si>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</si>
  <si>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</si>
  <si>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</si>
  <si>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</si>
  <si>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</si>
  <si>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</si>
  <si>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</si>
  <si>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</si>
  <si>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</si>
  <si>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</si>
  <si>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</si>
  <si>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</si>
  <si>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</si>
  <si>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</si>
  <si>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</si>
  <si>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</si>
  <si>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</si>
  <si>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</si>
  <si>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</si>
  <si>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</si>
  <si>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</si>
  <si>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</si>
  <si>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</si>
  <si>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</si>
  <si>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</si>
  <si>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</si>
  <si>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</si>
  <si>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</si>
  <si>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</si>
  <si>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</si>
  <si>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</si>
  <si>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</si>
  <si>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</si>
  <si>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</si>
  <si>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</si>
  <si>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</si>
  <si>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</si>
  <si>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</si>
  <si>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</si>
  <si>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</si>
  <si>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</si>
  <si>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</si>
  <si>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</si>
  <si>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</si>
  <si>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</si>
  <si>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</si>
  <si>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</si>
  <si>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</si>
  <si>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</si>
  <si>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</si>
  <si>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</si>
  <si>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</si>
  <si>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</si>
  <si>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</si>
  <si>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</si>
  <si>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</si>
  <si>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</si>
  <si>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</si>
  <si>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</si>
  <si>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</si>
  <si>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</si>
  <si>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</si>
  <si>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</si>
  <si>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</si>
  <si>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</si>
  <si>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</si>
  <si>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</si>
  <si>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</si>
  <si>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</si>
  <si>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</si>
  <si>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</si>
  <si>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</si>
  <si>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</si>
  <si>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</si>
  <si>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</si>
  <si>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</si>
  <si>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</si>
  <si>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</si>
  <si>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</si>
  <si>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</si>
  <si>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</si>
  <si>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</si>
  <si>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</si>
  <si>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</si>
  <si>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</si>
  <si>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</si>
  <si>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</si>
  <si>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</si>
  <si>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</si>
  <si>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</si>
  <si>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</si>
  <si>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</si>
  <si>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</si>
  <si>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</si>
  <si>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</si>
  <si>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</si>
  <si>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</si>
  <si>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</si>
  <si>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</si>
  <si>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</si>
  <si>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</si>
  <si>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</si>
  <si>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</si>
  <si>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</si>
  <si>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</si>
  <si>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</si>
  <si>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</si>
  <si>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</si>
  <si>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</si>
  <si>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</si>
  <si>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</si>
  <si>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</si>
  <si>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</si>
  <si>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</si>
  <si>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</si>
  <si>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</si>
  <si>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</si>
  <si>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</si>
  <si>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</si>
  <si>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</si>
  <si>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</si>
  <si>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</si>
  <si>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</si>
  <si>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</si>
  <si>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</si>
  <si>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</si>
  <si>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</si>
  <si>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</si>
  <si>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</si>
  <si>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</si>
  <si>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</si>
  <si>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</si>
  <si>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</si>
  <si>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</si>
  <si>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</si>
  <si>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</si>
  <si>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</si>
  <si>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</si>
  <si>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</si>
  <si>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</si>
  <si>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</si>
  <si>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</si>
  <si>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</si>
  <si>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</si>
  <si>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</si>
  <si>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</si>
  <si>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</si>
  <si>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</si>
  <si>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</si>
  <si>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</si>
  <si>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</si>
  <si>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</si>
  <si>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</si>
  <si>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</si>
  <si>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</si>
  <si>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</si>
  <si>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</si>
  <si>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</si>
  <si>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</si>
  <si>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</si>
  <si>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</si>
  <si>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</si>
  <si>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</si>
  <si>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</si>
  <si>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</si>
  <si>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</si>
  <si>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</si>
  <si>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</si>
  <si>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</si>
  <si>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</si>
  <si>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</si>
  <si>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</si>
  <si>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</si>
  <si>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</si>
  <si>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</si>
  <si>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</si>
  <si>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</si>
  <si>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</si>
  <si>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</si>
  <si>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</si>
  <si>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</si>
  <si>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</si>
  <si>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</si>
  <si>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</si>
  <si>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</si>
  <si>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</si>
  <si>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</si>
  <si>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</si>
  <si>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</si>
  <si>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</si>
  <si>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</si>
  <si>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</si>
  <si>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</si>
  <si>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</si>
  <si>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</si>
  <si>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</si>
  <si>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</si>
  <si>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</si>
  <si>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</si>
  <si>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</si>
  <si>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</si>
  <si>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</si>
  <si>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</si>
  <si>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</si>
  <si>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</si>
  <si>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</si>
  <si>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</si>
  <si>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</si>
  <si>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</si>
  <si>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</si>
  <si>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</si>
  <si>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</si>
  <si>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</si>
  <si>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</si>
  <si>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</si>
  <si>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</si>
  <si>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</si>
  <si>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</si>
  <si>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</si>
  <si>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</si>
  <si>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</si>
  <si>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</si>
  <si>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</si>
  <si>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</si>
  <si>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</si>
  <si>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</si>
  <si>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</si>
  <si>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</si>
  <si>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</si>
  <si>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</si>
  <si>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</si>
  <si>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</si>
  <si>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</si>
  <si>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</si>
  <si>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</si>
  <si>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</si>
  <si>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</si>
  <si>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</si>
  <si>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</si>
  <si>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</si>
  <si>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</si>
  <si>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</si>
  <si>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</si>
  <si>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</si>
  <si>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</si>
  <si>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</si>
  <si>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</si>
  <si>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</si>
  <si>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</si>
  <si>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</si>
  <si>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</si>
  <si>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</si>
  <si>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</si>
  <si>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</si>
  <si>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</si>
  <si>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</si>
  <si>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</si>
  <si>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</si>
  <si>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</si>
  <si>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</si>
  <si>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</si>
  <si>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</si>
  <si>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</si>
  <si>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</si>
  <si>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</si>
  <si>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</si>
  <si>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</si>
  <si>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</si>
  <si>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</si>
  <si>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</si>
  <si>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</si>
  <si>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</si>
  <si>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</si>
  <si>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</si>
  <si>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</si>
  <si>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</si>
  <si>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</si>
  <si>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</si>
  <si>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</si>
  <si>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</si>
  <si>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</si>
  <si>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</si>
  <si>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</si>
  <si>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</si>
  <si>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</si>
  <si>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</si>
  <si>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</si>
  <si>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</si>
  <si>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</si>
  <si>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</si>
  <si>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</si>
  <si>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</si>
  <si>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</si>
  <si>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</si>
  <si>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</si>
  <si>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</si>
  <si>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</si>
  <si>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</si>
  <si>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</si>
  <si>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</si>
  <si>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</si>
  <si>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</si>
  <si>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</si>
  <si>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</si>
  <si>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</si>
  <si>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</si>
  <si>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</si>
  <si>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</si>
  <si>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</si>
  <si>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</si>
  <si>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</si>
  <si>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</si>
  <si>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</si>
  <si>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</si>
  <si>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</si>
  <si>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</si>
  <si>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</si>
  <si>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</si>
  <si>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</si>
  <si>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</si>
  <si>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</si>
  <si>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</si>
  <si>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</si>
  <si>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</si>
  <si>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</si>
  <si>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</si>
  <si>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</si>
  <si>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</si>
  <si>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</si>
  <si>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</si>
  <si>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</si>
  <si>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</si>
  <si>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</si>
  <si>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</si>
  <si>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</si>
  <si>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</si>
  <si>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</si>
  <si>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</si>
  <si>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</si>
  <si>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</si>
  <si>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</si>
  <si>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</si>
  <si>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</si>
  <si>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</si>
  <si>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</si>
  <si>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</si>
  <si>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</si>
  <si>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</si>
  <si>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</si>
  <si>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</si>
  <si>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</si>
  <si>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</si>
  <si>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</si>
  <si>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</si>
  <si>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</si>
  <si>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</si>
  <si>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</si>
  <si>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</si>
  <si>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</si>
  <si>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</si>
  <si>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</si>
  <si>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</si>
  <si>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</si>
  <si>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</si>
  <si>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</si>
  <si>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</si>
  <si>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</si>
  <si>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</si>
  <si>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</si>
  <si>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</si>
  <si>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</si>
  <si>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</si>
  <si>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</si>
  <si>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</si>
  <si>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</si>
  <si>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</si>
  <si>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</si>
  <si>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</si>
  <si>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</si>
  <si>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</si>
  <si>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</si>
  <si>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</si>
  <si>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</si>
  <si>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</si>
  <si>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</si>
  <si>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</si>
  <si>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</si>
  <si>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</si>
  <si>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</si>
  <si>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</si>
  <si>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</si>
  <si>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</si>
  <si>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</si>
  <si>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</si>
  <si>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</si>
  <si>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</si>
  <si>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</si>
  <si>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</si>
  <si>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</si>
  <si>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</si>
  <si>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</si>
  <si>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</si>
  <si>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</si>
  <si>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</si>
  <si>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</si>
  <si>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</si>
  <si>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</si>
  <si>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</si>
  <si>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</si>
  <si>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</si>
  <si>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</si>
  <si>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</si>
  <si>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</si>
  <si>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</si>
  <si>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</si>
  <si>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</si>
  <si>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</si>
  <si>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</si>
  <si>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</si>
  <si>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</si>
  <si>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</si>
  <si>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</si>
  <si>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</si>
  <si>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</si>
  <si>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</si>
  <si>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</si>
  <si>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</si>
  <si>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</si>
  <si>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</si>
  <si>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</si>
  <si>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</si>
  <si>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50000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</si>
</sst>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6"/>
        </patternFill>
      </fill>
    </dxf>
    <dxf>
      <font>
        <color rgb="FF9C0006"/>
      </font>
      <fill>
        <patternFill patternType="solid">
          <fgColor indexed="64"/>
          <bgColor theme="6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693304420468884E-2"/>
          <c:y val="4.1379310344827586E-2"/>
          <c:w val="0.78341114777665244"/>
          <c:h val="0.778118110236220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2-BD42-9CCA-DC8713C419B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91-EB48-B583-7B67314F906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91-EB48-B583-7B67314F906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391-EB48-B583-7B67314F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4450944"/>
        <c:axId val="684452624"/>
      </c:barChart>
      <c:catAx>
        <c:axId val="68445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52624"/>
        <c:crosses val="autoZero"/>
        <c:auto val="1"/>
        <c:lblAlgn val="ctr"/>
        <c:lblOffset val="100"/>
        <c:noMultiLvlLbl val="0"/>
      </c:catAx>
      <c:valAx>
        <c:axId val="6844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5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879237808371666E-2"/>
          <c:y val="4.7457627118644069E-2"/>
          <c:w val="0.8249217991586667"/>
          <c:h val="0.739643934338716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9-3A46-B59F-41C3D81DFAD6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579-3A46-B59F-41C3D81DFAD6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579-3A46-B59F-41C3D81DFAD6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579-3A46-B59F-41C3D81D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404256"/>
        <c:axId val="812706672"/>
      </c:barChart>
      <c:catAx>
        <c:axId val="80540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706672"/>
        <c:crosses val="autoZero"/>
        <c:auto val="1"/>
        <c:lblAlgn val="ctr"/>
        <c:lblOffset val="100"/>
        <c:noMultiLvlLbl val="0"/>
      </c:catAx>
      <c:valAx>
        <c:axId val="81270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0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811994391112072"/>
          <c:y val="0.40728607679964174"/>
          <c:w val="7.4392730018336753E-2"/>
          <c:h val="0.161730977348210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D-3E41-966B-C5A7E40416B4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ED-3E41-966B-C5A7E40416B4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ED-3E41-966B-C5A7E404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227520"/>
        <c:axId val="868338528"/>
      </c:lineChart>
      <c:catAx>
        <c:axId val="9062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38528"/>
        <c:crosses val="autoZero"/>
        <c:auto val="1"/>
        <c:lblAlgn val="ctr"/>
        <c:lblOffset val="100"/>
        <c:noMultiLvlLbl val="0"/>
      </c:catAx>
      <c:valAx>
        <c:axId val="86833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73-FF4E-88F7-A9D5F4FC9257}"/>
            </c:ext>
          </c:extLst>
        </c:ser>
        <c:ser>
          <c:idx val="5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73-FF4E-88F7-A9D5F4FC9257}"/>
            </c:ext>
          </c:extLst>
        </c:ser>
        <c:ser>
          <c:idx val="6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73-FF4E-88F7-A9D5F4FC9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967247"/>
        <c:axId val="1130219631"/>
      </c:lineChart>
      <c:catAx>
        <c:axId val="121896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219631"/>
        <c:crosses val="autoZero"/>
        <c:auto val="1"/>
        <c:lblAlgn val="ctr"/>
        <c:lblOffset val="100"/>
        <c:noMultiLvlLbl val="0"/>
      </c:catAx>
      <c:valAx>
        <c:axId val="113021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96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165100</xdr:rowOff>
    </xdr:from>
    <xdr:to>
      <xdr:col>13</xdr:col>
      <xdr:colOff>457200</xdr:colOff>
      <xdr:row>20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8E063-25A6-EC43-9985-B9779F064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63500</xdr:rowOff>
    </xdr:from>
    <xdr:to>
      <xdr:col>21</xdr:col>
      <xdr:colOff>546100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4CEE5-02C3-F546-AEA7-98664152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19</xdr:row>
      <xdr:rowOff>101600</xdr:rowOff>
    </xdr:from>
    <xdr:to>
      <xdr:col>5</xdr:col>
      <xdr:colOff>88900</xdr:colOff>
      <xdr:row>27</xdr:row>
      <xdr:rowOff>165100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Created Conversion">
              <a:extLst>
                <a:ext uri="{FF2B5EF4-FFF2-40B4-BE49-F238E27FC236}">
                  <a16:creationId xmlns:a16="http://schemas.microsoft.com/office/drawing/2014/main" id="{3F7418F1-920D-CC4D-B5E2-6465636F64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" y="3784600"/>
              <a:ext cx="3898900" cy="158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279400</xdr:colOff>
      <xdr:row>0</xdr:row>
      <xdr:rowOff>165100</xdr:rowOff>
    </xdr:from>
    <xdr:to>
      <xdr:col>9</xdr:col>
      <xdr:colOff>889000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DDC7F-6712-1646-BEE4-DD86917D7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14</xdr:row>
      <xdr:rowOff>38100</xdr:rowOff>
    </xdr:from>
    <xdr:to>
      <xdr:col>7</xdr:col>
      <xdr:colOff>1485900</xdr:colOff>
      <xdr:row>32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68BA78-959E-674B-9259-90FE7E6FD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rendt" refreshedDate="43504.187257523146" createdVersion="4" refreshedVersion="4" minRefreshableVersion="3" recordCount="4115" xr:uid="{00000000-000A-0000-FFFF-FFFF0D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rendt" refreshedDate="43505.162387268516" createdVersion="6" refreshedVersion="6" minRefreshableVersion="3" recordCount="4114" xr:uid="{2CCACF52-394B-3348-9268-6432A654A7C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rendt" refreshedDate="43508.154807754632" createdVersion="6" refreshedVersion="6" minRefreshableVersion="3" recordCount="4114" xr:uid="{87248E94-E5D6-0C47-84CB-3D8625375A80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 pivotCacheId="5786183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3C279-C6A1-8A4A-826F-7A48268B8BD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9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B0B3B-E519-6040-8DAE-CBD99A9DD85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0C8E8-E5D0-894E-BFB9-18749D50E772}" name="PivotTable2" cacheId="7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32668DEB-232F-2A4E-9F0F-85875494F169}" sourceName="Date Created Conversion">
  <pivotTables>
    <pivotTable tabId="6" name="PivotTable2"/>
  </pivotTables>
  <state minimalRefreshVersion="6" lastRefreshVersion="6" pivotCacheId="578618300" filterType="unknown">
    <bounds startDate="2009-01-01T22:55:13" endDate="2019-01-01T10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8358CA9F-8689-EF43-8C19-62074C295BC7}" cache="NativeTimeline_Date_Created_Conversion" caption="Date Created Conversion" level="0" selectionLevel="0" scrollPosition="2011-09-22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G28" sqref="G28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1640625" customWidth="1"/>
    <col min="8" max="8" width="14.6640625" bestFit="1" customWidth="1"/>
    <col min="9" max="9" width="14.83203125" bestFit="1" customWidth="1"/>
    <col min="10" max="10" width="5.5" bestFit="1" customWidth="1"/>
    <col min="11" max="11" width="8.1640625" bestFit="1" customWidth="1"/>
    <col min="12" max="12" width="4" bestFit="1" customWidth="1"/>
    <col min="13" max="14" width="10" bestFit="1" customWidth="1"/>
  </cols>
  <sheetData>
    <row r="1" spans="1:6" x14ac:dyDescent="0.2">
      <c r="A1" s="9" t="s">
        <v>8223</v>
      </c>
      <c r="B1" t="s">
        <v>8314</v>
      </c>
    </row>
    <row r="3" spans="1:6" x14ac:dyDescent="0.2">
      <c r="A3" s="9" t="s">
        <v>8324</v>
      </c>
      <c r="B3" s="9" t="s">
        <v>8310</v>
      </c>
    </row>
    <row r="4" spans="1:6" x14ac:dyDescent="0.2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6" t="s">
        <v>8315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6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6" t="s">
        <v>8317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6" t="s">
        <v>8318</v>
      </c>
      <c r="B8" s="5"/>
      <c r="C8" s="5"/>
      <c r="D8" s="5">
        <v>24</v>
      </c>
      <c r="E8" s="5"/>
      <c r="F8" s="5">
        <v>24</v>
      </c>
    </row>
    <row r="9" spans="1:6" x14ac:dyDescent="0.2">
      <c r="A9" s="6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6" t="s">
        <v>8320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6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6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6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6" t="s">
        <v>8312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E7C69-1357-FC40-A7D5-1A744FB10FBE}">
  <dimension ref="A1:F46"/>
  <sheetViews>
    <sheetView workbookViewId="0">
      <selection activeCell="E29" sqref="E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5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6" x14ac:dyDescent="0.2">
      <c r="A1" s="9" t="s">
        <v>8223</v>
      </c>
      <c r="B1" t="s">
        <v>8314</v>
      </c>
    </row>
    <row r="3" spans="1:6" x14ac:dyDescent="0.2">
      <c r="A3" s="9" t="s">
        <v>8313</v>
      </c>
      <c r="B3" s="9" t="s">
        <v>8310</v>
      </c>
    </row>
    <row r="4" spans="1:6" x14ac:dyDescent="0.2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6" t="s">
        <v>8325</v>
      </c>
      <c r="B5" s="5"/>
      <c r="C5" s="5"/>
      <c r="D5" s="5">
        <v>100</v>
      </c>
      <c r="E5" s="5"/>
      <c r="F5" s="5">
        <v>100</v>
      </c>
    </row>
    <row r="6" spans="1:6" x14ac:dyDescent="0.2">
      <c r="A6" s="6" t="s">
        <v>8326</v>
      </c>
      <c r="B6" s="5"/>
      <c r="C6" s="5"/>
      <c r="D6" s="5"/>
      <c r="E6" s="5">
        <v>20</v>
      </c>
      <c r="F6" s="5">
        <v>20</v>
      </c>
    </row>
    <row r="7" spans="1:6" x14ac:dyDescent="0.2">
      <c r="A7" s="6" t="s">
        <v>8327</v>
      </c>
      <c r="B7" s="5"/>
      <c r="C7" s="5"/>
      <c r="D7" s="5"/>
      <c r="E7" s="5">
        <v>24</v>
      </c>
      <c r="F7" s="5">
        <v>24</v>
      </c>
    </row>
    <row r="8" spans="1:6" x14ac:dyDescent="0.2">
      <c r="A8" s="6" t="s">
        <v>8328</v>
      </c>
      <c r="B8" s="5"/>
      <c r="C8" s="5"/>
      <c r="D8" s="5">
        <v>40</v>
      </c>
      <c r="E8" s="5"/>
      <c r="F8" s="5">
        <v>40</v>
      </c>
    </row>
    <row r="9" spans="1:6" x14ac:dyDescent="0.2">
      <c r="A9" s="6" t="s">
        <v>8329</v>
      </c>
      <c r="B9" s="5">
        <v>40</v>
      </c>
      <c r="C9" s="5"/>
      <c r="D9" s="5"/>
      <c r="E9" s="5"/>
      <c r="F9" s="5">
        <v>40</v>
      </c>
    </row>
    <row r="10" spans="1:6" x14ac:dyDescent="0.2">
      <c r="A10" s="6" t="s">
        <v>8330</v>
      </c>
      <c r="B10" s="5">
        <v>180</v>
      </c>
      <c r="C10" s="5"/>
      <c r="D10" s="5"/>
      <c r="E10" s="5"/>
      <c r="F10" s="5">
        <v>180</v>
      </c>
    </row>
    <row r="11" spans="1:6" x14ac:dyDescent="0.2">
      <c r="A11" s="6" t="s">
        <v>8331</v>
      </c>
      <c r="B11" s="5"/>
      <c r="C11" s="5"/>
      <c r="D11" s="5">
        <v>80</v>
      </c>
      <c r="E11" s="5"/>
      <c r="F11" s="5">
        <v>80</v>
      </c>
    </row>
    <row r="12" spans="1:6" x14ac:dyDescent="0.2">
      <c r="A12" s="6" t="s">
        <v>8332</v>
      </c>
      <c r="B12" s="5">
        <v>40</v>
      </c>
      <c r="C12" s="5"/>
      <c r="D12" s="5"/>
      <c r="E12" s="5"/>
      <c r="F12" s="5">
        <v>40</v>
      </c>
    </row>
    <row r="13" spans="1:6" x14ac:dyDescent="0.2">
      <c r="A13" s="6" t="s">
        <v>8333</v>
      </c>
      <c r="B13" s="5"/>
      <c r="C13" s="5">
        <v>20</v>
      </c>
      <c r="D13" s="5">
        <v>40</v>
      </c>
      <c r="E13" s="5"/>
      <c r="F13" s="5">
        <v>60</v>
      </c>
    </row>
    <row r="14" spans="1:6" x14ac:dyDescent="0.2">
      <c r="A14" s="6" t="s">
        <v>8334</v>
      </c>
      <c r="B14" s="5"/>
      <c r="C14" s="5"/>
      <c r="D14" s="5">
        <v>40</v>
      </c>
      <c r="E14" s="5"/>
      <c r="F14" s="5">
        <v>40</v>
      </c>
    </row>
    <row r="15" spans="1:6" x14ac:dyDescent="0.2">
      <c r="A15" s="6" t="s">
        <v>8335</v>
      </c>
      <c r="B15" s="5"/>
      <c r="C15" s="5"/>
      <c r="D15" s="5">
        <v>120</v>
      </c>
      <c r="E15" s="5">
        <v>20</v>
      </c>
      <c r="F15" s="5">
        <v>140</v>
      </c>
    </row>
    <row r="16" spans="1:6" x14ac:dyDescent="0.2">
      <c r="A16" s="6" t="s">
        <v>8336</v>
      </c>
      <c r="B16" s="5"/>
      <c r="C16" s="5"/>
      <c r="D16" s="5">
        <v>20</v>
      </c>
      <c r="E16" s="5"/>
      <c r="F16" s="5">
        <v>20</v>
      </c>
    </row>
    <row r="17" spans="1:6" x14ac:dyDescent="0.2">
      <c r="A17" s="6" t="s">
        <v>8337</v>
      </c>
      <c r="B17" s="5">
        <v>140</v>
      </c>
      <c r="C17" s="5"/>
      <c r="D17" s="5"/>
      <c r="E17" s="5"/>
      <c r="F17" s="5">
        <v>140</v>
      </c>
    </row>
    <row r="18" spans="1:6" x14ac:dyDescent="0.2">
      <c r="A18" s="6" t="s">
        <v>8338</v>
      </c>
      <c r="B18" s="5">
        <v>140</v>
      </c>
      <c r="C18" s="5"/>
      <c r="D18" s="5">
        <v>20</v>
      </c>
      <c r="E18" s="5"/>
      <c r="F18" s="5">
        <v>160</v>
      </c>
    </row>
    <row r="19" spans="1:6" x14ac:dyDescent="0.2">
      <c r="A19" s="6" t="s">
        <v>8339</v>
      </c>
      <c r="B19" s="5"/>
      <c r="C19" s="5"/>
      <c r="D19" s="5">
        <v>60</v>
      </c>
      <c r="E19" s="5"/>
      <c r="F19" s="5">
        <v>60</v>
      </c>
    </row>
    <row r="20" spans="1:6" x14ac:dyDescent="0.2">
      <c r="A20" s="6" t="s">
        <v>8340</v>
      </c>
      <c r="B20" s="5">
        <v>9</v>
      </c>
      <c r="C20" s="5"/>
      <c r="D20" s="5">
        <v>11</v>
      </c>
      <c r="E20" s="5"/>
      <c r="F20" s="5">
        <v>20</v>
      </c>
    </row>
    <row r="21" spans="1:6" x14ac:dyDescent="0.2">
      <c r="A21" s="6" t="s">
        <v>8341</v>
      </c>
      <c r="B21" s="5">
        <v>20</v>
      </c>
      <c r="C21" s="5"/>
      <c r="D21" s="5"/>
      <c r="E21" s="5"/>
      <c r="F21" s="5">
        <v>20</v>
      </c>
    </row>
    <row r="22" spans="1:6" x14ac:dyDescent="0.2">
      <c r="A22" s="6" t="s">
        <v>8342</v>
      </c>
      <c r="B22" s="5"/>
      <c r="C22" s="5"/>
      <c r="D22" s="5">
        <v>40</v>
      </c>
      <c r="E22" s="5"/>
      <c r="F22" s="5">
        <v>40</v>
      </c>
    </row>
    <row r="23" spans="1:6" x14ac:dyDescent="0.2">
      <c r="A23" s="6" t="s">
        <v>8343</v>
      </c>
      <c r="B23" s="5">
        <v>60</v>
      </c>
      <c r="C23" s="5"/>
      <c r="D23" s="5">
        <v>60</v>
      </c>
      <c r="E23" s="5">
        <v>20</v>
      </c>
      <c r="F23" s="5">
        <v>140</v>
      </c>
    </row>
    <row r="24" spans="1:6" x14ac:dyDescent="0.2">
      <c r="A24" s="6" t="s">
        <v>8344</v>
      </c>
      <c r="B24" s="5"/>
      <c r="C24" s="5"/>
      <c r="D24" s="5">
        <v>20</v>
      </c>
      <c r="E24" s="5"/>
      <c r="F24" s="5">
        <v>20</v>
      </c>
    </row>
    <row r="25" spans="1:6" x14ac:dyDescent="0.2">
      <c r="A25" s="6" t="s">
        <v>8345</v>
      </c>
      <c r="B25" s="5">
        <v>60</v>
      </c>
      <c r="C25" s="5"/>
      <c r="D25" s="5"/>
      <c r="E25" s="5"/>
      <c r="F25" s="5">
        <v>60</v>
      </c>
    </row>
    <row r="26" spans="1:6" x14ac:dyDescent="0.2">
      <c r="A26" s="6" t="s">
        <v>8346</v>
      </c>
      <c r="B26" s="5"/>
      <c r="C26" s="5"/>
      <c r="D26" s="5">
        <v>20</v>
      </c>
      <c r="E26" s="5"/>
      <c r="F26" s="5">
        <v>20</v>
      </c>
    </row>
    <row r="27" spans="1:6" x14ac:dyDescent="0.2">
      <c r="A27" s="6" t="s">
        <v>8347</v>
      </c>
      <c r="B27" s="5">
        <v>103</v>
      </c>
      <c r="C27" s="5"/>
      <c r="D27" s="5">
        <v>57</v>
      </c>
      <c r="E27" s="5"/>
      <c r="F27" s="5">
        <v>160</v>
      </c>
    </row>
    <row r="28" spans="1:6" x14ac:dyDescent="0.2">
      <c r="A28" s="6" t="s">
        <v>8348</v>
      </c>
      <c r="B28" s="5"/>
      <c r="C28" s="5"/>
      <c r="D28" s="5">
        <v>20</v>
      </c>
      <c r="E28" s="5"/>
      <c r="F28" s="5">
        <v>20</v>
      </c>
    </row>
    <row r="29" spans="1:6" x14ac:dyDescent="0.2">
      <c r="A29" s="6" t="s">
        <v>8349</v>
      </c>
      <c r="B29" s="5">
        <v>694</v>
      </c>
      <c r="C29" s="5">
        <v>19</v>
      </c>
      <c r="D29" s="5">
        <v>353</v>
      </c>
      <c r="E29" s="5"/>
      <c r="F29" s="5">
        <v>1066</v>
      </c>
    </row>
    <row r="30" spans="1:6" x14ac:dyDescent="0.2">
      <c r="A30" s="6" t="s">
        <v>8350</v>
      </c>
      <c r="B30" s="5">
        <v>40</v>
      </c>
      <c r="C30" s="5"/>
      <c r="D30" s="5"/>
      <c r="E30" s="5"/>
      <c r="F30" s="5">
        <v>40</v>
      </c>
    </row>
    <row r="31" spans="1:6" x14ac:dyDescent="0.2">
      <c r="A31" s="6" t="s">
        <v>8351</v>
      </c>
      <c r="B31" s="5">
        <v>20</v>
      </c>
      <c r="C31" s="5"/>
      <c r="D31" s="5"/>
      <c r="E31" s="5"/>
      <c r="F31" s="5">
        <v>20</v>
      </c>
    </row>
    <row r="32" spans="1:6" x14ac:dyDescent="0.2">
      <c r="A32" s="6" t="s">
        <v>8352</v>
      </c>
      <c r="B32" s="5"/>
      <c r="C32" s="5"/>
      <c r="D32" s="5">
        <v>20</v>
      </c>
      <c r="E32" s="5"/>
      <c r="F32" s="5">
        <v>20</v>
      </c>
    </row>
    <row r="33" spans="1:6" x14ac:dyDescent="0.2">
      <c r="A33" s="6" t="s">
        <v>8353</v>
      </c>
      <c r="B33" s="5">
        <v>260</v>
      </c>
      <c r="C33" s="5"/>
      <c r="D33" s="5"/>
      <c r="E33" s="5"/>
      <c r="F33" s="5">
        <v>260</v>
      </c>
    </row>
    <row r="34" spans="1:6" x14ac:dyDescent="0.2">
      <c r="A34" s="6" t="s">
        <v>8354</v>
      </c>
      <c r="B34" s="5"/>
      <c r="C34" s="5"/>
      <c r="D34" s="5"/>
      <c r="E34" s="5">
        <v>40</v>
      </c>
      <c r="F34" s="5">
        <v>40</v>
      </c>
    </row>
    <row r="35" spans="1:6" x14ac:dyDescent="0.2">
      <c r="A35" s="6" t="s">
        <v>8355</v>
      </c>
      <c r="B35" s="5">
        <v>60</v>
      </c>
      <c r="C35" s="5"/>
      <c r="D35" s="5"/>
      <c r="E35" s="5"/>
      <c r="F35" s="5">
        <v>60</v>
      </c>
    </row>
    <row r="36" spans="1:6" x14ac:dyDescent="0.2">
      <c r="A36" s="6" t="s">
        <v>8356</v>
      </c>
      <c r="B36" s="5">
        <v>34</v>
      </c>
      <c r="C36" s="5">
        <v>6</v>
      </c>
      <c r="D36" s="5"/>
      <c r="E36" s="5"/>
      <c r="F36" s="5">
        <v>40</v>
      </c>
    </row>
    <row r="37" spans="1:6" x14ac:dyDescent="0.2">
      <c r="A37" s="6" t="s">
        <v>8357</v>
      </c>
      <c r="B37" s="5">
        <v>40</v>
      </c>
      <c r="C37" s="5"/>
      <c r="D37" s="5">
        <v>2</v>
      </c>
      <c r="E37" s="5">
        <v>18</v>
      </c>
      <c r="F37" s="5">
        <v>60</v>
      </c>
    </row>
    <row r="38" spans="1:6" x14ac:dyDescent="0.2">
      <c r="A38" s="6" t="s">
        <v>8358</v>
      </c>
      <c r="B38" s="5">
        <v>85</v>
      </c>
      <c r="C38" s="5">
        <v>5</v>
      </c>
      <c r="D38" s="5">
        <v>80</v>
      </c>
      <c r="E38" s="5">
        <v>17</v>
      </c>
      <c r="F38" s="5">
        <v>187</v>
      </c>
    </row>
    <row r="39" spans="1:6" x14ac:dyDescent="0.2">
      <c r="A39" s="6" t="s">
        <v>8359</v>
      </c>
      <c r="B39" s="5">
        <v>80</v>
      </c>
      <c r="C39" s="5"/>
      <c r="D39" s="5"/>
      <c r="E39" s="5"/>
      <c r="F39" s="5">
        <v>80</v>
      </c>
    </row>
    <row r="40" spans="1:6" x14ac:dyDescent="0.2">
      <c r="A40" s="6" t="s">
        <v>8360</v>
      </c>
      <c r="B40" s="5">
        <v>60</v>
      </c>
      <c r="C40" s="5"/>
      <c r="D40" s="5"/>
      <c r="E40" s="5"/>
      <c r="F40" s="5">
        <v>60</v>
      </c>
    </row>
    <row r="41" spans="1:6" x14ac:dyDescent="0.2">
      <c r="A41" s="6" t="s">
        <v>8361</v>
      </c>
      <c r="B41" s="5"/>
      <c r="C41" s="5"/>
      <c r="D41" s="5">
        <v>47</v>
      </c>
      <c r="E41" s="5">
        <v>10</v>
      </c>
      <c r="F41" s="5">
        <v>57</v>
      </c>
    </row>
    <row r="42" spans="1:6" x14ac:dyDescent="0.2">
      <c r="A42" s="6" t="s">
        <v>8362</v>
      </c>
      <c r="B42" s="5"/>
      <c r="C42" s="5"/>
      <c r="D42" s="5">
        <v>100</v>
      </c>
      <c r="E42" s="5"/>
      <c r="F42" s="5">
        <v>100</v>
      </c>
    </row>
    <row r="43" spans="1:6" x14ac:dyDescent="0.2">
      <c r="A43" s="6" t="s">
        <v>8363</v>
      </c>
      <c r="B43" s="5">
        <v>20</v>
      </c>
      <c r="C43" s="5"/>
      <c r="D43" s="5">
        <v>120</v>
      </c>
      <c r="E43" s="5">
        <v>60</v>
      </c>
      <c r="F43" s="5">
        <v>200</v>
      </c>
    </row>
    <row r="44" spans="1:6" x14ac:dyDescent="0.2">
      <c r="A44" s="6" t="s">
        <v>8364</v>
      </c>
      <c r="B44" s="5"/>
      <c r="C44" s="5"/>
      <c r="D44" s="5">
        <v>60</v>
      </c>
      <c r="E44" s="5">
        <v>100</v>
      </c>
      <c r="F44" s="5">
        <v>160</v>
      </c>
    </row>
    <row r="45" spans="1:6" x14ac:dyDescent="0.2">
      <c r="A45" s="6" t="s">
        <v>8365</v>
      </c>
      <c r="B45" s="5"/>
      <c r="C45" s="5"/>
      <c r="D45" s="5"/>
      <c r="E45" s="5">
        <v>20</v>
      </c>
      <c r="F45" s="5">
        <v>20</v>
      </c>
    </row>
    <row r="46" spans="1:6" x14ac:dyDescent="0.2">
      <c r="A46" s="6" t="s">
        <v>8312</v>
      </c>
      <c r="B46" s="5">
        <v>2185</v>
      </c>
      <c r="C46" s="5">
        <v>50</v>
      </c>
      <c r="D46" s="5">
        <v>1530</v>
      </c>
      <c r="E46" s="5">
        <v>349</v>
      </c>
      <c r="F4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CB8BA-4232-3349-84A6-D1033C076EEA}">
  <dimension ref="A2:E18"/>
  <sheetViews>
    <sheetView zoomScaleNormal="100" workbookViewId="0">
      <selection activeCell="H31" sqref="H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0.1640625" customWidth="1"/>
    <col min="7" max="7" width="10" bestFit="1" customWidth="1"/>
    <col min="8" max="10" width="27.6640625" bestFit="1" customWidth="1"/>
    <col min="11" max="11" width="16" bestFit="1" customWidth="1"/>
    <col min="12" max="12" width="32" bestFit="1" customWidth="1"/>
    <col min="13" max="13" width="19" bestFit="1" customWidth="1"/>
    <col min="14" max="15" width="27.6640625" bestFit="1" customWidth="1"/>
    <col min="16" max="16" width="16" bestFit="1" customWidth="1"/>
    <col min="17" max="17" width="32" bestFit="1" customWidth="1"/>
    <col min="18" max="18" width="30.5" bestFit="1" customWidth="1"/>
  </cols>
  <sheetData>
    <row r="2" spans="1:5" x14ac:dyDescent="0.2">
      <c r="A2" s="9" t="s">
        <v>8308</v>
      </c>
      <c r="B2" t="s">
        <v>8314</v>
      </c>
    </row>
    <row r="4" spans="1:5" x14ac:dyDescent="0.2">
      <c r="A4" s="9" t="s">
        <v>8313</v>
      </c>
      <c r="B4" s="9" t="s">
        <v>8310</v>
      </c>
    </row>
    <row r="5" spans="1:5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6" t="s">
        <v>8368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">
      <c r="A7" s="6" t="s">
        <v>8369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">
      <c r="A8" s="6" t="s">
        <v>8370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6" t="s">
        <v>8371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6" t="s">
        <v>8372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">
      <c r="A11" s="6" t="s">
        <v>8373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6" t="s">
        <v>8374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6" t="s">
        <v>8375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6" t="s">
        <v>8376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6" t="s">
        <v>8377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6" t="s">
        <v>8378</v>
      </c>
      <c r="B16" s="5">
        <v>180</v>
      </c>
      <c r="C16" s="5">
        <v>113</v>
      </c>
      <c r="D16" s="5">
        <v>37</v>
      </c>
      <c r="E16" s="5">
        <v>330</v>
      </c>
    </row>
    <row r="17" spans="1:5" ht="15" customHeight="1" x14ac:dyDescent="0.2">
      <c r="A17" s="6" t="s">
        <v>8379</v>
      </c>
      <c r="B17" s="5">
        <v>111</v>
      </c>
      <c r="C17" s="5">
        <v>119</v>
      </c>
      <c r="D17" s="5">
        <v>23</v>
      </c>
      <c r="E17" s="5">
        <v>253</v>
      </c>
    </row>
    <row r="18" spans="1:5" ht="20" customHeight="1" x14ac:dyDescent="0.2">
      <c r="A18" s="6" t="s">
        <v>8312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0A6AC-2FD5-2C47-AC0F-E0C7E115478D}">
  <dimension ref="A1:H13"/>
  <sheetViews>
    <sheetView topLeftCell="B1" workbookViewId="0">
      <selection activeCell="J22" sqref="J22"/>
    </sheetView>
  </sheetViews>
  <sheetFormatPr baseColWidth="10" defaultRowHeight="15" x14ac:dyDescent="0.2"/>
  <cols>
    <col min="1" max="1" width="16.83203125" customWidth="1"/>
    <col min="2" max="2" width="17.83203125" customWidth="1"/>
    <col min="3" max="3" width="15" customWidth="1"/>
    <col min="4" max="4" width="19.33203125" customWidth="1"/>
    <col min="5" max="5" width="18.33203125" customWidth="1"/>
    <col min="6" max="6" width="20.1640625" style="13" customWidth="1"/>
    <col min="7" max="7" width="20" style="13" customWidth="1"/>
    <col min="8" max="8" width="20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1" t="s">
        <v>8385</v>
      </c>
      <c r="G1" s="11" t="s">
        <v>8386</v>
      </c>
      <c r="H1" s="1" t="s">
        <v>8387</v>
      </c>
    </row>
    <row r="2" spans="1:8" x14ac:dyDescent="0.2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COUNTIFS(Sheet1!F:F, "successful", Sheet1!D:D, "&lt;5000", Sheet1!D:D, "&gt;=1000")</f>
        <v>932</v>
      </c>
      <c r="C3">
        <f>COUNTIFS(Sheet1!F:F, "failed", Sheet1!D:D, "&lt;5000", Sheet1!D:D, "&gt;=1000")</f>
        <v>420</v>
      </c>
      <c r="D3">
        <f>COUNTIFS(Sheet1!F:F, "canceled", Sheet1!D:D, "&lt;5000", Sheet1!D:D, "&gt;=1000")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COUNTIFS(Sheet1!F:F, "successful", Sheet1!D:D, "&lt;10000", Sheet1!D:D, "&gt;=5000")</f>
        <v>381</v>
      </c>
      <c r="C4">
        <f>COUNTIFS(Sheet1!F:F, "failed", Sheet1!D:D, "&lt;10000", Sheet1!D:D, "&gt;=5000")</f>
        <v>283</v>
      </c>
      <c r="D4">
        <f>COUNTIFS(Sheet1!F:F, "canceled", Sheet1!D:D, "&lt;10000", Sheet1!D:D, "&gt;=5000")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COUNTIFS(Sheet1!F:F, "successful", Sheet1!D:D, "&lt;15000", Sheet1!D:D, "&gt;=10000")</f>
        <v>168</v>
      </c>
      <c r="C5">
        <f>COUNTIFS(Sheet1!F:F, "failed", Sheet1!D:D, "&lt;15000", Sheet1!D:D, "&gt;=10000")</f>
        <v>144</v>
      </c>
      <c r="D5">
        <f>COUNTIFS(Sheet1!F:F, "canceled", Sheet1!D:D, "&lt;15000", Sheet1!D:D, "&gt;=10000")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COUNTIFS(Sheet1!F:F, "successful", Sheet1!D:D, "&lt;20000", Sheet1!D:D, "&gt;=15000")</f>
        <v>94</v>
      </c>
      <c r="C6">
        <f>COUNTIFS(Sheet1!F:F, "failed", Sheet1!D:D, "&lt;20000", Sheet1!D:D, "&gt;=15000")</f>
        <v>90</v>
      </c>
      <c r="D6">
        <f>COUNTIFS(Sheet1!F:F, "canceled", Sheet1!D:D, "&lt;20000", Sheet1!D:D, "&gt;=15000")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COUNTIFS(Sheet1!F:F, "successful", Sheet1!D:D, "&lt;25000", Sheet1!D:D, "&gt;=20000")</f>
        <v>62</v>
      </c>
      <c r="C7">
        <f>COUNTIFS(Sheet1!F:F, "failed", Sheet1!D:D, "&lt;25000", Sheet1!D:D, "&gt;=20000")</f>
        <v>72</v>
      </c>
      <c r="D7">
        <f>COUNTIFS(Sheet1!F:F, "canceled", Sheet1!D:D, "&lt;25000", Sheet1!D:D, "&gt;=20000")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COUNTIFS(Sheet1!F:F, "successful", Sheet1!D:D, "&lt;30000", Sheet1!D:D, "&gt;=25000")</f>
        <v>55</v>
      </c>
      <c r="C8">
        <f>COUNTIFS(Sheet1!F:F, "failed", Sheet1!D:D, "&lt;30000", Sheet1!D:D, "&gt;=25000")</f>
        <v>64</v>
      </c>
      <c r="D8">
        <f>COUNTIFS(Sheet1!F:F, "canceled", Sheet1!D:D, "&lt;30000", Sheet1!D:D, "&gt;=25000")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COUNTIFS(Sheet1!F:F, "successful", Sheet1!D:D, "&lt;35000", Sheet1!D:D, "&gt;=30000")</f>
        <v>32</v>
      </c>
      <c r="C9">
        <f>COUNTIFS(Sheet1!F:F, "failed", Sheet1!D:D, "&lt;35000", Sheet1!D:D, "&gt;=30000")</f>
        <v>37</v>
      </c>
      <c r="D9">
        <f>COUNTIFS(Sheet1!F:F, "canceled", Sheet1!D:D, "&lt;35000", Sheet1!D:D, "&gt;=30000")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COUNTIFS(Sheet1!F:F, "successful", Sheet1!D:D, "&lt;40000", Sheet1!D:D, "&gt;=35000")</f>
        <v>26</v>
      </c>
      <c r="C10">
        <f>COUNTIFS(Sheet1!F:F, "failed", Sheet1!D:D, "&lt;40000", Sheet1!D:D, "&gt;=35000")</f>
        <v>22</v>
      </c>
      <c r="D10">
        <f>COUNTIFS(Sheet1!F:F, "canceled", Sheet1!D:D, "&lt;40000", Sheet1!D:D, "&gt;=35000")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COUNTIFS(Sheet1!F:F, "successful", Sheet1!D:D, "&lt;45000", Sheet1!D:D, "&gt;=40000")</f>
        <v>21</v>
      </c>
      <c r="C11">
        <f>COUNTIFS(Sheet1!F:F, "failed", Sheet1!D:D, "&lt;45000", Sheet1!D:D, "&gt;=40000")</f>
        <v>16</v>
      </c>
      <c r="D11">
        <f>COUNTIFS(Sheet1!F:F, "canceled", Sheet1!D:D, "&lt;45000", Sheet1!D:D, "&gt;=40000")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COUNTIFS(Sheet1!F:F, "successful", Sheet1!D:D, "&lt;50000", Sheet1!D:D, "&gt;=45000")</f>
        <v>6</v>
      </c>
      <c r="C12">
        <f>COUNTIFS(Sheet1!F:F, "failed", Sheet1!D:D, "&lt;50000", Sheet1!D:D, "&gt;=45000")</f>
        <v>11</v>
      </c>
      <c r="D12">
        <f>COUNTIFS(Sheet1!F:F, "canceled", Sheet1!D:D, "&lt;50000", Sheet1!D:D, "&gt;=45000")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B3:B4 C2:C12 C1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15"/>
  <sheetViews>
    <sheetView tabSelected="1" zoomScale="80" zoomScaleNormal="8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3.1640625" customWidth="1"/>
    <col min="6" max="6" width="17" customWidth="1"/>
    <col min="7" max="7" width="13" customWidth="1"/>
    <col min="8" max="8" width="14.6640625" customWidth="1"/>
    <col min="9" max="9" width="19.33203125" customWidth="1"/>
    <col min="10" max="10" width="17.83203125" customWidth="1"/>
    <col min="11" max="11" width="15.5" customWidth="1"/>
    <col min="12" max="12" width="18.83203125" customWidth="1"/>
    <col min="13" max="13" width="11.5" customWidth="1"/>
    <col min="14" max="14" width="25.83203125" customWidth="1"/>
    <col min="15" max="15" width="20.33203125" style="12" customWidth="1"/>
    <col min="16" max="16" width="20.1640625" style="8" customWidth="1"/>
    <col min="17" max="17" width="16.5" customWidth="1"/>
    <col min="18" max="18" width="16.33203125" customWidth="1"/>
    <col min="19" max="19" width="28" customWidth="1"/>
    <col min="20" max="20" width="24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 t="shared" ref="O2:O65" si="0">E2/D2</f>
        <v>1.3685882352941177</v>
      </c>
      <c r="P2" s="8">
        <f t="shared" ref="P2:P65" si="1"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si="0"/>
        <v>1.4260827250608272</v>
      </c>
      <c r="P3" s="8">
        <f t="shared" si="1"/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ref="O66:O129" si="6">E66/D66</f>
        <v>1.7333333333333334</v>
      </c>
      <c r="P66" s="8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si="6"/>
        <v>1.0752857142857142</v>
      </c>
      <c r="P67" s="8">
        <f t="shared" si="7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12"/>
        <v>0</v>
      </c>
      <c r="P131" s="8" t="e">
        <f t="shared" si="13"/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ref="O194:O257" si="18">E194/D194</f>
        <v>1.7E-5</v>
      </c>
      <c r="P194" s="8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si="18"/>
        <v>0</v>
      </c>
      <c r="P195" s="8" t="e">
        <f t="shared" si="19"/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ref="O258:O321" si="24">E258/D258</f>
        <v>1.391</v>
      </c>
      <c r="P258" s="8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24"/>
        <v>1.0672648571428571</v>
      </c>
      <c r="P259" s="8">
        <f t="shared" si="25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30"/>
        <v>1.0266285714285714</v>
      </c>
      <c r="P323" s="8">
        <f t="shared" si="31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si="36"/>
        <v>1.05982</v>
      </c>
      <c r="P387" s="8">
        <f t="shared" si="37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ref="O450:O513" si="42">E450/D450</f>
        <v>3.2804E-2</v>
      </c>
      <c r="P450" s="8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si="42"/>
        <v>2.2499999999999999E-2</v>
      </c>
      <c r="P451" s="8">
        <f t="shared" si="43"/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ref="O514:O577" si="48">E514/D514</f>
        <v>1.3749999999999999E-3</v>
      </c>
      <c r="P514" s="8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si="48"/>
        <v>0.13924</v>
      </c>
      <c r="P515" s="8">
        <f t="shared" si="49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ref="O578:O641" si="54">E578/D578</f>
        <v>1.2500000000000001E-5</v>
      </c>
      <c r="P578" s="8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si="54"/>
        <v>2E-3</v>
      </c>
      <c r="P579" s="8">
        <f t="shared" si="55"/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ref="O642:O705" si="60">E642/D642</f>
        <v>1.4428571428571428</v>
      </c>
      <c r="P642" s="8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si="60"/>
        <v>1.1916249999999999</v>
      </c>
      <c r="P643" s="8">
        <f t="shared" si="61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ref="O706:O769" si="66">E706/D706</f>
        <v>8.7454545454545458E-3</v>
      </c>
      <c r="P706" s="8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si="66"/>
        <v>9.7699999999999992E-3</v>
      </c>
      <c r="P707" s="8">
        <f t="shared" si="67"/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ref="O770:O833" si="72">E770/D770</f>
        <v>0</v>
      </c>
      <c r="P770" s="8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si="72"/>
        <v>0.41399999999999998</v>
      </c>
      <c r="P771" s="8">
        <f t="shared" si="73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si="78"/>
        <v>1.0166666666666666</v>
      </c>
      <c r="P835" s="8">
        <f t="shared" si="79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ref="O898:O961" si="84">E898/D898</f>
        <v>0.4</v>
      </c>
      <c r="P898" s="8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si="84"/>
        <v>0</v>
      </c>
      <c r="P899" s="8" t="e">
        <f t="shared" si="85"/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si="90"/>
        <v>0.42188421052631581</v>
      </c>
      <c r="P963" s="8">
        <f t="shared" si="91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si="96"/>
        <v>1.099283142857143</v>
      </c>
      <c r="P1027" s="8">
        <f t="shared" si="97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si="102"/>
        <v>7.8266666666666665E-2</v>
      </c>
      <c r="P1091" s="8">
        <f t="shared" si="103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si="108"/>
        <v>6.2500000000000003E-3</v>
      </c>
      <c r="P1155" s="8">
        <f t="shared" si="109"/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si="114"/>
        <v>1.026</v>
      </c>
      <c r="P1219" s="8">
        <f t="shared" si="115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120"/>
        <v>1.1071428571428572</v>
      </c>
      <c r="P1283" s="8">
        <f t="shared" si="121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si="126"/>
        <v>1.25</v>
      </c>
      <c r="P1347" s="8">
        <f t="shared" si="127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si="132"/>
        <v>0</v>
      </c>
      <c r="P1411" s="8" t="e">
        <f t="shared" si="133"/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si="138"/>
        <v>1.20516</v>
      </c>
      <c r="P1475" s="8">
        <f t="shared" si="139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si="144"/>
        <v>1.7989999999999999</v>
      </c>
      <c r="P1539" s="8">
        <f t="shared" si="145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si="150"/>
        <v>1.082492</v>
      </c>
      <c r="P1603" s="8">
        <f t="shared" si="151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si="156"/>
        <v>1.1945714285714286</v>
      </c>
      <c r="P1667" s="8">
        <f t="shared" si="157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si="162"/>
        <v>0</v>
      </c>
      <c r="P1731" s="8" t="e">
        <f t="shared" si="163"/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si="168"/>
        <v>1.3333333333333334E-2</v>
      </c>
      <c r="P1795" s="8">
        <f t="shared" si="169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si="174"/>
        <v>1</v>
      </c>
      <c r="P1859" s="8">
        <f t="shared" si="175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si="180"/>
        <v>1.3680000000000001</v>
      </c>
      <c r="P1923" s="8">
        <f t="shared" si="181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si="186"/>
        <v>3.1875000000000001E-2</v>
      </c>
      <c r="P1987" s="8">
        <f t="shared" si="187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si="192"/>
        <v>1.2019070000000001</v>
      </c>
      <c r="P2051" s="8">
        <f t="shared" si="193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si="198"/>
        <v>1.0485714285714285</v>
      </c>
      <c r="P2115" s="8">
        <f t="shared" si="199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si="204"/>
        <v>1.0012000000000001</v>
      </c>
      <c r="P2179" s="8">
        <f t="shared" si="205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si="210"/>
        <v>8.0640000000000001</v>
      </c>
      <c r="P2243" s="8">
        <f t="shared" si="211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si="216"/>
        <v>1.0122777777777778</v>
      </c>
      <c r="P2307" s="8">
        <f t="shared" si="217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si="222"/>
        <v>0</v>
      </c>
      <c r="P2371" s="8" t="e">
        <f t="shared" si="223"/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si="228"/>
        <v>0</v>
      </c>
      <c r="P2435" s="8" t="e">
        <f t="shared" si="229"/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ref="O2498:O2561" si="234">E2498/D2498</f>
        <v>1</v>
      </c>
      <c r="P2498" s="8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si="234"/>
        <v>1.127715</v>
      </c>
      <c r="P2499" s="8">
        <f t="shared" si="235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si="240"/>
        <v>0</v>
      </c>
      <c r="P2563" s="8" t="e">
        <f t="shared" si="241"/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si="246"/>
        <v>9.56</v>
      </c>
      <c r="P2627" s="8">
        <f t="shared" si="247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si="252"/>
        <v>2.8571428571428571E-5</v>
      </c>
      <c r="P2691" s="8">
        <f t="shared" si="253"/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si="258"/>
        <v>0.19</v>
      </c>
      <c r="P2755" s="8">
        <f t="shared" si="259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si="264"/>
        <v>1.3</v>
      </c>
      <c r="P2819" s="8">
        <f t="shared" si="265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270"/>
        <v>0</v>
      </c>
      <c r="P2883" s="8" t="e">
        <f t="shared" si="271"/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ref="O2946:O3009" si="276">E2946/D2946</f>
        <v>0.01</v>
      </c>
      <c r="P2946" s="8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si="276"/>
        <v>0</v>
      </c>
      <c r="P2947" s="8" t="e">
        <f t="shared" si="277"/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si="282"/>
        <v>1.19756</v>
      </c>
      <c r="P3011" s="8">
        <f t="shared" si="283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si="288"/>
        <v>2.3035714285714285E-4</v>
      </c>
      <c r="P3075" s="8">
        <f t="shared" si="289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si="294"/>
        <v>3.3333333333333333E-2</v>
      </c>
      <c r="P3139" s="8">
        <f t="shared" si="295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si="300"/>
        <v>1.2500000000000001E-2</v>
      </c>
      <c r="P3203" s="8">
        <f t="shared" si="301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si="306"/>
        <v>1.64</v>
      </c>
      <c r="P3267" s="8">
        <f t="shared" si="307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si="312"/>
        <v>1.1679999999999999</v>
      </c>
      <c r="P3331" s="8">
        <f t="shared" si="313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si="318"/>
        <v>1.0580000000000001</v>
      </c>
      <c r="P3395" s="8">
        <f t="shared" si="319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ref="O3458:O3521" si="324">E3458/D3458</f>
        <v>1.913</v>
      </c>
      <c r="P3458" s="8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si="324"/>
        <v>1.4019999999999999</v>
      </c>
      <c r="P3459" s="8">
        <f t="shared" si="325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si="330"/>
        <v>1.6942857142857144</v>
      </c>
      <c r="P3523" s="8">
        <f t="shared" si="331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ref="O3586:O3649" si="336">E3586/D3586</f>
        <v>1.155</v>
      </c>
      <c r="P3586" s="8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si="336"/>
        <v>1.1911764705882353</v>
      </c>
      <c r="P3587" s="8">
        <f t="shared" si="337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si="342"/>
        <v>1.04</v>
      </c>
      <c r="P3651" s="8">
        <f t="shared" si="343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348"/>
        <v>1.0149999999999999</v>
      </c>
      <c r="P3715" s="8">
        <f t="shared" si="349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si="354"/>
        <v>1.4319999999999999</v>
      </c>
      <c r="P3779" s="8">
        <f t="shared" si="355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si="360"/>
        <v>8.72E-2</v>
      </c>
      <c r="P3843" s="8">
        <f t="shared" si="361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366"/>
        <v>0.11533333333333333</v>
      </c>
      <c r="P3907" s="8">
        <f t="shared" si="367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si="372"/>
        <v>7.4690265486725665E-2</v>
      </c>
      <c r="P3971" s="8">
        <f t="shared" si="373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si="378"/>
        <v>0.25698702928870293</v>
      </c>
      <c r="P4035" s="8">
        <f t="shared" si="379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384"/>
        <v>0</v>
      </c>
      <c r="P4099" s="8" t="e">
        <f t="shared" si="385"/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4" priority="8" operator="containsText" text="live">
      <formula>NOT(ISERROR(SEARCH("live",F1)))</formula>
    </cfRule>
    <cfRule type="containsText" dxfId="3" priority="9" operator="containsText" text="canceled">
      <formula>NOT(ISERROR(SEARCH("canceled",F1)))</formula>
    </cfRule>
    <cfRule type="containsText" dxfId="2" priority="10" operator="containsText" text="cancelled">
      <formula>NOT(ISERROR(SEARCH("cancelled",F1)))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B90E18"/>
        <color rgb="FF53C436"/>
        <color rgb="FF3366FF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Date</vt:lpstr>
      <vt:lpstr>Goal 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Arendt</cp:lastModifiedBy>
  <dcterms:created xsi:type="dcterms:W3CDTF">2017-04-20T15:17:24Z</dcterms:created>
  <dcterms:modified xsi:type="dcterms:W3CDTF">2019-02-16T22:26:16Z</dcterms:modified>
</cp:coreProperties>
</file>