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nicole\github\databases-and-data-analysis\spreadsheet-analysis\"/>
    </mc:Choice>
  </mc:AlternateContent>
  <xr:revisionPtr revIDLastSave="0" documentId="13_ncr:1_{44B4C20E-6709-4AA1-90DE-EC7BA0A3F455}" xr6:coauthVersionLast="47" xr6:coauthVersionMax="47" xr10:uidLastSave="{00000000-0000-0000-0000-000000000000}"/>
  <bookViews>
    <workbookView xWindow="3585" yWindow="660" windowWidth="20775" windowHeight="14880" activeTab="4" xr2:uid="{69EF704D-B139-4718-A2DE-B6CB02F30A34}"/>
  </bookViews>
  <sheets>
    <sheet name="summary" sheetId="1" r:id="rId1"/>
    <sheet name="amortization schedules" sheetId="3" r:id="rId2"/>
    <sheet name="simulated account balance" sheetId="5" r:id="rId3"/>
    <sheet name="Sheet5" sheetId="7" state="hidden" r:id="rId4"/>
    <sheet name="Sheet4" sheetId="6" r:id="rId5"/>
  </sheets>
  <definedNames>
    <definedName name="balance">'simulated account balance'!$S$1</definedName>
    <definedName name="CC2_125">9158</definedName>
    <definedName name="CC2_25">7428</definedName>
    <definedName name="CC2_375">5882</definedName>
    <definedName name="CC2_5">5102</definedName>
    <definedName name="income">'simulated account balance'!$S$2</definedName>
    <definedName name="pay_flagstar">1171.96</definedName>
    <definedName name="pay2_125">1187.56</definedName>
    <definedName name="pay2_25">1200.15</definedName>
    <definedName name="pay2_375">1212.83</definedName>
    <definedName name="pay2_5">1225.58</definedName>
    <definedName name="value">297000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17" i="5" l="1"/>
  <c r="AH317" i="5" s="1"/>
  <c r="AH221" i="5"/>
  <c r="AI221" i="5"/>
  <c r="AJ221" i="5"/>
  <c r="AK221" i="5"/>
  <c r="AL221" i="5"/>
  <c r="AH222" i="5"/>
  <c r="AI222" i="5"/>
  <c r="AJ222" i="5"/>
  <c r="AK222" i="5"/>
  <c r="AL222" i="5"/>
  <c r="AH223" i="5"/>
  <c r="AI223" i="5"/>
  <c r="AJ223" i="5"/>
  <c r="AK223" i="5"/>
  <c r="AL223" i="5"/>
  <c r="AH224" i="5"/>
  <c r="AI224" i="5"/>
  <c r="AJ224" i="5"/>
  <c r="AK224" i="5"/>
  <c r="AL224" i="5"/>
  <c r="AH225" i="5"/>
  <c r="AI225" i="5"/>
  <c r="AJ225" i="5"/>
  <c r="AK225" i="5"/>
  <c r="AL225" i="5"/>
  <c r="AH226" i="5"/>
  <c r="AI226" i="5"/>
  <c r="AJ226" i="5"/>
  <c r="AK226" i="5"/>
  <c r="AL226" i="5"/>
  <c r="AH227" i="5"/>
  <c r="AI227" i="5"/>
  <c r="AJ227" i="5"/>
  <c r="AK227" i="5"/>
  <c r="AL227" i="5"/>
  <c r="AH228" i="5"/>
  <c r="AI228" i="5"/>
  <c r="AJ228" i="5"/>
  <c r="AK228" i="5"/>
  <c r="AL228" i="5"/>
  <c r="AH229" i="5"/>
  <c r="AI229" i="5"/>
  <c r="AJ229" i="5"/>
  <c r="AK229" i="5"/>
  <c r="AL229" i="5"/>
  <c r="AH230" i="5"/>
  <c r="AI230" i="5"/>
  <c r="AJ230" i="5"/>
  <c r="AK230" i="5"/>
  <c r="AL230" i="5"/>
  <c r="AH231" i="5"/>
  <c r="AI231" i="5"/>
  <c r="AJ231" i="5"/>
  <c r="AK231" i="5"/>
  <c r="AL231" i="5"/>
  <c r="AH232" i="5"/>
  <c r="AI232" i="5"/>
  <c r="AJ232" i="5"/>
  <c r="AK232" i="5"/>
  <c r="AL232" i="5"/>
  <c r="AH233" i="5"/>
  <c r="AI233" i="5"/>
  <c r="AJ233" i="5"/>
  <c r="AK233" i="5"/>
  <c r="AL233" i="5"/>
  <c r="AH234" i="5"/>
  <c r="AI234" i="5"/>
  <c r="AJ234" i="5"/>
  <c r="AK234" i="5"/>
  <c r="AL234" i="5"/>
  <c r="AH235" i="5"/>
  <c r="AI235" i="5"/>
  <c r="AJ235" i="5"/>
  <c r="AK235" i="5"/>
  <c r="AL235" i="5"/>
  <c r="AH236" i="5"/>
  <c r="AI236" i="5"/>
  <c r="AJ236" i="5"/>
  <c r="AK236" i="5"/>
  <c r="AL236" i="5"/>
  <c r="AH237" i="5"/>
  <c r="AI237" i="5"/>
  <c r="AJ237" i="5"/>
  <c r="AK237" i="5"/>
  <c r="AL237" i="5"/>
  <c r="AH238" i="5"/>
  <c r="AI238" i="5"/>
  <c r="AJ238" i="5"/>
  <c r="AK238" i="5"/>
  <c r="AL238" i="5"/>
  <c r="AH239" i="5"/>
  <c r="AI239" i="5"/>
  <c r="AJ239" i="5"/>
  <c r="AK239" i="5"/>
  <c r="AL239" i="5"/>
  <c r="AH240" i="5"/>
  <c r="AI240" i="5"/>
  <c r="AJ240" i="5"/>
  <c r="AK240" i="5"/>
  <c r="AL240" i="5"/>
  <c r="AH241" i="5"/>
  <c r="AI241" i="5"/>
  <c r="AJ241" i="5"/>
  <c r="AK241" i="5"/>
  <c r="AL241" i="5"/>
  <c r="AH242" i="5"/>
  <c r="AI242" i="5"/>
  <c r="AJ242" i="5"/>
  <c r="AK242" i="5"/>
  <c r="AL242" i="5"/>
  <c r="AH243" i="5"/>
  <c r="AI243" i="5"/>
  <c r="AJ243" i="5"/>
  <c r="AK243" i="5"/>
  <c r="AL243" i="5"/>
  <c r="AH244" i="5"/>
  <c r="AI244" i="5"/>
  <c r="AJ244" i="5"/>
  <c r="AK244" i="5"/>
  <c r="AL244" i="5"/>
  <c r="AH245" i="5"/>
  <c r="AI245" i="5"/>
  <c r="AJ245" i="5"/>
  <c r="AK245" i="5"/>
  <c r="AL245" i="5"/>
  <c r="AH246" i="5"/>
  <c r="AI246" i="5"/>
  <c r="AJ246" i="5"/>
  <c r="AK246" i="5"/>
  <c r="AL246" i="5"/>
  <c r="AH247" i="5"/>
  <c r="AI247" i="5"/>
  <c r="AJ247" i="5"/>
  <c r="AK247" i="5"/>
  <c r="AL247" i="5"/>
  <c r="AH248" i="5"/>
  <c r="AI248" i="5"/>
  <c r="AJ248" i="5"/>
  <c r="AK248" i="5"/>
  <c r="AL248" i="5"/>
  <c r="AH249" i="5"/>
  <c r="AI249" i="5"/>
  <c r="AJ249" i="5"/>
  <c r="AK249" i="5"/>
  <c r="AL249" i="5"/>
  <c r="AH250" i="5"/>
  <c r="AI250" i="5"/>
  <c r="AJ250" i="5"/>
  <c r="AK250" i="5"/>
  <c r="AL250" i="5"/>
  <c r="AH251" i="5"/>
  <c r="AI251" i="5"/>
  <c r="AJ251" i="5"/>
  <c r="AK251" i="5"/>
  <c r="AL251" i="5"/>
  <c r="AH252" i="5"/>
  <c r="AI252" i="5"/>
  <c r="AJ252" i="5"/>
  <c r="AK252" i="5"/>
  <c r="AL252" i="5"/>
  <c r="AH253" i="5"/>
  <c r="AI253" i="5"/>
  <c r="AJ253" i="5"/>
  <c r="AK253" i="5"/>
  <c r="AL253" i="5"/>
  <c r="AH254" i="5"/>
  <c r="AI254" i="5"/>
  <c r="AJ254" i="5"/>
  <c r="AK254" i="5"/>
  <c r="AL254" i="5"/>
  <c r="AH255" i="5"/>
  <c r="AI255" i="5"/>
  <c r="AJ255" i="5"/>
  <c r="AK255" i="5"/>
  <c r="AL255" i="5"/>
  <c r="AH256" i="5"/>
  <c r="AI256" i="5"/>
  <c r="AJ256" i="5"/>
  <c r="AK256" i="5"/>
  <c r="AL256" i="5"/>
  <c r="AH257" i="5"/>
  <c r="AI257" i="5"/>
  <c r="AJ257" i="5"/>
  <c r="AK257" i="5"/>
  <c r="AL257" i="5"/>
  <c r="AH258" i="5"/>
  <c r="AI258" i="5"/>
  <c r="AJ258" i="5"/>
  <c r="AK258" i="5"/>
  <c r="AL258" i="5"/>
  <c r="AH259" i="5"/>
  <c r="AI259" i="5"/>
  <c r="AJ259" i="5"/>
  <c r="AK259" i="5"/>
  <c r="AL259" i="5"/>
  <c r="AH260" i="5"/>
  <c r="AI260" i="5"/>
  <c r="AJ260" i="5"/>
  <c r="AK260" i="5"/>
  <c r="AL260" i="5"/>
  <c r="AH261" i="5"/>
  <c r="AI261" i="5"/>
  <c r="AJ261" i="5"/>
  <c r="AK261" i="5"/>
  <c r="AL261" i="5"/>
  <c r="AH262" i="5"/>
  <c r="AI262" i="5"/>
  <c r="AJ262" i="5"/>
  <c r="AK262" i="5"/>
  <c r="AL262" i="5"/>
  <c r="AH263" i="5"/>
  <c r="AI263" i="5"/>
  <c r="AJ263" i="5"/>
  <c r="AK263" i="5"/>
  <c r="AL263" i="5"/>
  <c r="AH264" i="5"/>
  <c r="AI264" i="5"/>
  <c r="AJ264" i="5"/>
  <c r="AK264" i="5"/>
  <c r="AL264" i="5"/>
  <c r="AH265" i="5"/>
  <c r="AI265" i="5"/>
  <c r="AJ265" i="5"/>
  <c r="AK265" i="5"/>
  <c r="AL265" i="5"/>
  <c r="AH266" i="5"/>
  <c r="AI266" i="5"/>
  <c r="AJ266" i="5"/>
  <c r="AK266" i="5"/>
  <c r="AL266" i="5"/>
  <c r="AH267" i="5"/>
  <c r="AI267" i="5"/>
  <c r="AJ267" i="5"/>
  <c r="AK267" i="5"/>
  <c r="AL267" i="5"/>
  <c r="AH268" i="5"/>
  <c r="AI268" i="5"/>
  <c r="AJ268" i="5"/>
  <c r="AK268" i="5"/>
  <c r="AL268" i="5"/>
  <c r="AH269" i="5"/>
  <c r="AI269" i="5"/>
  <c r="AJ269" i="5"/>
  <c r="AK269" i="5"/>
  <c r="AL269" i="5"/>
  <c r="AH270" i="5"/>
  <c r="AI270" i="5"/>
  <c r="AJ270" i="5"/>
  <c r="AK270" i="5"/>
  <c r="AL270" i="5"/>
  <c r="AH271" i="5"/>
  <c r="AI271" i="5"/>
  <c r="AJ271" i="5"/>
  <c r="AK271" i="5"/>
  <c r="AL271" i="5"/>
  <c r="AH272" i="5"/>
  <c r="AI272" i="5"/>
  <c r="AJ272" i="5"/>
  <c r="AK272" i="5"/>
  <c r="AL272" i="5"/>
  <c r="AH273" i="5"/>
  <c r="AI273" i="5"/>
  <c r="AJ273" i="5"/>
  <c r="AK273" i="5"/>
  <c r="AL273" i="5"/>
  <c r="AH274" i="5"/>
  <c r="AI274" i="5"/>
  <c r="AJ274" i="5"/>
  <c r="AK274" i="5"/>
  <c r="AL274" i="5"/>
  <c r="AH275" i="5"/>
  <c r="AI275" i="5"/>
  <c r="AJ275" i="5"/>
  <c r="AK275" i="5"/>
  <c r="AL275" i="5"/>
  <c r="AH276" i="5"/>
  <c r="AI276" i="5"/>
  <c r="AJ276" i="5"/>
  <c r="AK276" i="5"/>
  <c r="AL276" i="5"/>
  <c r="AH277" i="5"/>
  <c r="AI277" i="5"/>
  <c r="AJ277" i="5"/>
  <c r="AK277" i="5"/>
  <c r="AL277" i="5"/>
  <c r="AH278" i="5"/>
  <c r="AI278" i="5"/>
  <c r="AJ278" i="5"/>
  <c r="AK278" i="5"/>
  <c r="AL278" i="5"/>
  <c r="AH279" i="5"/>
  <c r="AI279" i="5"/>
  <c r="AJ279" i="5"/>
  <c r="AK279" i="5"/>
  <c r="AL279" i="5"/>
  <c r="AH280" i="5"/>
  <c r="AI280" i="5"/>
  <c r="AJ280" i="5"/>
  <c r="AK280" i="5"/>
  <c r="AL280" i="5"/>
  <c r="AH281" i="5"/>
  <c r="AI281" i="5"/>
  <c r="AJ281" i="5"/>
  <c r="AK281" i="5"/>
  <c r="AL281" i="5"/>
  <c r="AH282" i="5"/>
  <c r="AI282" i="5"/>
  <c r="AJ282" i="5"/>
  <c r="AK282" i="5"/>
  <c r="AL282" i="5"/>
  <c r="AH283" i="5"/>
  <c r="AI283" i="5"/>
  <c r="AJ283" i="5"/>
  <c r="AK283" i="5"/>
  <c r="AL283" i="5"/>
  <c r="AH284" i="5"/>
  <c r="AI284" i="5"/>
  <c r="AJ284" i="5"/>
  <c r="AK284" i="5"/>
  <c r="AL284" i="5"/>
  <c r="AH285" i="5"/>
  <c r="AI285" i="5"/>
  <c r="AJ285" i="5"/>
  <c r="AK285" i="5"/>
  <c r="AL285" i="5"/>
  <c r="AH286" i="5"/>
  <c r="AI286" i="5"/>
  <c r="AJ286" i="5"/>
  <c r="AK286" i="5"/>
  <c r="AL286" i="5"/>
  <c r="AH287" i="5"/>
  <c r="AI287" i="5"/>
  <c r="AJ287" i="5"/>
  <c r="AK287" i="5"/>
  <c r="AL287" i="5"/>
  <c r="AH288" i="5"/>
  <c r="AI288" i="5"/>
  <c r="AJ288" i="5"/>
  <c r="AK288" i="5"/>
  <c r="AL288" i="5"/>
  <c r="AH289" i="5"/>
  <c r="AI289" i="5"/>
  <c r="AJ289" i="5"/>
  <c r="AK289" i="5"/>
  <c r="AL289" i="5"/>
  <c r="AH290" i="5"/>
  <c r="AI290" i="5"/>
  <c r="AJ290" i="5"/>
  <c r="AK290" i="5"/>
  <c r="AL290" i="5"/>
  <c r="AH291" i="5"/>
  <c r="AI291" i="5"/>
  <c r="AJ291" i="5"/>
  <c r="AK291" i="5"/>
  <c r="AL291" i="5"/>
  <c r="AH292" i="5"/>
  <c r="AI292" i="5"/>
  <c r="AJ292" i="5"/>
  <c r="AK292" i="5"/>
  <c r="AL292" i="5"/>
  <c r="AH293" i="5"/>
  <c r="AI293" i="5"/>
  <c r="AJ293" i="5"/>
  <c r="AK293" i="5"/>
  <c r="AL293" i="5"/>
  <c r="AH294" i="5"/>
  <c r="AI294" i="5"/>
  <c r="AJ294" i="5"/>
  <c r="AK294" i="5"/>
  <c r="AL294" i="5"/>
  <c r="AH295" i="5"/>
  <c r="AI295" i="5"/>
  <c r="AJ295" i="5"/>
  <c r="AK295" i="5"/>
  <c r="AL295" i="5"/>
  <c r="AH296" i="5"/>
  <c r="AI296" i="5"/>
  <c r="AJ296" i="5"/>
  <c r="AK296" i="5"/>
  <c r="AL296" i="5"/>
  <c r="AH297" i="5"/>
  <c r="AI297" i="5"/>
  <c r="AJ297" i="5"/>
  <c r="AK297" i="5"/>
  <c r="AL297" i="5"/>
  <c r="AH298" i="5"/>
  <c r="AI298" i="5"/>
  <c r="AJ298" i="5"/>
  <c r="AK298" i="5"/>
  <c r="AL298" i="5"/>
  <c r="AH299" i="5"/>
  <c r="AI299" i="5"/>
  <c r="AJ299" i="5"/>
  <c r="AK299" i="5"/>
  <c r="AL299" i="5"/>
  <c r="AH300" i="5"/>
  <c r="AI300" i="5"/>
  <c r="AJ300" i="5"/>
  <c r="AK300" i="5"/>
  <c r="AL300" i="5"/>
  <c r="AH301" i="5"/>
  <c r="AI301" i="5"/>
  <c r="AJ301" i="5"/>
  <c r="AK301" i="5"/>
  <c r="AL301" i="5"/>
  <c r="AH302" i="5"/>
  <c r="AI302" i="5"/>
  <c r="AJ302" i="5"/>
  <c r="AK302" i="5"/>
  <c r="AL302" i="5"/>
  <c r="AH303" i="5"/>
  <c r="AI303" i="5"/>
  <c r="AJ303" i="5"/>
  <c r="AK303" i="5"/>
  <c r="AL303" i="5"/>
  <c r="AH304" i="5"/>
  <c r="AI304" i="5"/>
  <c r="AJ304" i="5"/>
  <c r="AK304" i="5"/>
  <c r="AL304" i="5"/>
  <c r="AH305" i="5"/>
  <c r="AI305" i="5"/>
  <c r="AJ305" i="5"/>
  <c r="AK305" i="5"/>
  <c r="AL305" i="5"/>
  <c r="AH306" i="5"/>
  <c r="AI306" i="5"/>
  <c r="AJ306" i="5"/>
  <c r="AK306" i="5"/>
  <c r="AL306" i="5"/>
  <c r="AH307" i="5"/>
  <c r="AI307" i="5"/>
  <c r="AJ307" i="5"/>
  <c r="AK307" i="5"/>
  <c r="AL307" i="5"/>
  <c r="AH308" i="5"/>
  <c r="AI308" i="5"/>
  <c r="AJ308" i="5"/>
  <c r="AK308" i="5"/>
  <c r="AL308" i="5"/>
  <c r="AH309" i="5"/>
  <c r="AI309" i="5"/>
  <c r="AJ309" i="5"/>
  <c r="AK309" i="5"/>
  <c r="AL309" i="5"/>
  <c r="AH310" i="5"/>
  <c r="AI310" i="5"/>
  <c r="AJ310" i="5"/>
  <c r="AK310" i="5"/>
  <c r="AL310" i="5"/>
  <c r="AH311" i="5"/>
  <c r="AI311" i="5"/>
  <c r="AJ311" i="5"/>
  <c r="AK311" i="5"/>
  <c r="AL311" i="5"/>
  <c r="AH312" i="5"/>
  <c r="AI312" i="5"/>
  <c r="AJ312" i="5"/>
  <c r="AK312" i="5"/>
  <c r="AL312" i="5"/>
  <c r="AH313" i="5"/>
  <c r="AI313" i="5"/>
  <c r="AJ313" i="5"/>
  <c r="AK313" i="5"/>
  <c r="AL313" i="5"/>
  <c r="AH314" i="5"/>
  <c r="AI314" i="5"/>
  <c r="AJ314" i="5"/>
  <c r="AK314" i="5"/>
  <c r="AL314" i="5"/>
  <c r="AH315" i="5"/>
  <c r="AI315" i="5"/>
  <c r="AJ315" i="5"/>
  <c r="AK315" i="5"/>
  <c r="AL315" i="5"/>
  <c r="AH316" i="5"/>
  <c r="AI316" i="5"/>
  <c r="AJ316" i="5"/>
  <c r="AK316" i="5"/>
  <c r="AL316" i="5"/>
  <c r="AI317" i="5"/>
  <c r="AJ317" i="5"/>
  <c r="AK317" i="5"/>
  <c r="AL317" i="5"/>
  <c r="AI318" i="5"/>
  <c r="AJ318" i="5"/>
  <c r="AK318" i="5"/>
  <c r="AL318" i="5"/>
  <c r="AI319" i="5"/>
  <c r="AJ319" i="5"/>
  <c r="AK319" i="5"/>
  <c r="AL319" i="5"/>
  <c r="AI320" i="5"/>
  <c r="AJ320" i="5"/>
  <c r="AK320" i="5"/>
  <c r="AL320" i="5"/>
  <c r="AI321" i="5"/>
  <c r="AJ321" i="5"/>
  <c r="AK321" i="5"/>
  <c r="AL321" i="5"/>
  <c r="AI322" i="5"/>
  <c r="AJ322" i="5"/>
  <c r="AK322" i="5"/>
  <c r="AL322" i="5"/>
  <c r="AI323" i="5"/>
  <c r="AJ323" i="5"/>
  <c r="AK323" i="5"/>
  <c r="AL323" i="5"/>
  <c r="AI324" i="5"/>
  <c r="AJ324" i="5"/>
  <c r="AK324" i="5"/>
  <c r="AL324" i="5"/>
  <c r="AI325" i="5"/>
  <c r="AJ325" i="5"/>
  <c r="AK325" i="5"/>
  <c r="AL325" i="5"/>
  <c r="AI326" i="5"/>
  <c r="AJ326" i="5"/>
  <c r="AK326" i="5"/>
  <c r="AL326" i="5"/>
  <c r="AI327" i="5"/>
  <c r="AJ327" i="5"/>
  <c r="AK327" i="5"/>
  <c r="AL327" i="5"/>
  <c r="AI328" i="5"/>
  <c r="AJ328" i="5"/>
  <c r="AK328" i="5"/>
  <c r="AL328" i="5"/>
  <c r="AI329" i="5"/>
  <c r="AJ329" i="5"/>
  <c r="AK329" i="5"/>
  <c r="AL329" i="5"/>
  <c r="AI330" i="5"/>
  <c r="AJ330" i="5"/>
  <c r="AK330" i="5"/>
  <c r="AL330" i="5"/>
  <c r="AI331" i="5"/>
  <c r="AJ331" i="5"/>
  <c r="AK331" i="5"/>
  <c r="AL331" i="5"/>
  <c r="AI332" i="5"/>
  <c r="AJ332" i="5"/>
  <c r="AK332" i="5"/>
  <c r="AL332" i="5"/>
  <c r="AB221" i="5" a="1"/>
  <c r="AB221" i="5" s="1"/>
  <c r="AC221" i="5" a="1"/>
  <c r="AC221" i="5" s="1"/>
  <c r="AD221" i="5" a="1"/>
  <c r="AD221" i="5" s="1"/>
  <c r="AE221" i="5" a="1"/>
  <c r="AE221" i="5" s="1"/>
  <c r="AF221" i="5" a="1"/>
  <c r="AF221" i="5" s="1"/>
  <c r="AB222" i="5" a="1"/>
  <c r="AB222" i="5" s="1"/>
  <c r="AC222" i="5" a="1"/>
  <c r="AC222" i="5" s="1"/>
  <c r="AD222" i="5" a="1"/>
  <c r="AD222" i="5" s="1"/>
  <c r="AE222" i="5" a="1"/>
  <c r="AE222" i="5" s="1"/>
  <c r="AF222" i="5" a="1"/>
  <c r="AF222" i="5" s="1"/>
  <c r="AB223" i="5" a="1"/>
  <c r="AB223" i="5" s="1"/>
  <c r="AC223" i="5" a="1"/>
  <c r="AC223" i="5" s="1"/>
  <c r="AD223" i="5" a="1"/>
  <c r="AD223" i="5" s="1"/>
  <c r="AE223" i="5" a="1"/>
  <c r="AE223" i="5" s="1"/>
  <c r="AF223" i="5" a="1"/>
  <c r="AF223" i="5" s="1"/>
  <c r="AB224" i="5" a="1"/>
  <c r="AB224" i="5" s="1"/>
  <c r="AC224" i="5" a="1"/>
  <c r="AC224" i="5" s="1"/>
  <c r="AD224" i="5" a="1"/>
  <c r="AD224" i="5" s="1"/>
  <c r="AE224" i="5" a="1"/>
  <c r="AE224" i="5" s="1"/>
  <c r="AF224" i="5" a="1"/>
  <c r="AF224" i="5" s="1"/>
  <c r="AB225" i="5" a="1"/>
  <c r="AB225" i="5" s="1"/>
  <c r="AC225" i="5" a="1"/>
  <c r="AC225" i="5" s="1"/>
  <c r="AD225" i="5" a="1"/>
  <c r="AD225" i="5" s="1"/>
  <c r="AE225" i="5" a="1"/>
  <c r="AE225" i="5" s="1"/>
  <c r="AF225" i="5" a="1"/>
  <c r="AF225" i="5" s="1"/>
  <c r="AB226" i="5" a="1"/>
  <c r="AB226" i="5" s="1"/>
  <c r="AC226" i="5" a="1"/>
  <c r="AC226" i="5" s="1"/>
  <c r="AD226" i="5" a="1"/>
  <c r="AD226" i="5" s="1"/>
  <c r="AE226" i="5" a="1"/>
  <c r="AE226" i="5" s="1"/>
  <c r="AF226" i="5" a="1"/>
  <c r="AF226" i="5" s="1"/>
  <c r="AB227" i="5" a="1"/>
  <c r="AB227" i="5" s="1"/>
  <c r="AC227" i="5" a="1"/>
  <c r="AC227" i="5" s="1"/>
  <c r="AD227" i="5" a="1"/>
  <c r="AD227" i="5" s="1"/>
  <c r="AE227" i="5" a="1"/>
  <c r="AE227" i="5" s="1"/>
  <c r="AF227" i="5" a="1"/>
  <c r="AF227" i="5" s="1"/>
  <c r="AB228" i="5" a="1"/>
  <c r="AB228" i="5" s="1"/>
  <c r="AC228" i="5" a="1"/>
  <c r="AC228" i="5" s="1"/>
  <c r="AD228" i="5" a="1"/>
  <c r="AD228" i="5" s="1"/>
  <c r="AE228" i="5" a="1"/>
  <c r="AE228" i="5" s="1"/>
  <c r="AF228" i="5" a="1"/>
  <c r="AF228" i="5" s="1"/>
  <c r="AB229" i="5" a="1"/>
  <c r="AB229" i="5" s="1"/>
  <c r="AC229" i="5" a="1"/>
  <c r="AC229" i="5" s="1"/>
  <c r="AD229" i="5" a="1"/>
  <c r="AD229" i="5" s="1"/>
  <c r="AE229" i="5" a="1"/>
  <c r="AE229" i="5" s="1"/>
  <c r="AF229" i="5" a="1"/>
  <c r="AF229" i="5" s="1"/>
  <c r="AB230" i="5" a="1"/>
  <c r="AB230" i="5" s="1"/>
  <c r="AC230" i="5" a="1"/>
  <c r="AC230" i="5" s="1"/>
  <c r="AD230" i="5" a="1"/>
  <c r="AD230" i="5" s="1"/>
  <c r="AE230" i="5" a="1"/>
  <c r="AE230" i="5" s="1"/>
  <c r="AF230" i="5" a="1"/>
  <c r="AF230" i="5" s="1"/>
  <c r="AB231" i="5" a="1"/>
  <c r="AB231" i="5" s="1"/>
  <c r="AC231" i="5" a="1"/>
  <c r="AC231" i="5" s="1"/>
  <c r="AD231" i="5" a="1"/>
  <c r="AD231" i="5" s="1"/>
  <c r="AE231" i="5" a="1"/>
  <c r="AE231" i="5" s="1"/>
  <c r="AF231" i="5" a="1"/>
  <c r="AF231" i="5" s="1"/>
  <c r="AB232" i="5" a="1"/>
  <c r="AB232" i="5" s="1"/>
  <c r="AC232" i="5" a="1"/>
  <c r="AC232" i="5" s="1"/>
  <c r="AD232" i="5" a="1"/>
  <c r="AD232" i="5" s="1"/>
  <c r="AE232" i="5" a="1"/>
  <c r="AE232" i="5" s="1"/>
  <c r="AF232" i="5" a="1"/>
  <c r="AF232" i="5" s="1"/>
  <c r="AB233" i="5" a="1"/>
  <c r="AB233" i="5" s="1"/>
  <c r="AC233" i="5" a="1"/>
  <c r="AC233" i="5" s="1"/>
  <c r="AD233" i="5" a="1"/>
  <c r="AD233" i="5" s="1"/>
  <c r="AE233" i="5" a="1"/>
  <c r="AE233" i="5" s="1"/>
  <c r="AF233" i="5" a="1"/>
  <c r="AF233" i="5" s="1"/>
  <c r="AB234" i="5" a="1"/>
  <c r="AB234" i="5" s="1"/>
  <c r="AC234" i="5" a="1"/>
  <c r="AC234" i="5" s="1"/>
  <c r="AD234" i="5" a="1"/>
  <c r="AD234" i="5" s="1"/>
  <c r="AE234" i="5" a="1"/>
  <c r="AE234" i="5" s="1"/>
  <c r="AF234" i="5" a="1"/>
  <c r="AF234" i="5" s="1"/>
  <c r="AB235" i="5" a="1"/>
  <c r="AB235" i="5" s="1"/>
  <c r="AC235" i="5" a="1"/>
  <c r="AC235" i="5" s="1"/>
  <c r="AD235" i="5" a="1"/>
  <c r="AD235" i="5" s="1"/>
  <c r="AE235" i="5" a="1"/>
  <c r="AE235" i="5" s="1"/>
  <c r="AF235" i="5" a="1"/>
  <c r="AF235" i="5" s="1"/>
  <c r="AB236" i="5" a="1"/>
  <c r="AB236" i="5" s="1"/>
  <c r="AC236" i="5" a="1"/>
  <c r="AC236" i="5" s="1"/>
  <c r="AD236" i="5" a="1"/>
  <c r="AD236" i="5" s="1"/>
  <c r="AE236" i="5" a="1"/>
  <c r="AE236" i="5" s="1"/>
  <c r="AF236" i="5" a="1"/>
  <c r="AF236" i="5" s="1"/>
  <c r="AB237" i="5" a="1"/>
  <c r="AB237" i="5" s="1"/>
  <c r="AC237" i="5" a="1"/>
  <c r="AC237" i="5" s="1"/>
  <c r="AD237" i="5" a="1"/>
  <c r="AD237" i="5" s="1"/>
  <c r="AE237" i="5" a="1"/>
  <c r="AE237" i="5" s="1"/>
  <c r="AF237" i="5" a="1"/>
  <c r="AF237" i="5" s="1"/>
  <c r="AB238" i="5" a="1"/>
  <c r="AB238" i="5" s="1"/>
  <c r="AC238" i="5" a="1"/>
  <c r="AC238" i="5" s="1"/>
  <c r="AD238" i="5" a="1"/>
  <c r="AD238" i="5" s="1"/>
  <c r="AE238" i="5" a="1"/>
  <c r="AE238" i="5" s="1"/>
  <c r="AF238" i="5" a="1"/>
  <c r="AF238" i="5" s="1"/>
  <c r="AB239" i="5" a="1"/>
  <c r="AB239" i="5" s="1"/>
  <c r="AC239" i="5" a="1"/>
  <c r="AC239" i="5" s="1"/>
  <c r="AD239" i="5" a="1"/>
  <c r="AD239" i="5" s="1"/>
  <c r="AE239" i="5" a="1"/>
  <c r="AE239" i="5" s="1"/>
  <c r="AF239" i="5" a="1"/>
  <c r="AF239" i="5" s="1"/>
  <c r="AB240" i="5" a="1"/>
  <c r="AB240" i="5" s="1"/>
  <c r="AC240" i="5" a="1"/>
  <c r="AC240" i="5" s="1"/>
  <c r="AD240" i="5" a="1"/>
  <c r="AD240" i="5" s="1"/>
  <c r="AE240" i="5" a="1"/>
  <c r="AE240" i="5" s="1"/>
  <c r="AF240" i="5" a="1"/>
  <c r="AF240" i="5" s="1"/>
  <c r="AB241" i="5" a="1"/>
  <c r="AB241" i="5" s="1"/>
  <c r="AC241" i="5" a="1"/>
  <c r="AC241" i="5" s="1"/>
  <c r="AD241" i="5" a="1"/>
  <c r="AD241" i="5" s="1"/>
  <c r="AE241" i="5" a="1"/>
  <c r="AE241" i="5" s="1"/>
  <c r="AF241" i="5" a="1"/>
  <c r="AF241" i="5" s="1"/>
  <c r="AB242" i="5" a="1"/>
  <c r="AB242" i="5" s="1"/>
  <c r="AC242" i="5" a="1"/>
  <c r="AC242" i="5" s="1"/>
  <c r="AD242" i="5" a="1"/>
  <c r="AD242" i="5" s="1"/>
  <c r="AE242" i="5" a="1"/>
  <c r="AE242" i="5" s="1"/>
  <c r="AF242" i="5" a="1"/>
  <c r="AF242" i="5" s="1"/>
  <c r="AB243" i="5" a="1"/>
  <c r="AB243" i="5" s="1"/>
  <c r="AC243" i="5" a="1"/>
  <c r="AC243" i="5" s="1"/>
  <c r="AD243" i="5" a="1"/>
  <c r="AD243" i="5" s="1"/>
  <c r="AE243" i="5" a="1"/>
  <c r="AE243" i="5" s="1"/>
  <c r="AF243" i="5" a="1"/>
  <c r="AF243" i="5" s="1"/>
  <c r="AB244" i="5" a="1"/>
  <c r="AB244" i="5" s="1"/>
  <c r="AC244" i="5" a="1"/>
  <c r="AC244" i="5" s="1"/>
  <c r="AD244" i="5" a="1"/>
  <c r="AD244" i="5" s="1"/>
  <c r="AE244" i="5" a="1"/>
  <c r="AE244" i="5" s="1"/>
  <c r="AF244" i="5" a="1"/>
  <c r="AF244" i="5" s="1"/>
  <c r="AB245" i="5" a="1"/>
  <c r="AB245" i="5" s="1"/>
  <c r="AC245" i="5" a="1"/>
  <c r="AC245" i="5" s="1"/>
  <c r="AD245" i="5" a="1"/>
  <c r="AD245" i="5" s="1"/>
  <c r="AE245" i="5" a="1"/>
  <c r="AE245" i="5" s="1"/>
  <c r="AF245" i="5" a="1"/>
  <c r="AF245" i="5" s="1"/>
  <c r="AB246" i="5" a="1"/>
  <c r="AB246" i="5" s="1"/>
  <c r="AC246" i="5" a="1"/>
  <c r="AC246" i="5" s="1"/>
  <c r="AD246" i="5" a="1"/>
  <c r="AD246" i="5" s="1"/>
  <c r="AE246" i="5" a="1"/>
  <c r="AE246" i="5" s="1"/>
  <c r="AF246" i="5" a="1"/>
  <c r="AF246" i="5" s="1"/>
  <c r="AB247" i="5" a="1"/>
  <c r="AB247" i="5" s="1"/>
  <c r="AC247" i="5" a="1"/>
  <c r="AC247" i="5" s="1"/>
  <c r="AD247" i="5" a="1"/>
  <c r="AD247" i="5" s="1"/>
  <c r="AE247" i="5" a="1"/>
  <c r="AE247" i="5" s="1"/>
  <c r="AF247" i="5" a="1"/>
  <c r="AF247" i="5" s="1"/>
  <c r="AB248" i="5" a="1"/>
  <c r="AB248" i="5" s="1"/>
  <c r="AC248" i="5" a="1"/>
  <c r="AC248" i="5" s="1"/>
  <c r="AD248" i="5" a="1"/>
  <c r="AD248" i="5" s="1"/>
  <c r="AE248" i="5" a="1"/>
  <c r="AE248" i="5" s="1"/>
  <c r="AF248" i="5" a="1"/>
  <c r="AF248" i="5" s="1"/>
  <c r="AB249" i="5" a="1"/>
  <c r="AB249" i="5" s="1"/>
  <c r="AC249" i="5" a="1"/>
  <c r="AC249" i="5" s="1"/>
  <c r="AD249" i="5" a="1"/>
  <c r="AD249" i="5" s="1"/>
  <c r="AE249" i="5" a="1"/>
  <c r="AE249" i="5" s="1"/>
  <c r="AF249" i="5" a="1"/>
  <c r="AF249" i="5" s="1"/>
  <c r="AB250" i="5" a="1"/>
  <c r="AB250" i="5" s="1"/>
  <c r="AC250" i="5" a="1"/>
  <c r="AC250" i="5" s="1"/>
  <c r="AD250" i="5" a="1"/>
  <c r="AD250" i="5" s="1"/>
  <c r="AE250" i="5" a="1"/>
  <c r="AE250" i="5" s="1"/>
  <c r="AF250" i="5" a="1"/>
  <c r="AF250" i="5" s="1"/>
  <c r="AB251" i="5" a="1"/>
  <c r="AB251" i="5" s="1"/>
  <c r="AC251" i="5" a="1"/>
  <c r="AC251" i="5" s="1"/>
  <c r="AD251" i="5" a="1"/>
  <c r="AD251" i="5" s="1"/>
  <c r="AE251" i="5" a="1"/>
  <c r="AE251" i="5" s="1"/>
  <c r="AF251" i="5" a="1"/>
  <c r="AF251" i="5" s="1"/>
  <c r="AB252" i="5" a="1"/>
  <c r="AB252" i="5" s="1"/>
  <c r="AC252" i="5" a="1"/>
  <c r="AC252" i="5" s="1"/>
  <c r="AD252" i="5" a="1"/>
  <c r="AD252" i="5" s="1"/>
  <c r="AE252" i="5" a="1"/>
  <c r="AE252" i="5" s="1"/>
  <c r="AF252" i="5" a="1"/>
  <c r="AF252" i="5" s="1"/>
  <c r="AB253" i="5" a="1"/>
  <c r="AB253" i="5" s="1"/>
  <c r="AC253" i="5" a="1"/>
  <c r="AC253" i="5" s="1"/>
  <c r="AD253" i="5" a="1"/>
  <c r="AD253" i="5" s="1"/>
  <c r="AE253" i="5" a="1"/>
  <c r="AE253" i="5" s="1"/>
  <c r="AF253" i="5" a="1"/>
  <c r="AF253" i="5" s="1"/>
  <c r="AB254" i="5" a="1"/>
  <c r="AB254" i="5" s="1"/>
  <c r="AC254" i="5" a="1"/>
  <c r="AC254" i="5" s="1"/>
  <c r="AD254" i="5" a="1"/>
  <c r="AD254" i="5" s="1"/>
  <c r="AE254" i="5" a="1"/>
  <c r="AE254" i="5" s="1"/>
  <c r="AF254" i="5" a="1"/>
  <c r="AF254" i="5" s="1"/>
  <c r="AB255" i="5" a="1"/>
  <c r="AB255" i="5" s="1"/>
  <c r="AC255" i="5" a="1"/>
  <c r="AC255" i="5" s="1"/>
  <c r="AD255" i="5" a="1"/>
  <c r="AD255" i="5" s="1"/>
  <c r="AE255" i="5" a="1"/>
  <c r="AE255" i="5" s="1"/>
  <c r="AF255" i="5" a="1"/>
  <c r="AF255" i="5" s="1"/>
  <c r="AB256" i="5" a="1"/>
  <c r="AB256" i="5" s="1"/>
  <c r="AC256" i="5" a="1"/>
  <c r="AC256" i="5" s="1"/>
  <c r="AD256" i="5" a="1"/>
  <c r="AD256" i="5" s="1"/>
  <c r="AE256" i="5" a="1"/>
  <c r="AE256" i="5" s="1"/>
  <c r="AF256" i="5" a="1"/>
  <c r="AF256" i="5" s="1"/>
  <c r="AB257" i="5" a="1"/>
  <c r="AB257" i="5" s="1"/>
  <c r="AC257" i="5" a="1"/>
  <c r="AC257" i="5" s="1"/>
  <c r="AD257" i="5" a="1"/>
  <c r="AD257" i="5" s="1"/>
  <c r="AE257" i="5" a="1"/>
  <c r="AE257" i="5" s="1"/>
  <c r="AF257" i="5" a="1"/>
  <c r="AF257" i="5" s="1"/>
  <c r="AB258" i="5" a="1"/>
  <c r="AB258" i="5" s="1"/>
  <c r="AC258" i="5" a="1"/>
  <c r="AC258" i="5" s="1"/>
  <c r="AD258" i="5" a="1"/>
  <c r="AD258" i="5" s="1"/>
  <c r="AE258" i="5" a="1"/>
  <c r="AE258" i="5" s="1"/>
  <c r="AF258" i="5" a="1"/>
  <c r="AF258" i="5" s="1"/>
  <c r="AB259" i="5" a="1"/>
  <c r="AB259" i="5" s="1"/>
  <c r="AC259" i="5" a="1"/>
  <c r="AC259" i="5" s="1"/>
  <c r="AD259" i="5" a="1"/>
  <c r="AD259" i="5" s="1"/>
  <c r="AE259" i="5" a="1"/>
  <c r="AE259" i="5" s="1"/>
  <c r="AF259" i="5" a="1"/>
  <c r="AF259" i="5" s="1"/>
  <c r="AB260" i="5" a="1"/>
  <c r="AB260" i="5" s="1"/>
  <c r="AC260" i="5" a="1"/>
  <c r="AC260" i="5" s="1"/>
  <c r="AD260" i="5" a="1"/>
  <c r="AD260" i="5" s="1"/>
  <c r="AE260" i="5" a="1"/>
  <c r="AE260" i="5" s="1"/>
  <c r="AF260" i="5" a="1"/>
  <c r="AF260" i="5" s="1"/>
  <c r="AB261" i="5" a="1"/>
  <c r="AB261" i="5" s="1"/>
  <c r="AC261" i="5" a="1"/>
  <c r="AC261" i="5" s="1"/>
  <c r="AD261" i="5" a="1"/>
  <c r="AD261" i="5" s="1"/>
  <c r="AE261" i="5" a="1"/>
  <c r="AE261" i="5" s="1"/>
  <c r="AF261" i="5" a="1"/>
  <c r="AF261" i="5" s="1"/>
  <c r="AB262" i="5" a="1"/>
  <c r="AB262" i="5" s="1"/>
  <c r="AC262" i="5" a="1"/>
  <c r="AC262" i="5" s="1"/>
  <c r="AD262" i="5" a="1"/>
  <c r="AD262" i="5" s="1"/>
  <c r="AE262" i="5" a="1"/>
  <c r="AE262" i="5" s="1"/>
  <c r="AF262" i="5" a="1"/>
  <c r="AF262" i="5" s="1"/>
  <c r="AB263" i="5" a="1"/>
  <c r="AB263" i="5" s="1"/>
  <c r="AC263" i="5" a="1"/>
  <c r="AC263" i="5" s="1"/>
  <c r="AD263" i="5" a="1"/>
  <c r="AD263" i="5" s="1"/>
  <c r="AE263" i="5" a="1"/>
  <c r="AE263" i="5" s="1"/>
  <c r="AF263" i="5" a="1"/>
  <c r="AF263" i="5" s="1"/>
  <c r="AB264" i="5" a="1"/>
  <c r="AB264" i="5" s="1"/>
  <c r="AC264" i="5" a="1"/>
  <c r="AC264" i="5" s="1"/>
  <c r="AD264" i="5" a="1"/>
  <c r="AD264" i="5" s="1"/>
  <c r="AE264" i="5" a="1"/>
  <c r="AE264" i="5" s="1"/>
  <c r="AF264" i="5" a="1"/>
  <c r="AF264" i="5" s="1"/>
  <c r="AB265" i="5" a="1"/>
  <c r="AB265" i="5" s="1"/>
  <c r="AC265" i="5" a="1"/>
  <c r="AC265" i="5" s="1"/>
  <c r="AD265" i="5" a="1"/>
  <c r="AD265" i="5" s="1"/>
  <c r="AE265" i="5" a="1"/>
  <c r="AE265" i="5" s="1"/>
  <c r="AF265" i="5" a="1"/>
  <c r="AF265" i="5" s="1"/>
  <c r="AB266" i="5" a="1"/>
  <c r="AB266" i="5" s="1"/>
  <c r="AC266" i="5" a="1"/>
  <c r="AC266" i="5" s="1"/>
  <c r="AD266" i="5" a="1"/>
  <c r="AD266" i="5" s="1"/>
  <c r="AE266" i="5" a="1"/>
  <c r="AE266" i="5" s="1"/>
  <c r="AF266" i="5" a="1"/>
  <c r="AF266" i="5" s="1"/>
  <c r="AB267" i="5" a="1"/>
  <c r="AB267" i="5" s="1"/>
  <c r="AC267" i="5" a="1"/>
  <c r="AC267" i="5" s="1"/>
  <c r="AD267" i="5" a="1"/>
  <c r="AD267" i="5" s="1"/>
  <c r="AE267" i="5" a="1"/>
  <c r="AE267" i="5" s="1"/>
  <c r="AF267" i="5" a="1"/>
  <c r="AF267" i="5" s="1"/>
  <c r="AB268" i="5" a="1"/>
  <c r="AB268" i="5" s="1"/>
  <c r="AC268" i="5" a="1"/>
  <c r="AC268" i="5" s="1"/>
  <c r="AD268" i="5" a="1"/>
  <c r="AD268" i="5" s="1"/>
  <c r="AE268" i="5" a="1"/>
  <c r="AE268" i="5" s="1"/>
  <c r="AF268" i="5" a="1"/>
  <c r="AF268" i="5" s="1"/>
  <c r="AB269" i="5" a="1"/>
  <c r="AB269" i="5" s="1"/>
  <c r="AC269" i="5" a="1"/>
  <c r="AC269" i="5" s="1"/>
  <c r="AD269" i="5" a="1"/>
  <c r="AD269" i="5" s="1"/>
  <c r="AE269" i="5" a="1"/>
  <c r="AE269" i="5" s="1"/>
  <c r="AF269" i="5" a="1"/>
  <c r="AF269" i="5" s="1"/>
  <c r="AB270" i="5" a="1"/>
  <c r="AB270" i="5" s="1"/>
  <c r="AC270" i="5" a="1"/>
  <c r="AC270" i="5" s="1"/>
  <c r="AD270" i="5" a="1"/>
  <c r="AD270" i="5" s="1"/>
  <c r="AE270" i="5" a="1"/>
  <c r="AE270" i="5" s="1"/>
  <c r="AF270" i="5" a="1"/>
  <c r="AF270" i="5" s="1"/>
  <c r="AB271" i="5" a="1"/>
  <c r="AB271" i="5" s="1"/>
  <c r="AC271" i="5" a="1"/>
  <c r="AC271" i="5" s="1"/>
  <c r="AD271" i="5" a="1"/>
  <c r="AD271" i="5" s="1"/>
  <c r="AE271" i="5" a="1"/>
  <c r="AE271" i="5" s="1"/>
  <c r="AF271" i="5" a="1"/>
  <c r="AF271" i="5" s="1"/>
  <c r="AB272" i="5" a="1"/>
  <c r="AB272" i="5" s="1"/>
  <c r="AC272" i="5" a="1"/>
  <c r="AC272" i="5" s="1"/>
  <c r="AD272" i="5" a="1"/>
  <c r="AD272" i="5" s="1"/>
  <c r="AE272" i="5" a="1"/>
  <c r="AE272" i="5" s="1"/>
  <c r="AF272" i="5" a="1"/>
  <c r="AF272" i="5" s="1"/>
  <c r="AB273" i="5" a="1"/>
  <c r="AB273" i="5" s="1"/>
  <c r="AC273" i="5" a="1"/>
  <c r="AC273" i="5" s="1"/>
  <c r="AD273" i="5" a="1"/>
  <c r="AD273" i="5" s="1"/>
  <c r="AE273" i="5" a="1"/>
  <c r="AE273" i="5" s="1"/>
  <c r="AF273" i="5" a="1"/>
  <c r="AF273" i="5" s="1"/>
  <c r="AB274" i="5" a="1"/>
  <c r="AB274" i="5" s="1"/>
  <c r="AC274" i="5" a="1"/>
  <c r="AC274" i="5" s="1"/>
  <c r="AD274" i="5" a="1"/>
  <c r="AD274" i="5" s="1"/>
  <c r="AE274" i="5" a="1"/>
  <c r="AE274" i="5" s="1"/>
  <c r="AF274" i="5" a="1"/>
  <c r="AF274" i="5" s="1"/>
  <c r="AB275" i="5" a="1"/>
  <c r="AB275" i="5" s="1"/>
  <c r="AC275" i="5" a="1"/>
  <c r="AC275" i="5" s="1"/>
  <c r="AD275" i="5" a="1"/>
  <c r="AD275" i="5" s="1"/>
  <c r="AE275" i="5" a="1"/>
  <c r="AE275" i="5" s="1"/>
  <c r="AF275" i="5" a="1"/>
  <c r="AF275" i="5" s="1"/>
  <c r="AB276" i="5" a="1"/>
  <c r="AB276" i="5" s="1"/>
  <c r="AC276" i="5" a="1"/>
  <c r="AC276" i="5" s="1"/>
  <c r="AD276" i="5" a="1"/>
  <c r="AD276" i="5" s="1"/>
  <c r="AE276" i="5" a="1"/>
  <c r="AE276" i="5" s="1"/>
  <c r="AF276" i="5" a="1"/>
  <c r="AF276" i="5" s="1"/>
  <c r="AB277" i="5" a="1"/>
  <c r="AB277" i="5" s="1"/>
  <c r="AC277" i="5" a="1"/>
  <c r="AC277" i="5" s="1"/>
  <c r="AD277" i="5" a="1"/>
  <c r="AD277" i="5" s="1"/>
  <c r="AE277" i="5" a="1"/>
  <c r="AE277" i="5" s="1"/>
  <c r="AF277" i="5" a="1"/>
  <c r="AF277" i="5" s="1"/>
  <c r="AB278" i="5" a="1"/>
  <c r="AB278" i="5" s="1"/>
  <c r="AC278" i="5" a="1"/>
  <c r="AC278" i="5" s="1"/>
  <c r="AD278" i="5" a="1"/>
  <c r="AD278" i="5" s="1"/>
  <c r="AE278" i="5" a="1"/>
  <c r="AE278" i="5" s="1"/>
  <c r="AF278" i="5" a="1"/>
  <c r="AF278" i="5" s="1"/>
  <c r="AB279" i="5" a="1"/>
  <c r="AB279" i="5" s="1"/>
  <c r="AC279" i="5" a="1"/>
  <c r="AC279" i="5" s="1"/>
  <c r="AD279" i="5" a="1"/>
  <c r="AD279" i="5" s="1"/>
  <c r="AE279" i="5" a="1"/>
  <c r="AE279" i="5" s="1"/>
  <c r="AF279" i="5" a="1"/>
  <c r="AF279" i="5" s="1"/>
  <c r="AB280" i="5" a="1"/>
  <c r="AB280" i="5" s="1"/>
  <c r="AC280" i="5" a="1"/>
  <c r="AC280" i="5" s="1"/>
  <c r="AD280" i="5" a="1"/>
  <c r="AD280" i="5" s="1"/>
  <c r="AE280" i="5" a="1"/>
  <c r="AE280" i="5" s="1"/>
  <c r="AF280" i="5" a="1"/>
  <c r="AF280" i="5" s="1"/>
  <c r="AB281" i="5" a="1"/>
  <c r="AB281" i="5" s="1"/>
  <c r="AC281" i="5" a="1"/>
  <c r="AC281" i="5" s="1"/>
  <c r="AD281" i="5" a="1"/>
  <c r="AD281" i="5" s="1"/>
  <c r="AE281" i="5" a="1"/>
  <c r="AE281" i="5" s="1"/>
  <c r="AF281" i="5" a="1"/>
  <c r="AF281" i="5" s="1"/>
  <c r="AB282" i="5" a="1"/>
  <c r="AB282" i="5" s="1"/>
  <c r="AC282" i="5" a="1"/>
  <c r="AC282" i="5" s="1"/>
  <c r="AD282" i="5" a="1"/>
  <c r="AD282" i="5" s="1"/>
  <c r="AE282" i="5" a="1"/>
  <c r="AE282" i="5" s="1"/>
  <c r="AF282" i="5" a="1"/>
  <c r="AF282" i="5" s="1"/>
  <c r="AB283" i="5" a="1"/>
  <c r="AB283" i="5" s="1"/>
  <c r="AC283" i="5" a="1"/>
  <c r="AC283" i="5" s="1"/>
  <c r="AD283" i="5" a="1"/>
  <c r="AD283" i="5" s="1"/>
  <c r="AE283" i="5" a="1"/>
  <c r="AE283" i="5" s="1"/>
  <c r="AF283" i="5" a="1"/>
  <c r="AF283" i="5" s="1"/>
  <c r="AB284" i="5" a="1"/>
  <c r="AB284" i="5" s="1"/>
  <c r="AC284" i="5" a="1"/>
  <c r="AC284" i="5" s="1"/>
  <c r="AD284" i="5" a="1"/>
  <c r="AD284" i="5" s="1"/>
  <c r="AE284" i="5" a="1"/>
  <c r="AE284" i="5" s="1"/>
  <c r="AF284" i="5" a="1"/>
  <c r="AF284" i="5" s="1"/>
  <c r="AB285" i="5" a="1"/>
  <c r="AB285" i="5" s="1"/>
  <c r="AC285" i="5" a="1"/>
  <c r="AC285" i="5" s="1"/>
  <c r="AD285" i="5" a="1"/>
  <c r="AD285" i="5" s="1"/>
  <c r="AE285" i="5" a="1"/>
  <c r="AE285" i="5" s="1"/>
  <c r="AF285" i="5" a="1"/>
  <c r="AF285" i="5" s="1"/>
  <c r="AB286" i="5" a="1"/>
  <c r="AB286" i="5" s="1"/>
  <c r="AC286" i="5" a="1"/>
  <c r="AC286" i="5" s="1"/>
  <c r="AD286" i="5" a="1"/>
  <c r="AD286" i="5" s="1"/>
  <c r="AE286" i="5" a="1"/>
  <c r="AE286" i="5" s="1"/>
  <c r="AF286" i="5" a="1"/>
  <c r="AF286" i="5" s="1"/>
  <c r="AB287" i="5" a="1"/>
  <c r="AB287" i="5" s="1"/>
  <c r="AC287" i="5" a="1"/>
  <c r="AC287" i="5" s="1"/>
  <c r="AD287" i="5" a="1"/>
  <c r="AD287" i="5" s="1"/>
  <c r="AE287" i="5" a="1"/>
  <c r="AE287" i="5" s="1"/>
  <c r="AF287" i="5" a="1"/>
  <c r="AF287" i="5" s="1"/>
  <c r="AB288" i="5" a="1"/>
  <c r="AB288" i="5" s="1"/>
  <c r="AC288" i="5" a="1"/>
  <c r="AC288" i="5" s="1"/>
  <c r="AD288" i="5" a="1"/>
  <c r="AD288" i="5" s="1"/>
  <c r="AE288" i="5" a="1"/>
  <c r="AE288" i="5" s="1"/>
  <c r="AF288" i="5" a="1"/>
  <c r="AF288" i="5" s="1"/>
  <c r="AB289" i="5" a="1"/>
  <c r="AB289" i="5"/>
  <c r="AC289" i="5" a="1"/>
  <c r="AC289" i="5"/>
  <c r="AD289" i="5" a="1"/>
  <c r="AD289" i="5"/>
  <c r="AE289" i="5" a="1"/>
  <c r="AE289" i="5"/>
  <c r="AF289" i="5" a="1"/>
  <c r="AF289" i="5"/>
  <c r="AB290" i="5" a="1"/>
  <c r="AB290" i="5"/>
  <c r="AC290" i="5" a="1"/>
  <c r="AC290" i="5"/>
  <c r="AD290" i="5" a="1"/>
  <c r="AD290" i="5"/>
  <c r="AE290" i="5" a="1"/>
  <c r="AE290" i="5"/>
  <c r="AF290" i="5" a="1"/>
  <c r="AF290" i="5"/>
  <c r="AB291" i="5" a="1"/>
  <c r="AB291" i="5"/>
  <c r="AC291" i="5" a="1"/>
  <c r="AC291" i="5"/>
  <c r="AD291" i="5" a="1"/>
  <c r="AD291" i="5"/>
  <c r="AE291" i="5" a="1"/>
  <c r="AE291" i="5"/>
  <c r="AF291" i="5" a="1"/>
  <c r="AF291" i="5"/>
  <c r="AB292" i="5" a="1"/>
  <c r="AB292" i="5"/>
  <c r="AC292" i="5" a="1"/>
  <c r="AC292" i="5"/>
  <c r="AD292" i="5" a="1"/>
  <c r="AD292" i="5"/>
  <c r="AE292" i="5" a="1"/>
  <c r="AE292" i="5"/>
  <c r="AF292" i="5" a="1"/>
  <c r="AF292" i="5"/>
  <c r="AB293" i="5" a="1"/>
  <c r="AB293" i="5"/>
  <c r="AC293" i="5" a="1"/>
  <c r="AC293" i="5"/>
  <c r="AD293" i="5" a="1"/>
  <c r="AD293" i="5"/>
  <c r="AE293" i="5" a="1"/>
  <c r="AE293" i="5"/>
  <c r="AF293" i="5" a="1"/>
  <c r="AF293" i="5"/>
  <c r="AB294" i="5" a="1"/>
  <c r="AB294" i="5"/>
  <c r="AC294" i="5" a="1"/>
  <c r="AC294" i="5"/>
  <c r="AD294" i="5" a="1"/>
  <c r="AD294" i="5"/>
  <c r="AE294" i="5" a="1"/>
  <c r="AE294" i="5"/>
  <c r="AF294" i="5" a="1"/>
  <c r="AF294" i="5"/>
  <c r="AB295" i="5" a="1"/>
  <c r="AB295" i="5"/>
  <c r="AC295" i="5" a="1"/>
  <c r="AC295" i="5"/>
  <c r="AD295" i="5" a="1"/>
  <c r="AD295" i="5"/>
  <c r="AE295" i="5" a="1"/>
  <c r="AE295" i="5"/>
  <c r="AF295" i="5" a="1"/>
  <c r="AF295" i="5"/>
  <c r="AB296" i="5" a="1"/>
  <c r="AB296" i="5"/>
  <c r="AC296" i="5" a="1"/>
  <c r="AC296" i="5"/>
  <c r="AD296" i="5" a="1"/>
  <c r="AD296" i="5"/>
  <c r="AE296" i="5" a="1"/>
  <c r="AE296" i="5"/>
  <c r="AF296" i="5" a="1"/>
  <c r="AF296" i="5"/>
  <c r="AB297" i="5" a="1"/>
  <c r="AB297" i="5"/>
  <c r="AC297" i="5" a="1"/>
  <c r="AC297" i="5"/>
  <c r="AD297" i="5" a="1"/>
  <c r="AD297" i="5"/>
  <c r="AE297" i="5" a="1"/>
  <c r="AE297" i="5"/>
  <c r="AF297" i="5" a="1"/>
  <c r="AF297" i="5"/>
  <c r="AB298" i="5" a="1"/>
  <c r="AB298" i="5"/>
  <c r="AC298" i="5" a="1"/>
  <c r="AC298" i="5"/>
  <c r="AD298" i="5" a="1"/>
  <c r="AD298" i="5"/>
  <c r="AE298" i="5" a="1"/>
  <c r="AE298" i="5"/>
  <c r="AF298" i="5" a="1"/>
  <c r="AF298" i="5"/>
  <c r="AB299" i="5" a="1"/>
  <c r="AB299" i="5"/>
  <c r="AC299" i="5" a="1"/>
  <c r="AC299" i="5"/>
  <c r="AD299" i="5" a="1"/>
  <c r="AD299" i="5"/>
  <c r="AE299" i="5" a="1"/>
  <c r="AE299" i="5"/>
  <c r="AF299" i="5" a="1"/>
  <c r="AF299" i="5"/>
  <c r="AB300" i="5" a="1"/>
  <c r="AB300" i="5"/>
  <c r="AC300" i="5" a="1"/>
  <c r="AC300" i="5"/>
  <c r="AD300" i="5" a="1"/>
  <c r="AD300" i="5"/>
  <c r="AE300" i="5" a="1"/>
  <c r="AE300" i="5"/>
  <c r="AF300" i="5" a="1"/>
  <c r="AF300" i="5"/>
  <c r="AB301" i="5" a="1"/>
  <c r="AB301" i="5"/>
  <c r="AC301" i="5" a="1"/>
  <c r="AC301" i="5"/>
  <c r="AD301" i="5" a="1"/>
  <c r="AD301" i="5"/>
  <c r="AE301" i="5" a="1"/>
  <c r="AE301" i="5"/>
  <c r="AF301" i="5" a="1"/>
  <c r="AF301" i="5"/>
  <c r="AB302" i="5" a="1"/>
  <c r="AB302" i="5"/>
  <c r="AC302" i="5" a="1"/>
  <c r="AC302" i="5"/>
  <c r="AD302" i="5" a="1"/>
  <c r="AD302" i="5"/>
  <c r="AE302" i="5" a="1"/>
  <c r="AE302" i="5"/>
  <c r="AF302" i="5" a="1"/>
  <c r="AF302" i="5"/>
  <c r="AB303" i="5" a="1"/>
  <c r="AB303" i="5"/>
  <c r="AC303" i="5" a="1"/>
  <c r="AC303" i="5" s="1"/>
  <c r="AD303" i="5" a="1"/>
  <c r="AD303" i="5"/>
  <c r="AE303" i="5" a="1"/>
  <c r="AE303" i="5"/>
  <c r="AF303" i="5" a="1"/>
  <c r="AF303" i="5"/>
  <c r="AB304" i="5" a="1"/>
  <c r="AB304" i="5" s="1"/>
  <c r="AC304" i="5" a="1"/>
  <c r="AC304" i="5"/>
  <c r="AD304" i="5" a="1"/>
  <c r="AD304" i="5"/>
  <c r="AE304" i="5" a="1"/>
  <c r="AE304" i="5"/>
  <c r="AF304" i="5" a="1"/>
  <c r="AF304" i="5" s="1"/>
  <c r="AB305" i="5" a="1"/>
  <c r="AB305" i="5"/>
  <c r="AC305" i="5" a="1"/>
  <c r="AC305" i="5"/>
  <c r="AD305" i="5" a="1"/>
  <c r="AD305" i="5"/>
  <c r="AE305" i="5" a="1"/>
  <c r="AE305" i="5" s="1"/>
  <c r="AF305" i="5" a="1"/>
  <c r="AF305" i="5"/>
  <c r="AB306" i="5" a="1"/>
  <c r="AB306" i="5"/>
  <c r="AC306" i="5" a="1"/>
  <c r="AC306" i="5"/>
  <c r="AD306" i="5" a="1"/>
  <c r="AD306" i="5" s="1"/>
  <c r="AE306" i="5" a="1"/>
  <c r="AE306" i="5"/>
  <c r="AF306" i="5" a="1"/>
  <c r="AF306" i="5"/>
  <c r="AB307" i="5" a="1"/>
  <c r="AB307" i="5"/>
  <c r="AC307" i="5" a="1"/>
  <c r="AC307" i="5" s="1"/>
  <c r="AD307" i="5" a="1"/>
  <c r="AD307" i="5"/>
  <c r="AE307" i="5" a="1"/>
  <c r="AE307" i="5"/>
  <c r="AF307" i="5" a="1"/>
  <c r="AF307" i="5"/>
  <c r="AB308" i="5" a="1"/>
  <c r="AB308" i="5" s="1"/>
  <c r="AC308" i="5" a="1"/>
  <c r="AC308" i="5"/>
  <c r="AD308" i="5" a="1"/>
  <c r="AD308" i="5"/>
  <c r="AE308" i="5" a="1"/>
  <c r="AE308" i="5"/>
  <c r="AF308" i="5" a="1"/>
  <c r="AF308" i="5" s="1"/>
  <c r="AB309" i="5" a="1"/>
  <c r="AB309" i="5"/>
  <c r="AC309" i="5" a="1"/>
  <c r="AC309" i="5"/>
  <c r="AD309" i="5" a="1"/>
  <c r="AD309" i="5"/>
  <c r="AE309" i="5" a="1"/>
  <c r="AE309" i="5" s="1"/>
  <c r="AF309" i="5" a="1"/>
  <c r="AF309" i="5"/>
  <c r="AB310" i="5" a="1"/>
  <c r="AB310" i="5"/>
  <c r="AC310" i="5" a="1"/>
  <c r="AC310" i="5"/>
  <c r="AD310" i="5" a="1"/>
  <c r="AD310" i="5" s="1"/>
  <c r="AE310" i="5" a="1"/>
  <c r="AE310" i="5"/>
  <c r="AF310" i="5" a="1"/>
  <c r="AF310" i="5"/>
  <c r="AB311" i="5" a="1"/>
  <c r="AB311" i="5"/>
  <c r="AC311" i="5" a="1"/>
  <c r="AC311" i="5" s="1"/>
  <c r="AD311" i="5" a="1"/>
  <c r="AD311" i="5"/>
  <c r="AE311" i="5" a="1"/>
  <c r="AE311" i="5"/>
  <c r="AF311" i="5" a="1"/>
  <c r="AF311" i="5"/>
  <c r="AB312" i="5" a="1"/>
  <c r="AB312" i="5" s="1"/>
  <c r="AC312" i="5" a="1"/>
  <c r="AC312" i="5"/>
  <c r="AD312" i="5" a="1"/>
  <c r="AD312" i="5"/>
  <c r="AE312" i="5" a="1"/>
  <c r="AE312" i="5"/>
  <c r="AF312" i="5" a="1"/>
  <c r="AF312" i="5" s="1"/>
  <c r="AB313" i="5" a="1"/>
  <c r="AB313" i="5"/>
  <c r="AC313" i="5" a="1"/>
  <c r="AC313" i="5"/>
  <c r="AD313" i="5" a="1"/>
  <c r="AD313" i="5"/>
  <c r="AE313" i="5" a="1"/>
  <c r="AE313" i="5" s="1"/>
  <c r="AF313" i="5" a="1"/>
  <c r="AF313" i="5"/>
  <c r="AB314" i="5" a="1"/>
  <c r="AB314" i="5"/>
  <c r="AC314" i="5" a="1"/>
  <c r="AC314" i="5"/>
  <c r="AD314" i="5" a="1"/>
  <c r="AD314" i="5" s="1"/>
  <c r="AE314" i="5" a="1"/>
  <c r="AE314" i="5"/>
  <c r="AF314" i="5" a="1"/>
  <c r="AF314" i="5"/>
  <c r="AB315" i="5" a="1"/>
  <c r="AB315" i="5"/>
  <c r="AC315" i="5" a="1"/>
  <c r="AC315" i="5" s="1"/>
  <c r="AD315" i="5" a="1"/>
  <c r="AD315" i="5"/>
  <c r="AE315" i="5" a="1"/>
  <c r="AE315" i="5"/>
  <c r="AF315" i="5" a="1"/>
  <c r="AF315" i="5"/>
  <c r="AB316" i="5" a="1"/>
  <c r="AB316" i="5" s="1"/>
  <c r="AC316" i="5" a="1"/>
  <c r="AC316" i="5"/>
  <c r="AD316" i="5" a="1"/>
  <c r="AD316" i="5"/>
  <c r="AE316" i="5" a="1"/>
  <c r="AE316" i="5"/>
  <c r="AF316" i="5" a="1"/>
  <c r="AF316" i="5" s="1"/>
  <c r="AB317" i="5" a="1"/>
  <c r="AB317" i="5"/>
  <c r="AC317" i="5" a="1"/>
  <c r="AC317" i="5"/>
  <c r="AD317" i="5" a="1"/>
  <c r="AD317" i="5"/>
  <c r="AE317" i="5" a="1"/>
  <c r="AE317" i="5" s="1"/>
  <c r="AF317" i="5" a="1"/>
  <c r="AF317" i="5"/>
  <c r="AB318" i="5" a="1"/>
  <c r="AB318" i="5"/>
  <c r="AC318" i="5" a="1"/>
  <c r="AC318" i="5"/>
  <c r="AD318" i="5" a="1"/>
  <c r="AD318" i="5" s="1"/>
  <c r="AE318" i="5" a="1"/>
  <c r="AE318" i="5"/>
  <c r="AF318" i="5" a="1"/>
  <c r="AF318" i="5"/>
  <c r="AB319" i="5" a="1"/>
  <c r="AB319" i="5"/>
  <c r="AC319" i="5" a="1"/>
  <c r="AC319" i="5" s="1"/>
  <c r="AD319" i="5" a="1"/>
  <c r="AD319" i="5"/>
  <c r="AE319" i="5" a="1"/>
  <c r="AE319" i="5"/>
  <c r="AF319" i="5" a="1"/>
  <c r="AF319" i="5"/>
  <c r="AB320" i="5" a="1"/>
  <c r="AB320" i="5" s="1"/>
  <c r="AC320" i="5" a="1"/>
  <c r="AC320" i="5"/>
  <c r="AD320" i="5" a="1"/>
  <c r="AD320" i="5"/>
  <c r="AE320" i="5" a="1"/>
  <c r="AE320" i="5"/>
  <c r="AF320" i="5" a="1"/>
  <c r="AF320" i="5" s="1"/>
  <c r="AB321" i="5" a="1"/>
  <c r="AB321" i="5"/>
  <c r="AC321" i="5" a="1"/>
  <c r="AC321" i="5"/>
  <c r="AD321" i="5" a="1"/>
  <c r="AD321" i="5"/>
  <c r="AE321" i="5" a="1"/>
  <c r="AE321" i="5" s="1"/>
  <c r="AF321" i="5" a="1"/>
  <c r="AF321" i="5" s="1"/>
  <c r="AB322" i="5" a="1"/>
  <c r="AB322" i="5"/>
  <c r="AC322" i="5" a="1"/>
  <c r="AC322" i="5"/>
  <c r="AD322" i="5" a="1"/>
  <c r="AD322" i="5" s="1"/>
  <c r="AE322" i="5" a="1"/>
  <c r="AE322" i="5" s="1"/>
  <c r="AF322" i="5" a="1"/>
  <c r="AF322" i="5"/>
  <c r="AB323" i="5" a="1"/>
  <c r="AB323" i="5"/>
  <c r="AC323" i="5" a="1"/>
  <c r="AC323" i="5" s="1"/>
  <c r="AD323" i="5" a="1"/>
  <c r="AD323" i="5" s="1"/>
  <c r="AE323" i="5" a="1"/>
  <c r="AE323" i="5"/>
  <c r="AF323" i="5" a="1"/>
  <c r="AF323" i="5"/>
  <c r="AB324" i="5" a="1"/>
  <c r="AB324" i="5" s="1"/>
  <c r="AC324" i="5" a="1"/>
  <c r="AC324" i="5" s="1"/>
  <c r="AD324" i="5" a="1"/>
  <c r="AD324" i="5"/>
  <c r="AE324" i="5" a="1"/>
  <c r="AE324" i="5"/>
  <c r="AF324" i="5" a="1"/>
  <c r="AF324" i="5" s="1"/>
  <c r="AB325" i="5" a="1"/>
  <c r="AB325" i="5" s="1"/>
  <c r="AC325" i="5" a="1"/>
  <c r="AC325" i="5"/>
  <c r="AD325" i="5" a="1"/>
  <c r="AD325" i="5"/>
  <c r="AE325" i="5" a="1"/>
  <c r="AE325" i="5" s="1"/>
  <c r="AF325" i="5" a="1"/>
  <c r="AF325" i="5" s="1"/>
  <c r="AB326" i="5" a="1"/>
  <c r="AB326" i="5"/>
  <c r="AC326" i="5" a="1"/>
  <c r="AC326" i="5"/>
  <c r="AD326" i="5" a="1"/>
  <c r="AD326" i="5" s="1"/>
  <c r="AE326" i="5" a="1"/>
  <c r="AE326" i="5" s="1"/>
  <c r="AF326" i="5" a="1"/>
  <c r="AF326" i="5"/>
  <c r="AB327" i="5" a="1"/>
  <c r="AB327" i="5"/>
  <c r="AC327" i="5" a="1"/>
  <c r="AC327" i="5" s="1"/>
  <c r="AD327" i="5" a="1"/>
  <c r="AD327" i="5" s="1"/>
  <c r="AE327" i="5" a="1"/>
  <c r="AE327" i="5"/>
  <c r="AF327" i="5" a="1"/>
  <c r="AF327" i="5"/>
  <c r="AB328" i="5" a="1"/>
  <c r="AB328" i="5" s="1"/>
  <c r="AC328" i="5" a="1"/>
  <c r="AC328" i="5" s="1"/>
  <c r="AD328" i="5" a="1"/>
  <c r="AD328" i="5"/>
  <c r="AE328" i="5" a="1"/>
  <c r="AE328" i="5"/>
  <c r="AF328" i="5" a="1"/>
  <c r="AF328" i="5" s="1"/>
  <c r="AB329" i="5" a="1"/>
  <c r="AB329" i="5" s="1"/>
  <c r="AC329" i="5" a="1"/>
  <c r="AC329" i="5"/>
  <c r="AD329" i="5" a="1"/>
  <c r="AD329" i="5"/>
  <c r="AE329" i="5" a="1"/>
  <c r="AE329" i="5" s="1"/>
  <c r="AF329" i="5" a="1"/>
  <c r="AF329" i="5" s="1"/>
  <c r="AB330" i="5" a="1"/>
  <c r="AB330" i="5"/>
  <c r="AC330" i="5" a="1"/>
  <c r="AC330" i="5"/>
  <c r="AD330" i="5" a="1"/>
  <c r="AD330" i="5" s="1"/>
  <c r="AE330" i="5" a="1"/>
  <c r="AE330" i="5" s="1"/>
  <c r="AF330" i="5" a="1"/>
  <c r="AF330" i="5"/>
  <c r="AB331" i="5" a="1"/>
  <c r="AB331" i="5"/>
  <c r="AC331" i="5" a="1"/>
  <c r="AC331" i="5" s="1"/>
  <c r="AD331" i="5" a="1"/>
  <c r="AD331" i="5" s="1"/>
  <c r="AE331" i="5" a="1"/>
  <c r="AE331" i="5"/>
  <c r="AF331" i="5" a="1"/>
  <c r="AF331" i="5"/>
  <c r="AB332" i="5" a="1"/>
  <c r="AB332" i="5" s="1"/>
  <c r="AC332" i="5" a="1"/>
  <c r="AC332" i="5" s="1"/>
  <c r="AD332" i="5" a="1"/>
  <c r="AD332" i="5"/>
  <c r="AE332" i="5" a="1"/>
  <c r="AE332" i="5"/>
  <c r="AF332" i="5" a="1"/>
  <c r="AF332" i="5" s="1"/>
  <c r="V222" i="5"/>
  <c r="V223" i="5" s="1"/>
  <c r="V224" i="5" s="1"/>
  <c r="V225" i="5" s="1"/>
  <c r="V226" i="5" s="1"/>
  <c r="V227" i="5" s="1"/>
  <c r="V228" i="5" s="1"/>
  <c r="V229" i="5" s="1"/>
  <c r="V230" i="5" s="1"/>
  <c r="V231" i="5" s="1"/>
  <c r="V232" i="5" s="1"/>
  <c r="V233" i="5" s="1"/>
  <c r="V234" i="5" s="1"/>
  <c r="V235" i="5" s="1"/>
  <c r="V236" i="5" s="1"/>
  <c r="V237" i="5" s="1"/>
  <c r="V238" i="5" s="1"/>
  <c r="V239" i="5" s="1"/>
  <c r="V240" i="5" s="1"/>
  <c r="V241" i="5" s="1"/>
  <c r="V242" i="5" s="1"/>
  <c r="V243" i="5" s="1"/>
  <c r="V244" i="5" s="1"/>
  <c r="V245" i="5" s="1"/>
  <c r="V246" i="5" s="1"/>
  <c r="V247" i="5" s="1"/>
  <c r="V248" i="5" s="1"/>
  <c r="V249" i="5" s="1"/>
  <c r="V250" i="5" s="1"/>
  <c r="V251" i="5" s="1"/>
  <c r="V252" i="5" s="1"/>
  <c r="V253" i="5" s="1"/>
  <c r="V254" i="5" s="1"/>
  <c r="V255" i="5" s="1"/>
  <c r="V256" i="5" s="1"/>
  <c r="V257" i="5" s="1"/>
  <c r="V258" i="5" s="1"/>
  <c r="V259" i="5" s="1"/>
  <c r="V260" i="5" s="1"/>
  <c r="V261" i="5" s="1"/>
  <c r="V262" i="5" s="1"/>
  <c r="V263" i="5" s="1"/>
  <c r="V264" i="5" s="1"/>
  <c r="V265" i="5" s="1"/>
  <c r="V266" i="5" s="1"/>
  <c r="V267" i="5" s="1"/>
  <c r="V268" i="5" s="1"/>
  <c r="V269" i="5" s="1"/>
  <c r="V270" i="5" s="1"/>
  <c r="V271" i="5" s="1"/>
  <c r="V272" i="5" s="1"/>
  <c r="V273" i="5" s="1"/>
  <c r="V274" i="5" s="1"/>
  <c r="V275" i="5" s="1"/>
  <c r="V276" i="5" s="1"/>
  <c r="V277" i="5" s="1"/>
  <c r="V278" i="5" s="1"/>
  <c r="V279" i="5" s="1"/>
  <c r="V280" i="5" s="1"/>
  <c r="V281" i="5" s="1"/>
  <c r="V282" i="5" s="1"/>
  <c r="V283" i="5" s="1"/>
  <c r="V284" i="5" s="1"/>
  <c r="V285" i="5" s="1"/>
  <c r="V286" i="5" s="1"/>
  <c r="V287" i="5" s="1"/>
  <c r="V288" i="5" s="1"/>
  <c r="V289" i="5" s="1"/>
  <c r="V290" i="5" s="1"/>
  <c r="V291" i="5" s="1"/>
  <c r="V292" i="5" s="1"/>
  <c r="V293" i="5" s="1"/>
  <c r="V294" i="5" s="1"/>
  <c r="V295" i="5" s="1"/>
  <c r="V296" i="5" s="1"/>
  <c r="V297" i="5" s="1"/>
  <c r="V298" i="5" s="1"/>
  <c r="V299" i="5" s="1"/>
  <c r="V300" i="5" s="1"/>
  <c r="V301" i="5" s="1"/>
  <c r="V302" i="5" s="1"/>
  <c r="V303" i="5" s="1"/>
  <c r="V304" i="5" s="1"/>
  <c r="V305" i="5" s="1"/>
  <c r="V306" i="5" s="1"/>
  <c r="V307" i="5" s="1"/>
  <c r="V308" i="5" s="1"/>
  <c r="V309" i="5" s="1"/>
  <c r="V310" i="5" s="1"/>
  <c r="V311" i="5" s="1"/>
  <c r="V312" i="5" s="1"/>
  <c r="V313" i="5" s="1"/>
  <c r="V314" i="5" s="1"/>
  <c r="V315" i="5" s="1"/>
  <c r="V316" i="5" s="1"/>
  <c r="W222" i="5"/>
  <c r="X222" i="5"/>
  <c r="Y222" i="5"/>
  <c r="Y223" i="5" s="1"/>
  <c r="Y224" i="5" s="1"/>
  <c r="Y225" i="5" s="1"/>
  <c r="Y226" i="5" s="1"/>
  <c r="Y227" i="5" s="1"/>
  <c r="Y228" i="5" s="1"/>
  <c r="Y229" i="5" s="1"/>
  <c r="Y230" i="5" s="1"/>
  <c r="Y231" i="5" s="1"/>
  <c r="Y232" i="5" s="1"/>
  <c r="Y233" i="5" s="1"/>
  <c r="Y234" i="5" s="1"/>
  <c r="Y235" i="5" s="1"/>
  <c r="Y236" i="5" s="1"/>
  <c r="Y237" i="5" s="1"/>
  <c r="Y238" i="5" s="1"/>
  <c r="Y239" i="5" s="1"/>
  <c r="Y240" i="5" s="1"/>
  <c r="Y241" i="5" s="1"/>
  <c r="Y242" i="5" s="1"/>
  <c r="Y243" i="5" s="1"/>
  <c r="Y244" i="5" s="1"/>
  <c r="Y245" i="5" s="1"/>
  <c r="Y246" i="5" s="1"/>
  <c r="Y247" i="5" s="1"/>
  <c r="Y248" i="5" s="1"/>
  <c r="Y249" i="5" s="1"/>
  <c r="Y250" i="5" s="1"/>
  <c r="Y251" i="5" s="1"/>
  <c r="Y252" i="5" s="1"/>
  <c r="Y253" i="5" s="1"/>
  <c r="Y254" i="5" s="1"/>
  <c r="Y255" i="5" s="1"/>
  <c r="Y256" i="5" s="1"/>
  <c r="Y257" i="5" s="1"/>
  <c r="Y258" i="5" s="1"/>
  <c r="Y259" i="5" s="1"/>
  <c r="Y260" i="5" s="1"/>
  <c r="Y261" i="5" s="1"/>
  <c r="Y262" i="5" s="1"/>
  <c r="Y263" i="5" s="1"/>
  <c r="Y264" i="5" s="1"/>
  <c r="Y265" i="5" s="1"/>
  <c r="Y266" i="5" s="1"/>
  <c r="Y267" i="5" s="1"/>
  <c r="Y268" i="5" s="1"/>
  <c r="Y269" i="5" s="1"/>
  <c r="Y270" i="5" s="1"/>
  <c r="Y271" i="5" s="1"/>
  <c r="Y272" i="5" s="1"/>
  <c r="Y273" i="5" s="1"/>
  <c r="Y274" i="5" s="1"/>
  <c r="Y275" i="5" s="1"/>
  <c r="Y276" i="5" s="1"/>
  <c r="Y277" i="5" s="1"/>
  <c r="Y278" i="5" s="1"/>
  <c r="Y279" i="5" s="1"/>
  <c r="Y280" i="5" s="1"/>
  <c r="Y281" i="5" s="1"/>
  <c r="Y282" i="5" s="1"/>
  <c r="Y283" i="5" s="1"/>
  <c r="Y284" i="5" s="1"/>
  <c r="Y285" i="5" s="1"/>
  <c r="Y286" i="5" s="1"/>
  <c r="Y287" i="5" s="1"/>
  <c r="Y288" i="5" s="1"/>
  <c r="Y289" i="5" s="1"/>
  <c r="Y290" i="5" s="1"/>
  <c r="Y291" i="5" s="1"/>
  <c r="Y292" i="5" s="1"/>
  <c r="Y293" i="5" s="1"/>
  <c r="Y294" i="5" s="1"/>
  <c r="Y295" i="5" s="1"/>
  <c r="Y296" i="5" s="1"/>
  <c r="Y297" i="5" s="1"/>
  <c r="Y298" i="5" s="1"/>
  <c r="Y299" i="5" s="1"/>
  <c r="Y300" i="5" s="1"/>
  <c r="Y301" i="5" s="1"/>
  <c r="Y302" i="5" s="1"/>
  <c r="Y303" i="5" s="1"/>
  <c r="Y304" i="5" s="1"/>
  <c r="Y305" i="5" s="1"/>
  <c r="Y306" i="5" s="1"/>
  <c r="Y307" i="5" s="1"/>
  <c r="Y308" i="5" s="1"/>
  <c r="Y309" i="5" s="1"/>
  <c r="Y310" i="5" s="1"/>
  <c r="Y311" i="5" s="1"/>
  <c r="Y312" i="5" s="1"/>
  <c r="Y313" i="5" s="1"/>
  <c r="Y314" i="5" s="1"/>
  <c r="Y315" i="5" s="1"/>
  <c r="Y316" i="5" s="1"/>
  <c r="Y317" i="5" s="1"/>
  <c r="Y318" i="5" s="1"/>
  <c r="Y319" i="5" s="1"/>
  <c r="Y320" i="5" s="1"/>
  <c r="Y321" i="5" s="1"/>
  <c r="Y322" i="5" s="1"/>
  <c r="Y323" i="5" s="1"/>
  <c r="Y324" i="5" s="1"/>
  <c r="Y325" i="5" s="1"/>
  <c r="Y326" i="5" s="1"/>
  <c r="Y327" i="5" s="1"/>
  <c r="Y328" i="5" s="1"/>
  <c r="Y329" i="5" s="1"/>
  <c r="Y330" i="5" s="1"/>
  <c r="Y331" i="5" s="1"/>
  <c r="Y332" i="5" s="1"/>
  <c r="W223" i="5"/>
  <c r="W224" i="5" s="1"/>
  <c r="W225" i="5" s="1"/>
  <c r="W226" i="5" s="1"/>
  <c r="W227" i="5" s="1"/>
  <c r="W228" i="5" s="1"/>
  <c r="W229" i="5" s="1"/>
  <c r="W230" i="5" s="1"/>
  <c r="W231" i="5" s="1"/>
  <c r="W232" i="5" s="1"/>
  <c r="W233" i="5" s="1"/>
  <c r="W234" i="5" s="1"/>
  <c r="W235" i="5" s="1"/>
  <c r="W236" i="5" s="1"/>
  <c r="W237" i="5" s="1"/>
  <c r="W238" i="5" s="1"/>
  <c r="W239" i="5" s="1"/>
  <c r="W240" i="5" s="1"/>
  <c r="W241" i="5" s="1"/>
  <c r="W242" i="5" s="1"/>
  <c r="W243" i="5" s="1"/>
  <c r="W244" i="5" s="1"/>
  <c r="W245" i="5" s="1"/>
  <c r="W246" i="5" s="1"/>
  <c r="W247" i="5" s="1"/>
  <c r="W248" i="5" s="1"/>
  <c r="W249" i="5" s="1"/>
  <c r="W250" i="5" s="1"/>
  <c r="W251" i="5" s="1"/>
  <c r="W252" i="5" s="1"/>
  <c r="W253" i="5" s="1"/>
  <c r="W254" i="5" s="1"/>
  <c r="W255" i="5" s="1"/>
  <c r="W256" i="5" s="1"/>
  <c r="W257" i="5" s="1"/>
  <c r="W258" i="5" s="1"/>
  <c r="W259" i="5" s="1"/>
  <c r="W260" i="5" s="1"/>
  <c r="W261" i="5" s="1"/>
  <c r="W262" i="5" s="1"/>
  <c r="W263" i="5" s="1"/>
  <c r="W264" i="5" s="1"/>
  <c r="W265" i="5" s="1"/>
  <c r="W266" i="5" s="1"/>
  <c r="W267" i="5" s="1"/>
  <c r="W268" i="5" s="1"/>
  <c r="W269" i="5" s="1"/>
  <c r="W270" i="5" s="1"/>
  <c r="W271" i="5" s="1"/>
  <c r="W272" i="5" s="1"/>
  <c r="W273" i="5" s="1"/>
  <c r="W274" i="5" s="1"/>
  <c r="W275" i="5" s="1"/>
  <c r="W276" i="5" s="1"/>
  <c r="W277" i="5" s="1"/>
  <c r="W278" i="5" s="1"/>
  <c r="W279" i="5" s="1"/>
  <c r="W280" i="5" s="1"/>
  <c r="W281" i="5" s="1"/>
  <c r="W282" i="5" s="1"/>
  <c r="W283" i="5" s="1"/>
  <c r="W284" i="5" s="1"/>
  <c r="W285" i="5" s="1"/>
  <c r="W286" i="5" s="1"/>
  <c r="W287" i="5" s="1"/>
  <c r="W288" i="5" s="1"/>
  <c r="W289" i="5" s="1"/>
  <c r="W290" i="5" s="1"/>
  <c r="W291" i="5" s="1"/>
  <c r="W292" i="5" s="1"/>
  <c r="W293" i="5" s="1"/>
  <c r="W294" i="5" s="1"/>
  <c r="W295" i="5" s="1"/>
  <c r="W296" i="5" s="1"/>
  <c r="W297" i="5" s="1"/>
  <c r="W298" i="5" s="1"/>
  <c r="W299" i="5" s="1"/>
  <c r="W300" i="5" s="1"/>
  <c r="W301" i="5" s="1"/>
  <c r="W302" i="5" s="1"/>
  <c r="W303" i="5" s="1"/>
  <c r="W304" i="5" s="1"/>
  <c r="W305" i="5" s="1"/>
  <c r="W306" i="5" s="1"/>
  <c r="W307" i="5" s="1"/>
  <c r="W308" i="5" s="1"/>
  <c r="W309" i="5" s="1"/>
  <c r="W310" i="5" s="1"/>
  <c r="W311" i="5" s="1"/>
  <c r="W312" i="5" s="1"/>
  <c r="W313" i="5" s="1"/>
  <c r="W314" i="5" s="1"/>
  <c r="W315" i="5" s="1"/>
  <c r="W316" i="5" s="1"/>
  <c r="W317" i="5" s="1"/>
  <c r="W318" i="5" s="1"/>
  <c r="W319" i="5" s="1"/>
  <c r="W320" i="5" s="1"/>
  <c r="W321" i="5" s="1"/>
  <c r="W322" i="5" s="1"/>
  <c r="W323" i="5" s="1"/>
  <c r="W324" i="5" s="1"/>
  <c r="W325" i="5" s="1"/>
  <c r="W326" i="5" s="1"/>
  <c r="W327" i="5" s="1"/>
  <c r="W328" i="5" s="1"/>
  <c r="W329" i="5" s="1"/>
  <c r="W330" i="5" s="1"/>
  <c r="W331" i="5" s="1"/>
  <c r="W332" i="5" s="1"/>
  <c r="X223" i="5"/>
  <c r="X224" i="5" s="1"/>
  <c r="X225" i="5" s="1"/>
  <c r="X226" i="5" s="1"/>
  <c r="X227" i="5" s="1"/>
  <c r="X228" i="5" s="1"/>
  <c r="X229" i="5" s="1"/>
  <c r="X230" i="5" s="1"/>
  <c r="X231" i="5" s="1"/>
  <c r="X232" i="5" s="1"/>
  <c r="X233" i="5" s="1"/>
  <c r="X234" i="5" s="1"/>
  <c r="X235" i="5" s="1"/>
  <c r="X236" i="5" s="1"/>
  <c r="X237" i="5" s="1"/>
  <c r="X238" i="5" s="1"/>
  <c r="X239" i="5" s="1"/>
  <c r="X240" i="5" s="1"/>
  <c r="X241" i="5" s="1"/>
  <c r="X242" i="5" s="1"/>
  <c r="X243" i="5" s="1"/>
  <c r="X244" i="5" s="1"/>
  <c r="X245" i="5" s="1"/>
  <c r="X246" i="5" s="1"/>
  <c r="X247" i="5" s="1"/>
  <c r="X248" i="5" s="1"/>
  <c r="X249" i="5" s="1"/>
  <c r="X250" i="5" s="1"/>
  <c r="X251" i="5" s="1"/>
  <c r="X252" i="5" s="1"/>
  <c r="X253" i="5" s="1"/>
  <c r="X254" i="5" s="1"/>
  <c r="X255" i="5" s="1"/>
  <c r="X256" i="5" s="1"/>
  <c r="X257" i="5" s="1"/>
  <c r="X258" i="5" s="1"/>
  <c r="X259" i="5" s="1"/>
  <c r="X260" i="5" s="1"/>
  <c r="X261" i="5" s="1"/>
  <c r="X262" i="5" s="1"/>
  <c r="X263" i="5" s="1"/>
  <c r="X264" i="5" s="1"/>
  <c r="X265" i="5" s="1"/>
  <c r="X266" i="5" s="1"/>
  <c r="X267" i="5" s="1"/>
  <c r="X268" i="5" s="1"/>
  <c r="X269" i="5" s="1"/>
  <c r="X270" i="5" s="1"/>
  <c r="X271" i="5" s="1"/>
  <c r="X272" i="5" s="1"/>
  <c r="X273" i="5" s="1"/>
  <c r="X274" i="5" s="1"/>
  <c r="X275" i="5" s="1"/>
  <c r="X276" i="5" s="1"/>
  <c r="X277" i="5" s="1"/>
  <c r="X278" i="5" s="1"/>
  <c r="X279" i="5" s="1"/>
  <c r="X280" i="5" s="1"/>
  <c r="X281" i="5" s="1"/>
  <c r="X282" i="5" s="1"/>
  <c r="X283" i="5" s="1"/>
  <c r="X284" i="5" s="1"/>
  <c r="X285" i="5" s="1"/>
  <c r="X286" i="5" s="1"/>
  <c r="X287" i="5" s="1"/>
  <c r="X288" i="5" s="1"/>
  <c r="X289" i="5" s="1"/>
  <c r="X290" i="5" s="1"/>
  <c r="X291" i="5" s="1"/>
  <c r="X292" i="5" s="1"/>
  <c r="X293" i="5" s="1"/>
  <c r="X294" i="5" s="1"/>
  <c r="X295" i="5" s="1"/>
  <c r="X296" i="5" s="1"/>
  <c r="X297" i="5" s="1"/>
  <c r="X298" i="5" s="1"/>
  <c r="X299" i="5" s="1"/>
  <c r="X300" i="5" s="1"/>
  <c r="X301" i="5" s="1"/>
  <c r="X302" i="5" s="1"/>
  <c r="X303" i="5" s="1"/>
  <c r="X304" i="5" s="1"/>
  <c r="X305" i="5" s="1"/>
  <c r="X306" i="5" s="1"/>
  <c r="X307" i="5" s="1"/>
  <c r="X308" i="5" s="1"/>
  <c r="X309" i="5" s="1"/>
  <c r="X310" i="5" s="1"/>
  <c r="X311" i="5" s="1"/>
  <c r="X312" i="5" s="1"/>
  <c r="X313" i="5" s="1"/>
  <c r="X314" i="5" s="1"/>
  <c r="X315" i="5" s="1"/>
  <c r="X316" i="5" s="1"/>
  <c r="X317" i="5" s="1"/>
  <c r="X318" i="5" s="1"/>
  <c r="X319" i="5" s="1"/>
  <c r="X320" i="5" s="1"/>
  <c r="X321" i="5" s="1"/>
  <c r="X322" i="5" s="1"/>
  <c r="X323" i="5" s="1"/>
  <c r="X324" i="5" s="1"/>
  <c r="X325" i="5" s="1"/>
  <c r="X326" i="5" s="1"/>
  <c r="X327" i="5" s="1"/>
  <c r="X328" i="5" s="1"/>
  <c r="X329" i="5" s="1"/>
  <c r="X330" i="5" s="1"/>
  <c r="X331" i="5" s="1"/>
  <c r="X332" i="5" s="1"/>
  <c r="Z221" i="5"/>
  <c r="Z222" i="5" s="1"/>
  <c r="Z223" i="5" s="1"/>
  <c r="Z224" i="5" s="1"/>
  <c r="Z225" i="5" s="1"/>
  <c r="Z226" i="5" s="1"/>
  <c r="Z227" i="5" s="1"/>
  <c r="Z228" i="5" s="1"/>
  <c r="Z229" i="5" s="1"/>
  <c r="Z230" i="5" s="1"/>
  <c r="Z231" i="5" s="1"/>
  <c r="Z232" i="5" s="1"/>
  <c r="Z233" i="5" s="1"/>
  <c r="Z234" i="5" s="1"/>
  <c r="Z235" i="5" s="1"/>
  <c r="Z236" i="5" s="1"/>
  <c r="Z237" i="5" s="1"/>
  <c r="Z238" i="5" s="1"/>
  <c r="Z239" i="5" s="1"/>
  <c r="Z240" i="5" s="1"/>
  <c r="Z241" i="5" s="1"/>
  <c r="Z242" i="5" s="1"/>
  <c r="Z243" i="5" s="1"/>
  <c r="Z244" i="5" s="1"/>
  <c r="Z245" i="5" s="1"/>
  <c r="Z246" i="5" s="1"/>
  <c r="Z247" i="5" s="1"/>
  <c r="Z248" i="5" s="1"/>
  <c r="Z249" i="5" s="1"/>
  <c r="Z250" i="5" s="1"/>
  <c r="Z251" i="5" s="1"/>
  <c r="Z252" i="5" s="1"/>
  <c r="Z253" i="5" s="1"/>
  <c r="Z254" i="5" s="1"/>
  <c r="Z255" i="5" s="1"/>
  <c r="Z256" i="5" s="1"/>
  <c r="Z257" i="5" s="1"/>
  <c r="Z258" i="5" s="1"/>
  <c r="Z259" i="5" s="1"/>
  <c r="Z260" i="5" s="1"/>
  <c r="Z261" i="5" s="1"/>
  <c r="Z262" i="5" s="1"/>
  <c r="Z263" i="5" s="1"/>
  <c r="Z264" i="5" s="1"/>
  <c r="Z265" i="5" s="1"/>
  <c r="Z266" i="5" s="1"/>
  <c r="Z267" i="5" s="1"/>
  <c r="Z268" i="5" s="1"/>
  <c r="Z269" i="5" s="1"/>
  <c r="Z270" i="5" s="1"/>
  <c r="Z271" i="5" s="1"/>
  <c r="Z272" i="5" s="1"/>
  <c r="Z273" i="5" s="1"/>
  <c r="Z274" i="5" s="1"/>
  <c r="Z275" i="5" s="1"/>
  <c r="Z276" i="5" s="1"/>
  <c r="Z277" i="5" s="1"/>
  <c r="Z278" i="5" s="1"/>
  <c r="Z279" i="5" s="1"/>
  <c r="Z280" i="5" s="1"/>
  <c r="Z281" i="5" s="1"/>
  <c r="Z282" i="5" s="1"/>
  <c r="Z283" i="5" s="1"/>
  <c r="Z284" i="5" s="1"/>
  <c r="Z285" i="5" s="1"/>
  <c r="Z286" i="5" s="1"/>
  <c r="Z287" i="5" s="1"/>
  <c r="Z288" i="5" s="1"/>
  <c r="Z289" i="5" s="1"/>
  <c r="Z290" i="5" s="1"/>
  <c r="Z291" i="5" s="1"/>
  <c r="Z292" i="5" s="1"/>
  <c r="Z293" i="5" s="1"/>
  <c r="Z294" i="5" s="1"/>
  <c r="Z295" i="5" s="1"/>
  <c r="Z296" i="5" s="1"/>
  <c r="Z297" i="5" s="1"/>
  <c r="Z298" i="5" s="1"/>
  <c r="Z299" i="5" s="1"/>
  <c r="Z300" i="5" s="1"/>
  <c r="Z301" i="5" s="1"/>
  <c r="Z302" i="5" s="1"/>
  <c r="Z303" i="5" s="1"/>
  <c r="Z304" i="5" s="1"/>
  <c r="Z305" i="5" s="1"/>
  <c r="Z306" i="5" s="1"/>
  <c r="Z307" i="5" s="1"/>
  <c r="Z308" i="5" s="1"/>
  <c r="Z309" i="5" s="1"/>
  <c r="Z310" i="5" s="1"/>
  <c r="Z311" i="5" s="1"/>
  <c r="Z312" i="5" s="1"/>
  <c r="Z313" i="5" s="1"/>
  <c r="Z314" i="5" s="1"/>
  <c r="Z315" i="5" s="1"/>
  <c r="Z316" i="5" s="1"/>
  <c r="Z317" i="5" s="1"/>
  <c r="Z318" i="5" s="1"/>
  <c r="Z319" i="5" s="1"/>
  <c r="Z320" i="5" s="1"/>
  <c r="Z321" i="5" s="1"/>
  <c r="Z322" i="5" s="1"/>
  <c r="Z323" i="5" s="1"/>
  <c r="Z324" i="5" s="1"/>
  <c r="Z325" i="5" s="1"/>
  <c r="Z326" i="5" s="1"/>
  <c r="Z327" i="5" s="1"/>
  <c r="Z328" i="5" s="1"/>
  <c r="Z329" i="5" s="1"/>
  <c r="Z330" i="5" s="1"/>
  <c r="Z331" i="5" s="1"/>
  <c r="Z332" i="5" s="1"/>
  <c r="Y221" i="5"/>
  <c r="X221" i="5"/>
  <c r="W221" i="5"/>
  <c r="V221" i="5"/>
  <c r="AH4" i="5"/>
  <c r="AI4" i="5"/>
  <c r="AJ4" i="5"/>
  <c r="AK4" i="5"/>
  <c r="AL4" i="5"/>
  <c r="AH5" i="5"/>
  <c r="AI5" i="5"/>
  <c r="AJ5" i="5"/>
  <c r="AK5" i="5"/>
  <c r="AL5" i="5"/>
  <c r="AH6" i="5"/>
  <c r="AI6" i="5"/>
  <c r="AJ6" i="5"/>
  <c r="AK6" i="5"/>
  <c r="AL6" i="5"/>
  <c r="AH7" i="5"/>
  <c r="AI7" i="5"/>
  <c r="AJ7" i="5"/>
  <c r="AK7" i="5"/>
  <c r="AL7" i="5"/>
  <c r="AH8" i="5"/>
  <c r="AI8" i="5"/>
  <c r="AJ8" i="5"/>
  <c r="AK8" i="5"/>
  <c r="AL8" i="5"/>
  <c r="AH9" i="5"/>
  <c r="AI9" i="5"/>
  <c r="AJ9" i="5"/>
  <c r="AK9" i="5"/>
  <c r="AL9" i="5"/>
  <c r="AH10" i="5"/>
  <c r="AI10" i="5"/>
  <c r="AJ10" i="5"/>
  <c r="AK10" i="5"/>
  <c r="AL10" i="5"/>
  <c r="AH11" i="5"/>
  <c r="AI11" i="5"/>
  <c r="AJ11" i="5"/>
  <c r="AK11" i="5"/>
  <c r="AL11" i="5"/>
  <c r="AH12" i="5"/>
  <c r="AI12" i="5"/>
  <c r="AJ12" i="5"/>
  <c r="AK12" i="5"/>
  <c r="AL12" i="5"/>
  <c r="AH13" i="5"/>
  <c r="AI13" i="5"/>
  <c r="AJ13" i="5"/>
  <c r="AK13" i="5"/>
  <c r="AL13" i="5"/>
  <c r="AH14" i="5"/>
  <c r="AI14" i="5"/>
  <c r="AJ14" i="5"/>
  <c r="AK14" i="5"/>
  <c r="AL14" i="5"/>
  <c r="AH15" i="5"/>
  <c r="AI15" i="5"/>
  <c r="AJ15" i="5"/>
  <c r="AK15" i="5"/>
  <c r="AL15" i="5"/>
  <c r="AH16" i="5"/>
  <c r="AI16" i="5"/>
  <c r="AJ16" i="5"/>
  <c r="AK16" i="5"/>
  <c r="AL16" i="5"/>
  <c r="AH17" i="5"/>
  <c r="AI17" i="5"/>
  <c r="AJ17" i="5"/>
  <c r="AK17" i="5"/>
  <c r="AL17" i="5"/>
  <c r="AH18" i="5"/>
  <c r="AI18" i="5"/>
  <c r="AJ18" i="5"/>
  <c r="AK18" i="5"/>
  <c r="AL18" i="5"/>
  <c r="AH19" i="5"/>
  <c r="AI19" i="5"/>
  <c r="AJ19" i="5"/>
  <c r="AK19" i="5"/>
  <c r="AL19" i="5"/>
  <c r="AH20" i="5"/>
  <c r="AI20" i="5"/>
  <c r="AJ20" i="5"/>
  <c r="AK20" i="5"/>
  <c r="AL20" i="5"/>
  <c r="AH21" i="5"/>
  <c r="AI21" i="5"/>
  <c r="AJ21" i="5"/>
  <c r="AK21" i="5"/>
  <c r="AL21" i="5"/>
  <c r="AH22" i="5"/>
  <c r="AI22" i="5"/>
  <c r="AJ22" i="5"/>
  <c r="AK22" i="5"/>
  <c r="AL22" i="5"/>
  <c r="AH23" i="5"/>
  <c r="AI23" i="5"/>
  <c r="AJ23" i="5"/>
  <c r="AK23" i="5"/>
  <c r="AL23" i="5"/>
  <c r="AH24" i="5"/>
  <c r="AI24" i="5"/>
  <c r="AJ24" i="5"/>
  <c r="AK24" i="5"/>
  <c r="AL24" i="5"/>
  <c r="AH25" i="5"/>
  <c r="AI25" i="5"/>
  <c r="AJ25" i="5"/>
  <c r="AK25" i="5"/>
  <c r="AL25" i="5"/>
  <c r="AH26" i="5"/>
  <c r="AI26" i="5"/>
  <c r="AJ26" i="5"/>
  <c r="AK26" i="5"/>
  <c r="AL26" i="5"/>
  <c r="AH27" i="5"/>
  <c r="AI27" i="5"/>
  <c r="AJ27" i="5"/>
  <c r="AK27" i="5"/>
  <c r="AL27" i="5"/>
  <c r="AH28" i="5"/>
  <c r="AI28" i="5"/>
  <c r="AJ28" i="5"/>
  <c r="AK28" i="5"/>
  <c r="AL28" i="5"/>
  <c r="AH29" i="5"/>
  <c r="AI29" i="5"/>
  <c r="AJ29" i="5"/>
  <c r="AK29" i="5"/>
  <c r="AL29" i="5"/>
  <c r="AH30" i="5"/>
  <c r="AI30" i="5"/>
  <c r="AJ30" i="5"/>
  <c r="AK30" i="5"/>
  <c r="AL30" i="5"/>
  <c r="AH31" i="5"/>
  <c r="AI31" i="5"/>
  <c r="AJ31" i="5"/>
  <c r="AK31" i="5"/>
  <c r="AL31" i="5"/>
  <c r="AH32" i="5"/>
  <c r="AI32" i="5"/>
  <c r="AJ32" i="5"/>
  <c r="AK32" i="5"/>
  <c r="AL32" i="5"/>
  <c r="AH33" i="5"/>
  <c r="AI33" i="5"/>
  <c r="AJ33" i="5"/>
  <c r="AK33" i="5"/>
  <c r="AL33" i="5"/>
  <c r="AH34" i="5"/>
  <c r="AI34" i="5"/>
  <c r="AJ34" i="5"/>
  <c r="AK34" i="5"/>
  <c r="AL34" i="5"/>
  <c r="AH35" i="5"/>
  <c r="AI35" i="5"/>
  <c r="AJ35" i="5"/>
  <c r="AK35" i="5"/>
  <c r="AL35" i="5"/>
  <c r="AH36" i="5"/>
  <c r="AI36" i="5"/>
  <c r="AJ36" i="5"/>
  <c r="AK36" i="5"/>
  <c r="AL36" i="5"/>
  <c r="AH37" i="5"/>
  <c r="AI37" i="5"/>
  <c r="AJ37" i="5"/>
  <c r="AK37" i="5"/>
  <c r="AL37" i="5"/>
  <c r="AH38" i="5"/>
  <c r="AI38" i="5"/>
  <c r="AJ38" i="5"/>
  <c r="AK38" i="5"/>
  <c r="AL38" i="5"/>
  <c r="AH39" i="5"/>
  <c r="AI39" i="5"/>
  <c r="AJ39" i="5"/>
  <c r="AK39" i="5"/>
  <c r="AL39" i="5"/>
  <c r="AH40" i="5"/>
  <c r="AI40" i="5"/>
  <c r="AJ40" i="5"/>
  <c r="AK40" i="5"/>
  <c r="AL40" i="5"/>
  <c r="AH41" i="5"/>
  <c r="AI41" i="5"/>
  <c r="AJ41" i="5"/>
  <c r="AK41" i="5"/>
  <c r="AL41" i="5"/>
  <c r="AH42" i="5"/>
  <c r="AI42" i="5"/>
  <c r="AJ42" i="5"/>
  <c r="AK42" i="5"/>
  <c r="AL42" i="5"/>
  <c r="AH43" i="5"/>
  <c r="AI43" i="5"/>
  <c r="AJ43" i="5"/>
  <c r="AK43" i="5"/>
  <c r="AL43" i="5"/>
  <c r="AH44" i="5"/>
  <c r="AI44" i="5"/>
  <c r="AJ44" i="5"/>
  <c r="AK44" i="5"/>
  <c r="AL44" i="5"/>
  <c r="AH45" i="5"/>
  <c r="AI45" i="5"/>
  <c r="AJ45" i="5"/>
  <c r="AK45" i="5"/>
  <c r="AL45" i="5"/>
  <c r="AH46" i="5"/>
  <c r="AI46" i="5"/>
  <c r="AJ46" i="5"/>
  <c r="AK46" i="5"/>
  <c r="AL46" i="5"/>
  <c r="AH47" i="5"/>
  <c r="AI47" i="5"/>
  <c r="AJ47" i="5"/>
  <c r="AK47" i="5"/>
  <c r="AL47" i="5"/>
  <c r="AH48" i="5"/>
  <c r="AI48" i="5"/>
  <c r="AJ48" i="5"/>
  <c r="AK48" i="5"/>
  <c r="AL48" i="5"/>
  <c r="AH49" i="5"/>
  <c r="AI49" i="5"/>
  <c r="AJ49" i="5"/>
  <c r="AK49" i="5"/>
  <c r="AL49" i="5"/>
  <c r="AH50" i="5"/>
  <c r="AI50" i="5"/>
  <c r="AJ50" i="5"/>
  <c r="AK50" i="5"/>
  <c r="AL50" i="5"/>
  <c r="AH51" i="5"/>
  <c r="AI51" i="5"/>
  <c r="AJ51" i="5"/>
  <c r="AK51" i="5"/>
  <c r="AL51" i="5"/>
  <c r="AH52" i="5"/>
  <c r="AI52" i="5"/>
  <c r="AJ52" i="5"/>
  <c r="AK52" i="5"/>
  <c r="AL52" i="5"/>
  <c r="AH53" i="5"/>
  <c r="AI53" i="5"/>
  <c r="AJ53" i="5"/>
  <c r="AK53" i="5"/>
  <c r="AL53" i="5"/>
  <c r="AH54" i="5"/>
  <c r="AI54" i="5"/>
  <c r="AJ54" i="5"/>
  <c r="AK54" i="5"/>
  <c r="AL54" i="5"/>
  <c r="AH55" i="5"/>
  <c r="AI55" i="5"/>
  <c r="AJ55" i="5"/>
  <c r="AK55" i="5"/>
  <c r="AL55" i="5"/>
  <c r="AH56" i="5"/>
  <c r="AI56" i="5"/>
  <c r="AJ56" i="5"/>
  <c r="AK56" i="5"/>
  <c r="AL56" i="5"/>
  <c r="AH57" i="5"/>
  <c r="AI57" i="5"/>
  <c r="AJ57" i="5"/>
  <c r="AK57" i="5"/>
  <c r="AL57" i="5"/>
  <c r="AH58" i="5"/>
  <c r="AI58" i="5"/>
  <c r="AJ58" i="5"/>
  <c r="AK58" i="5"/>
  <c r="AL58" i="5"/>
  <c r="AH59" i="5"/>
  <c r="AI59" i="5"/>
  <c r="AJ59" i="5"/>
  <c r="AK59" i="5"/>
  <c r="AL59" i="5"/>
  <c r="AH60" i="5"/>
  <c r="AI60" i="5"/>
  <c r="AJ60" i="5"/>
  <c r="AK60" i="5"/>
  <c r="AL60" i="5"/>
  <c r="AH61" i="5"/>
  <c r="AI61" i="5"/>
  <c r="AJ61" i="5"/>
  <c r="AK61" i="5"/>
  <c r="AL61" i="5"/>
  <c r="AH62" i="5"/>
  <c r="AI62" i="5"/>
  <c r="AJ62" i="5"/>
  <c r="AK62" i="5"/>
  <c r="AL62" i="5"/>
  <c r="AH63" i="5"/>
  <c r="AI63" i="5"/>
  <c r="AJ63" i="5"/>
  <c r="AK63" i="5"/>
  <c r="AL63" i="5"/>
  <c r="AH64" i="5"/>
  <c r="AI64" i="5"/>
  <c r="AJ64" i="5"/>
  <c r="AK64" i="5"/>
  <c r="AL64" i="5"/>
  <c r="AH65" i="5"/>
  <c r="AI65" i="5"/>
  <c r="AJ65" i="5"/>
  <c r="AK65" i="5"/>
  <c r="AL65" i="5"/>
  <c r="AH66" i="5"/>
  <c r="AI66" i="5"/>
  <c r="AJ66" i="5"/>
  <c r="AK66" i="5"/>
  <c r="AL66" i="5"/>
  <c r="AH67" i="5"/>
  <c r="AI67" i="5"/>
  <c r="AJ67" i="5"/>
  <c r="AK67" i="5"/>
  <c r="AL67" i="5"/>
  <c r="AH68" i="5"/>
  <c r="AI68" i="5"/>
  <c r="AJ68" i="5"/>
  <c r="AK68" i="5"/>
  <c r="AL68" i="5"/>
  <c r="AH69" i="5"/>
  <c r="AI69" i="5"/>
  <c r="AJ69" i="5"/>
  <c r="AK69" i="5"/>
  <c r="AL69" i="5"/>
  <c r="AH70" i="5"/>
  <c r="AI70" i="5"/>
  <c r="AJ70" i="5"/>
  <c r="AK70" i="5"/>
  <c r="AL70" i="5"/>
  <c r="AH71" i="5"/>
  <c r="AI71" i="5"/>
  <c r="AJ71" i="5"/>
  <c r="AK71" i="5"/>
  <c r="AL71" i="5"/>
  <c r="AH72" i="5"/>
  <c r="AI72" i="5"/>
  <c r="AJ72" i="5"/>
  <c r="AK72" i="5"/>
  <c r="AL72" i="5"/>
  <c r="AH73" i="5"/>
  <c r="AI73" i="5"/>
  <c r="AJ73" i="5"/>
  <c r="AK73" i="5"/>
  <c r="AL73" i="5"/>
  <c r="AH74" i="5"/>
  <c r="AI74" i="5"/>
  <c r="AJ74" i="5"/>
  <c r="AK74" i="5"/>
  <c r="AL74" i="5"/>
  <c r="AH75" i="5"/>
  <c r="AI75" i="5"/>
  <c r="AJ75" i="5"/>
  <c r="AK75" i="5"/>
  <c r="AL75" i="5"/>
  <c r="AH76" i="5"/>
  <c r="AI76" i="5"/>
  <c r="AJ76" i="5"/>
  <c r="AK76" i="5"/>
  <c r="AL76" i="5"/>
  <c r="AH77" i="5"/>
  <c r="AI77" i="5"/>
  <c r="AJ77" i="5"/>
  <c r="AK77" i="5"/>
  <c r="AL77" i="5"/>
  <c r="AH78" i="5"/>
  <c r="AI78" i="5"/>
  <c r="AJ78" i="5"/>
  <c r="AK78" i="5"/>
  <c r="AL78" i="5"/>
  <c r="AH79" i="5"/>
  <c r="AI79" i="5"/>
  <c r="AJ79" i="5"/>
  <c r="AK79" i="5"/>
  <c r="AL79" i="5"/>
  <c r="AH80" i="5"/>
  <c r="AI80" i="5"/>
  <c r="AJ80" i="5"/>
  <c r="AK80" i="5"/>
  <c r="AL80" i="5"/>
  <c r="AH81" i="5"/>
  <c r="AI81" i="5"/>
  <c r="AJ81" i="5"/>
  <c r="AK81" i="5"/>
  <c r="AL81" i="5"/>
  <c r="AH82" i="5"/>
  <c r="AI82" i="5"/>
  <c r="AJ82" i="5"/>
  <c r="AK82" i="5"/>
  <c r="AL82" i="5"/>
  <c r="AH83" i="5"/>
  <c r="AI83" i="5"/>
  <c r="AJ83" i="5"/>
  <c r="AK83" i="5"/>
  <c r="AL83" i="5"/>
  <c r="AH84" i="5"/>
  <c r="AI84" i="5"/>
  <c r="AJ84" i="5"/>
  <c r="AK84" i="5"/>
  <c r="AL84" i="5"/>
  <c r="AH85" i="5"/>
  <c r="AI85" i="5"/>
  <c r="AJ85" i="5"/>
  <c r="AK85" i="5"/>
  <c r="AL85" i="5"/>
  <c r="AH86" i="5"/>
  <c r="AI86" i="5"/>
  <c r="AJ86" i="5"/>
  <c r="AK86" i="5"/>
  <c r="AL86" i="5"/>
  <c r="AH87" i="5"/>
  <c r="AI87" i="5"/>
  <c r="AJ87" i="5"/>
  <c r="AK87" i="5"/>
  <c r="AL87" i="5"/>
  <c r="AH88" i="5"/>
  <c r="AI88" i="5"/>
  <c r="AJ88" i="5"/>
  <c r="AK88" i="5"/>
  <c r="AL88" i="5"/>
  <c r="AH89" i="5"/>
  <c r="AI89" i="5"/>
  <c r="AJ89" i="5"/>
  <c r="AK89" i="5"/>
  <c r="AL89" i="5"/>
  <c r="AH90" i="5"/>
  <c r="AI90" i="5"/>
  <c r="AJ90" i="5"/>
  <c r="AK90" i="5"/>
  <c r="AL90" i="5"/>
  <c r="AH91" i="5"/>
  <c r="AI91" i="5"/>
  <c r="AJ91" i="5"/>
  <c r="AK91" i="5"/>
  <c r="AL91" i="5"/>
  <c r="AH92" i="5"/>
  <c r="AI92" i="5"/>
  <c r="AJ92" i="5"/>
  <c r="AK92" i="5"/>
  <c r="AL92" i="5"/>
  <c r="AH93" i="5"/>
  <c r="AI93" i="5"/>
  <c r="AJ93" i="5"/>
  <c r="AK93" i="5"/>
  <c r="AL93" i="5"/>
  <c r="AH94" i="5"/>
  <c r="AI94" i="5"/>
  <c r="AJ94" i="5"/>
  <c r="AK94" i="5"/>
  <c r="AL94" i="5"/>
  <c r="AH95" i="5"/>
  <c r="AI95" i="5"/>
  <c r="AJ95" i="5"/>
  <c r="AK95" i="5"/>
  <c r="AL95" i="5"/>
  <c r="AH96" i="5"/>
  <c r="AI96" i="5"/>
  <c r="AJ96" i="5"/>
  <c r="AK96" i="5"/>
  <c r="AL96" i="5"/>
  <c r="AH97" i="5"/>
  <c r="AI97" i="5"/>
  <c r="AJ97" i="5"/>
  <c r="AK97" i="5"/>
  <c r="AL97" i="5"/>
  <c r="AH98" i="5"/>
  <c r="AI98" i="5"/>
  <c r="AJ98" i="5"/>
  <c r="AK98" i="5"/>
  <c r="AL98" i="5"/>
  <c r="AH99" i="5"/>
  <c r="AI99" i="5"/>
  <c r="AJ99" i="5"/>
  <c r="AK99" i="5"/>
  <c r="AL99" i="5"/>
  <c r="AH100" i="5"/>
  <c r="AI100" i="5"/>
  <c r="AJ100" i="5"/>
  <c r="AK100" i="5"/>
  <c r="AL100" i="5"/>
  <c r="AH101" i="5"/>
  <c r="AI101" i="5"/>
  <c r="AJ101" i="5"/>
  <c r="AK101" i="5"/>
  <c r="AL101" i="5"/>
  <c r="AH102" i="5"/>
  <c r="AI102" i="5"/>
  <c r="AJ102" i="5"/>
  <c r="AK102" i="5"/>
  <c r="AL102" i="5"/>
  <c r="AH103" i="5"/>
  <c r="AI103" i="5"/>
  <c r="AJ103" i="5"/>
  <c r="AK103" i="5"/>
  <c r="AL103" i="5"/>
  <c r="AH104" i="5"/>
  <c r="AI104" i="5"/>
  <c r="AJ104" i="5"/>
  <c r="AK104" i="5"/>
  <c r="AL104" i="5"/>
  <c r="AH105" i="5"/>
  <c r="AI105" i="5"/>
  <c r="AJ105" i="5"/>
  <c r="AK105" i="5"/>
  <c r="AL105" i="5"/>
  <c r="AH106" i="5"/>
  <c r="AI106" i="5"/>
  <c r="AJ106" i="5"/>
  <c r="AK106" i="5"/>
  <c r="AL106" i="5"/>
  <c r="AH107" i="5"/>
  <c r="AI107" i="5"/>
  <c r="AJ107" i="5"/>
  <c r="AK107" i="5"/>
  <c r="AL107" i="5"/>
  <c r="AH108" i="5"/>
  <c r="AI108" i="5"/>
  <c r="AJ108" i="5"/>
  <c r="AK108" i="5"/>
  <c r="AL108" i="5"/>
  <c r="AH109" i="5"/>
  <c r="AI109" i="5"/>
  <c r="AJ109" i="5"/>
  <c r="AK109" i="5"/>
  <c r="AL109" i="5"/>
  <c r="AH110" i="5"/>
  <c r="AI110" i="5"/>
  <c r="AJ110" i="5"/>
  <c r="AK110" i="5"/>
  <c r="AL110" i="5"/>
  <c r="AH111" i="5"/>
  <c r="AI111" i="5"/>
  <c r="AJ111" i="5"/>
  <c r="AK111" i="5"/>
  <c r="AL111" i="5"/>
  <c r="AH112" i="5"/>
  <c r="AI112" i="5"/>
  <c r="AJ112" i="5"/>
  <c r="AK112" i="5"/>
  <c r="AL112" i="5"/>
  <c r="AH113" i="5"/>
  <c r="AI113" i="5"/>
  <c r="AJ113" i="5"/>
  <c r="AK113" i="5"/>
  <c r="AL113" i="5"/>
  <c r="AH114" i="5"/>
  <c r="AI114" i="5"/>
  <c r="AJ114" i="5"/>
  <c r="AK114" i="5"/>
  <c r="AL114" i="5"/>
  <c r="AH115" i="5"/>
  <c r="AI115" i="5"/>
  <c r="AJ115" i="5"/>
  <c r="AK115" i="5"/>
  <c r="AL115" i="5"/>
  <c r="AH116" i="5"/>
  <c r="AI116" i="5"/>
  <c r="AJ116" i="5"/>
  <c r="AK116" i="5"/>
  <c r="AL116" i="5"/>
  <c r="AH117" i="5"/>
  <c r="AI117" i="5"/>
  <c r="AJ117" i="5"/>
  <c r="AK117" i="5"/>
  <c r="AL117" i="5"/>
  <c r="AH118" i="5"/>
  <c r="AI118" i="5"/>
  <c r="AJ118" i="5"/>
  <c r="AK118" i="5"/>
  <c r="AL118" i="5"/>
  <c r="AH119" i="5"/>
  <c r="AI119" i="5"/>
  <c r="AJ119" i="5"/>
  <c r="AK119" i="5"/>
  <c r="AL119" i="5"/>
  <c r="AH120" i="5"/>
  <c r="AI120" i="5"/>
  <c r="AJ120" i="5"/>
  <c r="AK120" i="5"/>
  <c r="AL120" i="5"/>
  <c r="AH121" i="5"/>
  <c r="AI121" i="5"/>
  <c r="AJ121" i="5"/>
  <c r="AK121" i="5"/>
  <c r="AL121" i="5"/>
  <c r="AH122" i="5"/>
  <c r="AI122" i="5"/>
  <c r="AJ122" i="5"/>
  <c r="AK122" i="5"/>
  <c r="AL122" i="5"/>
  <c r="AH123" i="5"/>
  <c r="AI123" i="5"/>
  <c r="AJ123" i="5"/>
  <c r="AK123" i="5"/>
  <c r="AL123" i="5"/>
  <c r="AH124" i="5"/>
  <c r="AI124" i="5"/>
  <c r="AJ124" i="5"/>
  <c r="AK124" i="5"/>
  <c r="AL124" i="5"/>
  <c r="AH125" i="5"/>
  <c r="AI125" i="5"/>
  <c r="AJ125" i="5"/>
  <c r="AK125" i="5"/>
  <c r="AL125" i="5"/>
  <c r="AH126" i="5"/>
  <c r="AI126" i="5"/>
  <c r="AJ126" i="5"/>
  <c r="AK126" i="5"/>
  <c r="AL126" i="5"/>
  <c r="AH127" i="5"/>
  <c r="AI127" i="5"/>
  <c r="AJ127" i="5"/>
  <c r="AK127" i="5"/>
  <c r="AL127" i="5"/>
  <c r="AH128" i="5"/>
  <c r="AI128" i="5"/>
  <c r="AJ128" i="5"/>
  <c r="AK128" i="5"/>
  <c r="AL128" i="5"/>
  <c r="AH129" i="5"/>
  <c r="AI129" i="5"/>
  <c r="AJ129" i="5"/>
  <c r="AK129" i="5"/>
  <c r="AL129" i="5"/>
  <c r="AH130" i="5"/>
  <c r="AI130" i="5"/>
  <c r="AJ130" i="5"/>
  <c r="AK130" i="5"/>
  <c r="AL130" i="5"/>
  <c r="AH131" i="5"/>
  <c r="AI131" i="5"/>
  <c r="AJ131" i="5"/>
  <c r="AK131" i="5"/>
  <c r="AL131" i="5"/>
  <c r="AH132" i="5"/>
  <c r="AI132" i="5"/>
  <c r="AJ132" i="5"/>
  <c r="AK132" i="5"/>
  <c r="AL132" i="5"/>
  <c r="AH133" i="5"/>
  <c r="AI133" i="5"/>
  <c r="AJ133" i="5"/>
  <c r="AK133" i="5"/>
  <c r="AL133" i="5"/>
  <c r="AH134" i="5"/>
  <c r="AI134" i="5"/>
  <c r="AJ134" i="5"/>
  <c r="AK134" i="5"/>
  <c r="AL134" i="5"/>
  <c r="AH135" i="5"/>
  <c r="AI135" i="5"/>
  <c r="AJ135" i="5"/>
  <c r="AK135" i="5"/>
  <c r="AL135" i="5"/>
  <c r="AH136" i="5"/>
  <c r="AI136" i="5"/>
  <c r="AJ136" i="5"/>
  <c r="AK136" i="5"/>
  <c r="AL136" i="5"/>
  <c r="AH137" i="5"/>
  <c r="AI137" i="5"/>
  <c r="AJ137" i="5"/>
  <c r="AK137" i="5"/>
  <c r="AL137" i="5"/>
  <c r="AH138" i="5"/>
  <c r="AI138" i="5"/>
  <c r="AJ138" i="5"/>
  <c r="AK138" i="5"/>
  <c r="AL138" i="5"/>
  <c r="AH139" i="5"/>
  <c r="AI139" i="5"/>
  <c r="AJ139" i="5"/>
  <c r="AK139" i="5"/>
  <c r="AL139" i="5"/>
  <c r="AH140" i="5"/>
  <c r="AI140" i="5"/>
  <c r="AJ140" i="5"/>
  <c r="AK140" i="5"/>
  <c r="AL140" i="5"/>
  <c r="AH141" i="5"/>
  <c r="AI141" i="5"/>
  <c r="AJ141" i="5"/>
  <c r="AK141" i="5"/>
  <c r="AL141" i="5"/>
  <c r="AH142" i="5"/>
  <c r="AI142" i="5"/>
  <c r="AJ142" i="5"/>
  <c r="AK142" i="5"/>
  <c r="AL142" i="5"/>
  <c r="AH143" i="5"/>
  <c r="AI143" i="5"/>
  <c r="AJ143" i="5"/>
  <c r="AK143" i="5"/>
  <c r="AL143" i="5"/>
  <c r="AH144" i="5"/>
  <c r="AI144" i="5"/>
  <c r="AJ144" i="5"/>
  <c r="AK144" i="5"/>
  <c r="AL144" i="5"/>
  <c r="AH145" i="5"/>
  <c r="AI145" i="5"/>
  <c r="AJ145" i="5"/>
  <c r="AK145" i="5"/>
  <c r="AL145" i="5"/>
  <c r="AH146" i="5"/>
  <c r="AI146" i="5"/>
  <c r="AJ146" i="5"/>
  <c r="AK146" i="5"/>
  <c r="AL146" i="5"/>
  <c r="AH147" i="5"/>
  <c r="AI147" i="5"/>
  <c r="AJ147" i="5"/>
  <c r="AK147" i="5"/>
  <c r="AL147" i="5"/>
  <c r="AH148" i="5"/>
  <c r="AI148" i="5"/>
  <c r="AJ148" i="5"/>
  <c r="AK148" i="5"/>
  <c r="AL148" i="5"/>
  <c r="AH149" i="5"/>
  <c r="AI149" i="5"/>
  <c r="AJ149" i="5"/>
  <c r="AK149" i="5"/>
  <c r="AL149" i="5"/>
  <c r="AH150" i="5"/>
  <c r="AI150" i="5"/>
  <c r="AJ150" i="5"/>
  <c r="AK150" i="5"/>
  <c r="AL150" i="5"/>
  <c r="AH151" i="5"/>
  <c r="AI151" i="5"/>
  <c r="AJ151" i="5"/>
  <c r="AK151" i="5"/>
  <c r="AL151" i="5"/>
  <c r="AH152" i="5"/>
  <c r="AI152" i="5"/>
  <c r="AJ152" i="5"/>
  <c r="AK152" i="5"/>
  <c r="AL152" i="5"/>
  <c r="AH153" i="5"/>
  <c r="AI153" i="5"/>
  <c r="AJ153" i="5"/>
  <c r="AK153" i="5"/>
  <c r="AL153" i="5"/>
  <c r="AH154" i="5"/>
  <c r="AI154" i="5"/>
  <c r="AJ154" i="5"/>
  <c r="AK154" i="5"/>
  <c r="AL154" i="5"/>
  <c r="AH155" i="5"/>
  <c r="AI155" i="5"/>
  <c r="AJ155" i="5"/>
  <c r="AK155" i="5"/>
  <c r="AL155" i="5"/>
  <c r="AH156" i="5"/>
  <c r="AI156" i="5"/>
  <c r="AJ156" i="5"/>
  <c r="AK156" i="5"/>
  <c r="AL156" i="5"/>
  <c r="AH157" i="5"/>
  <c r="AI157" i="5"/>
  <c r="AJ157" i="5"/>
  <c r="AK157" i="5"/>
  <c r="AL157" i="5"/>
  <c r="AH158" i="5"/>
  <c r="AI158" i="5"/>
  <c r="AJ158" i="5"/>
  <c r="AK158" i="5"/>
  <c r="AL158" i="5"/>
  <c r="AH159" i="5"/>
  <c r="AI159" i="5"/>
  <c r="AJ159" i="5"/>
  <c r="AK159" i="5"/>
  <c r="AL159" i="5"/>
  <c r="AH160" i="5"/>
  <c r="AI160" i="5"/>
  <c r="AJ160" i="5"/>
  <c r="AK160" i="5"/>
  <c r="AL160" i="5"/>
  <c r="AH161" i="5"/>
  <c r="AI161" i="5"/>
  <c r="AJ161" i="5"/>
  <c r="AK161" i="5"/>
  <c r="AL161" i="5"/>
  <c r="AH162" i="5"/>
  <c r="AI162" i="5"/>
  <c r="AJ162" i="5"/>
  <c r="AK162" i="5"/>
  <c r="AL162" i="5"/>
  <c r="AH163" i="5"/>
  <c r="AI163" i="5"/>
  <c r="AJ163" i="5"/>
  <c r="AK163" i="5"/>
  <c r="AL163" i="5"/>
  <c r="AH164" i="5"/>
  <c r="AI164" i="5"/>
  <c r="AJ164" i="5"/>
  <c r="AK164" i="5"/>
  <c r="AL164" i="5"/>
  <c r="AH165" i="5"/>
  <c r="AI165" i="5"/>
  <c r="AJ165" i="5"/>
  <c r="AK165" i="5"/>
  <c r="AL165" i="5"/>
  <c r="AH166" i="5"/>
  <c r="AI166" i="5"/>
  <c r="AJ166" i="5"/>
  <c r="AK166" i="5"/>
  <c r="AL166" i="5"/>
  <c r="AH167" i="5"/>
  <c r="AI167" i="5"/>
  <c r="AJ167" i="5"/>
  <c r="AK167" i="5"/>
  <c r="AL167" i="5"/>
  <c r="AH168" i="5"/>
  <c r="AI168" i="5"/>
  <c r="AJ168" i="5"/>
  <c r="AK168" i="5"/>
  <c r="AL168" i="5"/>
  <c r="AH169" i="5"/>
  <c r="AI169" i="5"/>
  <c r="AJ169" i="5"/>
  <c r="AK169" i="5"/>
  <c r="AL169" i="5"/>
  <c r="AH170" i="5"/>
  <c r="AI170" i="5"/>
  <c r="AJ170" i="5"/>
  <c r="AK170" i="5"/>
  <c r="AL170" i="5"/>
  <c r="AH171" i="5"/>
  <c r="AI171" i="5"/>
  <c r="AJ171" i="5"/>
  <c r="AK171" i="5"/>
  <c r="AL171" i="5"/>
  <c r="AH172" i="5"/>
  <c r="AI172" i="5"/>
  <c r="AJ172" i="5"/>
  <c r="AK172" i="5"/>
  <c r="AL172" i="5"/>
  <c r="AH173" i="5"/>
  <c r="AI173" i="5"/>
  <c r="AJ173" i="5"/>
  <c r="AK173" i="5"/>
  <c r="AL173" i="5"/>
  <c r="AH174" i="5"/>
  <c r="AI174" i="5"/>
  <c r="AJ174" i="5"/>
  <c r="AK174" i="5"/>
  <c r="AL174" i="5"/>
  <c r="AH175" i="5"/>
  <c r="AI175" i="5"/>
  <c r="AJ175" i="5"/>
  <c r="AK175" i="5"/>
  <c r="AL175" i="5"/>
  <c r="AH176" i="5"/>
  <c r="AI176" i="5"/>
  <c r="AJ176" i="5"/>
  <c r="AK176" i="5"/>
  <c r="AL176" i="5"/>
  <c r="AH177" i="5"/>
  <c r="AI177" i="5"/>
  <c r="AJ177" i="5"/>
  <c r="AK177" i="5"/>
  <c r="AL177" i="5"/>
  <c r="AH178" i="5"/>
  <c r="AI178" i="5"/>
  <c r="AJ178" i="5"/>
  <c r="AK178" i="5"/>
  <c r="AL178" i="5"/>
  <c r="AH179" i="5"/>
  <c r="AI179" i="5"/>
  <c r="AJ179" i="5"/>
  <c r="AK179" i="5"/>
  <c r="AL179" i="5"/>
  <c r="AH180" i="5"/>
  <c r="AI180" i="5"/>
  <c r="AJ180" i="5"/>
  <c r="AK180" i="5"/>
  <c r="AL180" i="5"/>
  <c r="AH181" i="5"/>
  <c r="AI181" i="5"/>
  <c r="AJ181" i="5"/>
  <c r="AK181" i="5"/>
  <c r="AL181" i="5"/>
  <c r="AH182" i="5"/>
  <c r="AI182" i="5"/>
  <c r="AJ182" i="5"/>
  <c r="AK182" i="5"/>
  <c r="AL182" i="5"/>
  <c r="AH183" i="5"/>
  <c r="AI183" i="5"/>
  <c r="AJ183" i="5"/>
  <c r="AK183" i="5"/>
  <c r="AL183" i="5"/>
  <c r="AH184" i="5"/>
  <c r="AI184" i="5"/>
  <c r="AJ184" i="5"/>
  <c r="AK184" i="5"/>
  <c r="AL184" i="5"/>
  <c r="AH185" i="5"/>
  <c r="AI185" i="5"/>
  <c r="AJ185" i="5"/>
  <c r="AK185" i="5"/>
  <c r="AL185" i="5"/>
  <c r="AH186" i="5"/>
  <c r="AI186" i="5"/>
  <c r="AJ186" i="5"/>
  <c r="AK186" i="5"/>
  <c r="AL186" i="5"/>
  <c r="AH187" i="5"/>
  <c r="AI187" i="5"/>
  <c r="AJ187" i="5"/>
  <c r="AK187" i="5"/>
  <c r="AL187" i="5"/>
  <c r="AH188" i="5"/>
  <c r="AI188" i="5"/>
  <c r="AJ188" i="5"/>
  <c r="AK188" i="5"/>
  <c r="AL188" i="5"/>
  <c r="AH189" i="5"/>
  <c r="AI189" i="5"/>
  <c r="AJ189" i="5"/>
  <c r="AK189" i="5"/>
  <c r="AL189" i="5"/>
  <c r="AH190" i="5"/>
  <c r="AI190" i="5"/>
  <c r="AJ190" i="5"/>
  <c r="AK190" i="5"/>
  <c r="AL190" i="5"/>
  <c r="AH191" i="5"/>
  <c r="AI191" i="5"/>
  <c r="AJ191" i="5"/>
  <c r="AK191" i="5"/>
  <c r="AL191" i="5"/>
  <c r="AH192" i="5"/>
  <c r="AI192" i="5"/>
  <c r="AJ192" i="5"/>
  <c r="AK192" i="5"/>
  <c r="AL192" i="5"/>
  <c r="AH193" i="5"/>
  <c r="AI193" i="5"/>
  <c r="AJ193" i="5"/>
  <c r="AK193" i="5"/>
  <c r="AL193" i="5"/>
  <c r="AH194" i="5"/>
  <c r="AI194" i="5"/>
  <c r="AJ194" i="5"/>
  <c r="AK194" i="5"/>
  <c r="AL194" i="5"/>
  <c r="AH195" i="5"/>
  <c r="AI195" i="5"/>
  <c r="AJ195" i="5"/>
  <c r="AK195" i="5"/>
  <c r="AL195" i="5"/>
  <c r="AH196" i="5"/>
  <c r="AI196" i="5"/>
  <c r="AJ196" i="5"/>
  <c r="AK196" i="5"/>
  <c r="AL196" i="5"/>
  <c r="AH197" i="5"/>
  <c r="AI197" i="5"/>
  <c r="AJ197" i="5"/>
  <c r="AK197" i="5"/>
  <c r="AL197" i="5"/>
  <c r="AH198" i="5"/>
  <c r="AI198" i="5"/>
  <c r="AJ198" i="5"/>
  <c r="AK198" i="5"/>
  <c r="AL198" i="5"/>
  <c r="AH199" i="5"/>
  <c r="AI199" i="5"/>
  <c r="AJ199" i="5"/>
  <c r="AK199" i="5"/>
  <c r="AL199" i="5"/>
  <c r="AH200" i="5"/>
  <c r="AI200" i="5"/>
  <c r="AJ200" i="5"/>
  <c r="AK200" i="5"/>
  <c r="AL200" i="5"/>
  <c r="AH201" i="5"/>
  <c r="AI201" i="5"/>
  <c r="AJ201" i="5"/>
  <c r="AK201" i="5"/>
  <c r="AL201" i="5"/>
  <c r="AH202" i="5"/>
  <c r="AI202" i="5"/>
  <c r="AJ202" i="5"/>
  <c r="AK202" i="5"/>
  <c r="AL202" i="5"/>
  <c r="AH203" i="5"/>
  <c r="AI203" i="5"/>
  <c r="AJ203" i="5"/>
  <c r="AK203" i="5"/>
  <c r="AL203" i="5"/>
  <c r="AH204" i="5"/>
  <c r="AI204" i="5"/>
  <c r="AJ204" i="5"/>
  <c r="AK204" i="5"/>
  <c r="AL204" i="5"/>
  <c r="AH205" i="5"/>
  <c r="AI205" i="5"/>
  <c r="AJ205" i="5"/>
  <c r="AK205" i="5"/>
  <c r="AL205" i="5"/>
  <c r="AH206" i="5"/>
  <c r="AI206" i="5"/>
  <c r="AJ206" i="5"/>
  <c r="AK206" i="5"/>
  <c r="AL206" i="5"/>
  <c r="AH207" i="5"/>
  <c r="AI207" i="5"/>
  <c r="AJ207" i="5"/>
  <c r="AK207" i="5"/>
  <c r="AL207" i="5"/>
  <c r="AH208" i="5"/>
  <c r="AI208" i="5"/>
  <c r="AJ208" i="5"/>
  <c r="AK208" i="5"/>
  <c r="AL208" i="5"/>
  <c r="AH209" i="5"/>
  <c r="AI209" i="5"/>
  <c r="AJ209" i="5"/>
  <c r="AK209" i="5"/>
  <c r="AL209" i="5"/>
  <c r="AH210" i="5"/>
  <c r="AI210" i="5"/>
  <c r="AJ210" i="5"/>
  <c r="AK210" i="5"/>
  <c r="AL210" i="5"/>
  <c r="AH211" i="5"/>
  <c r="AI211" i="5"/>
  <c r="AJ211" i="5"/>
  <c r="AK211" i="5"/>
  <c r="AL211" i="5"/>
  <c r="AH212" i="5"/>
  <c r="AI212" i="5"/>
  <c r="AJ212" i="5"/>
  <c r="AK212" i="5"/>
  <c r="AL212" i="5"/>
  <c r="AH213" i="5"/>
  <c r="AI213" i="5"/>
  <c r="AJ213" i="5"/>
  <c r="AK213" i="5"/>
  <c r="AL213" i="5"/>
  <c r="AH214" i="5"/>
  <c r="AI214" i="5"/>
  <c r="AJ214" i="5"/>
  <c r="AK214" i="5"/>
  <c r="AL214" i="5"/>
  <c r="AH215" i="5"/>
  <c r="AI215" i="5"/>
  <c r="AJ215" i="5"/>
  <c r="AK215" i="5"/>
  <c r="AL215" i="5"/>
  <c r="AH216" i="5"/>
  <c r="AI216" i="5"/>
  <c r="AJ216" i="5"/>
  <c r="AK216" i="5"/>
  <c r="AL216" i="5"/>
  <c r="AH217" i="5"/>
  <c r="AI217" i="5"/>
  <c r="AJ217" i="5"/>
  <c r="AK217" i="5"/>
  <c r="AL217" i="5"/>
  <c r="AH218" i="5"/>
  <c r="AI218" i="5"/>
  <c r="AJ218" i="5"/>
  <c r="AK218" i="5"/>
  <c r="AL218" i="5"/>
  <c r="AH219" i="5"/>
  <c r="AI219" i="5"/>
  <c r="AJ219" i="5"/>
  <c r="AK219" i="5"/>
  <c r="AL219" i="5"/>
  <c r="AH220" i="5"/>
  <c r="AI220" i="5"/>
  <c r="AJ220" i="5"/>
  <c r="AK220" i="5"/>
  <c r="AL220" i="5"/>
  <c r="AI3" i="5"/>
  <c r="AJ3" i="5"/>
  <c r="AK3" i="5"/>
  <c r="AL3" i="5"/>
  <c r="AH3" i="5"/>
  <c r="AF3" i="5"/>
  <c r="AE3" i="5"/>
  <c r="AD3" i="5"/>
  <c r="AC3" i="5"/>
  <c r="AB3" i="5"/>
  <c r="AB30" i="5" a="1"/>
  <c r="AB30" i="5" s="1"/>
  <c r="AC30" i="5" a="1"/>
  <c r="AC30" i="5" s="1"/>
  <c r="AD30" i="5" a="1"/>
  <c r="AD30" i="5" s="1"/>
  <c r="AE30" i="5" a="1"/>
  <c r="AE30" i="5" s="1"/>
  <c r="AF30" i="5" a="1"/>
  <c r="AF30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B32" i="5" a="1"/>
  <c r="AB32" i="5" s="1"/>
  <c r="AC32" i="5" a="1"/>
  <c r="AC32" i="5" s="1"/>
  <c r="AD32" i="5" a="1"/>
  <c r="AD32" i="5" s="1"/>
  <c r="AE32" i="5" a="1"/>
  <c r="AE32" i="5" s="1"/>
  <c r="AF32" i="5" a="1"/>
  <c r="AF32" i="5" s="1"/>
  <c r="AB33" i="5" a="1"/>
  <c r="AB33" i="5" s="1"/>
  <c r="AC33" i="5" a="1"/>
  <c r="AC33" i="5" s="1"/>
  <c r="AD33" i="5" a="1"/>
  <c r="AD33" i="5" s="1"/>
  <c r="AE33" i="5" a="1"/>
  <c r="AE33" i="5" s="1"/>
  <c r="AF33" i="5" a="1"/>
  <c r="AF33" i="5" s="1"/>
  <c r="AB34" i="5" a="1"/>
  <c r="AB34" i="5" s="1"/>
  <c r="AC34" i="5" a="1"/>
  <c r="AC34" i="5" s="1"/>
  <c r="AD34" i="5" a="1"/>
  <c r="AD34" i="5" s="1"/>
  <c r="AE34" i="5" a="1"/>
  <c r="AE34" i="5" s="1"/>
  <c r="AF34" i="5" a="1"/>
  <c r="AF34" i="5" s="1"/>
  <c r="AB35" i="5" a="1"/>
  <c r="AB35" i="5" s="1"/>
  <c r="AC35" i="5" a="1"/>
  <c r="AC35" i="5" s="1"/>
  <c r="AD35" i="5" a="1"/>
  <c r="AD35" i="5" s="1"/>
  <c r="AE35" i="5" a="1"/>
  <c r="AE35" i="5" s="1"/>
  <c r="AF35" i="5" a="1"/>
  <c r="AF35" i="5" s="1"/>
  <c r="AB36" i="5" a="1"/>
  <c r="AB36" i="5" s="1"/>
  <c r="AC36" i="5" a="1"/>
  <c r="AC36" i="5" s="1"/>
  <c r="AD36" i="5" a="1"/>
  <c r="AD36" i="5" s="1"/>
  <c r="AE36" i="5" a="1"/>
  <c r="AE36" i="5" s="1"/>
  <c r="AF36" i="5" a="1"/>
  <c r="AF36" i="5" s="1"/>
  <c r="AB37" i="5" a="1"/>
  <c r="AB37" i="5" s="1"/>
  <c r="AC37" i="5" a="1"/>
  <c r="AC37" i="5" s="1"/>
  <c r="AD37" i="5" a="1"/>
  <c r="AD37" i="5" s="1"/>
  <c r="AE37" i="5" a="1"/>
  <c r="AE37" i="5" s="1"/>
  <c r="AF37" i="5" a="1"/>
  <c r="AF37" i="5" s="1"/>
  <c r="AB38" i="5" a="1"/>
  <c r="AB38" i="5" s="1"/>
  <c r="AC38" i="5" a="1"/>
  <c r="AC38" i="5" s="1"/>
  <c r="AD38" i="5" a="1"/>
  <c r="AD38" i="5" s="1"/>
  <c r="AE38" i="5" a="1"/>
  <c r="AE38" i="5" s="1"/>
  <c r="AF38" i="5" a="1"/>
  <c r="AF38" i="5" s="1"/>
  <c r="AB39" i="5" a="1"/>
  <c r="AB39" i="5" s="1"/>
  <c r="AC39" i="5" a="1"/>
  <c r="AC39" i="5" s="1"/>
  <c r="AD39" i="5" a="1"/>
  <c r="AD39" i="5" s="1"/>
  <c r="AE39" i="5" a="1"/>
  <c r="AE39" i="5" s="1"/>
  <c r="AF39" i="5" a="1"/>
  <c r="AF39" i="5" s="1"/>
  <c r="AB40" i="5" a="1"/>
  <c r="AB40" i="5" s="1"/>
  <c r="AC40" i="5" a="1"/>
  <c r="AC40" i="5" s="1"/>
  <c r="AD40" i="5" a="1"/>
  <c r="AD40" i="5" s="1"/>
  <c r="AE40" i="5" a="1"/>
  <c r="AE40" i="5" s="1"/>
  <c r="AF40" i="5" a="1"/>
  <c r="AF40" i="5" s="1"/>
  <c r="AB41" i="5" a="1"/>
  <c r="AB41" i="5" s="1"/>
  <c r="AC41" i="5" a="1"/>
  <c r="AC41" i="5" s="1"/>
  <c r="AD41" i="5" a="1"/>
  <c r="AD41" i="5" s="1"/>
  <c r="AE41" i="5" a="1"/>
  <c r="AE41" i="5" s="1"/>
  <c r="AF41" i="5" a="1"/>
  <c r="AF41" i="5" s="1"/>
  <c r="AB42" i="5" a="1"/>
  <c r="AB42" i="5" s="1"/>
  <c r="AC42" i="5" a="1"/>
  <c r="AC42" i="5" s="1"/>
  <c r="AD42" i="5" a="1"/>
  <c r="AD42" i="5" s="1"/>
  <c r="AE42" i="5" a="1"/>
  <c r="AE42" i="5" s="1"/>
  <c r="AF42" i="5" a="1"/>
  <c r="AF42" i="5" s="1"/>
  <c r="AB43" i="5" a="1"/>
  <c r="AB43" i="5" s="1"/>
  <c r="AC43" i="5" a="1"/>
  <c r="AC43" i="5" s="1"/>
  <c r="AD43" i="5" a="1"/>
  <c r="AD43" i="5" s="1"/>
  <c r="AE43" i="5" a="1"/>
  <c r="AE43" i="5" s="1"/>
  <c r="AF43" i="5" a="1"/>
  <c r="AF43" i="5" s="1"/>
  <c r="AB44" i="5" a="1"/>
  <c r="AB44" i="5" s="1"/>
  <c r="AC44" i="5" a="1"/>
  <c r="AC44" i="5" s="1"/>
  <c r="AD44" i="5" a="1"/>
  <c r="AD44" i="5" s="1"/>
  <c r="AE44" i="5" a="1"/>
  <c r="AE44" i="5" s="1"/>
  <c r="AF44" i="5" a="1"/>
  <c r="AF44" i="5" s="1"/>
  <c r="AB45" i="5" a="1"/>
  <c r="AB45" i="5" s="1"/>
  <c r="AC45" i="5" a="1"/>
  <c r="AC45" i="5" s="1"/>
  <c r="AD45" i="5" a="1"/>
  <c r="AD45" i="5" s="1"/>
  <c r="AE45" i="5" a="1"/>
  <c r="AE45" i="5" s="1"/>
  <c r="AF45" i="5" a="1"/>
  <c r="AF45" i="5" s="1"/>
  <c r="AB46" i="5" a="1"/>
  <c r="AB46" i="5" s="1"/>
  <c r="AC46" i="5" a="1"/>
  <c r="AC46" i="5" s="1"/>
  <c r="AD46" i="5" a="1"/>
  <c r="AD46" i="5" s="1"/>
  <c r="AE46" i="5" a="1"/>
  <c r="AE46" i="5" s="1"/>
  <c r="AF46" i="5" a="1"/>
  <c r="AF46" i="5" s="1"/>
  <c r="AB47" i="5" a="1"/>
  <c r="AB47" i="5" s="1"/>
  <c r="AC47" i="5" a="1"/>
  <c r="AC47" i="5" s="1"/>
  <c r="AD47" i="5" a="1"/>
  <c r="AD47" i="5" s="1"/>
  <c r="AE47" i="5" a="1"/>
  <c r="AE47" i="5" s="1"/>
  <c r="AF47" i="5" a="1"/>
  <c r="AF47" i="5" s="1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B49" i="5" a="1"/>
  <c r="AB49" i="5" s="1"/>
  <c r="AC49" i="5" a="1"/>
  <c r="AC49" i="5" s="1"/>
  <c r="AD49" i="5" a="1"/>
  <c r="AD49" i="5" s="1"/>
  <c r="AE49" i="5" a="1"/>
  <c r="AE49" i="5" s="1"/>
  <c r="AF49" i="5" a="1"/>
  <c r="AF49" i="5" s="1"/>
  <c r="AB50" i="5" a="1"/>
  <c r="AB50" i="5" s="1"/>
  <c r="AC50" i="5" a="1"/>
  <c r="AC50" i="5" s="1"/>
  <c r="AD50" i="5" a="1"/>
  <c r="AD50" i="5" s="1"/>
  <c r="AE50" i="5" a="1"/>
  <c r="AE50" i="5" s="1"/>
  <c r="AF50" i="5" a="1"/>
  <c r="AF50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B53" i="5" a="1"/>
  <c r="AB53" i="5" s="1"/>
  <c r="AC53" i="5" a="1"/>
  <c r="AC53" i="5" s="1"/>
  <c r="AD53" i="5" a="1"/>
  <c r="AD53" i="5" s="1"/>
  <c r="AE53" i="5" a="1"/>
  <c r="AE53" i="5" s="1"/>
  <c r="AF53" i="5" a="1"/>
  <c r="AF53" i="5" s="1"/>
  <c r="AB54" i="5" a="1"/>
  <c r="AB54" i="5" s="1"/>
  <c r="AC54" i="5" a="1"/>
  <c r="AC54" i="5" s="1"/>
  <c r="AD54" i="5" a="1"/>
  <c r="AD54" i="5" s="1"/>
  <c r="AE54" i="5" a="1"/>
  <c r="AE54" i="5" s="1"/>
  <c r="AF54" i="5" a="1"/>
  <c r="AF54" i="5" s="1"/>
  <c r="AB55" i="5" a="1"/>
  <c r="AB55" i="5" s="1"/>
  <c r="AC55" i="5" a="1"/>
  <c r="AC55" i="5" s="1"/>
  <c r="AD55" i="5" a="1"/>
  <c r="AD55" i="5" s="1"/>
  <c r="AE55" i="5" a="1"/>
  <c r="AE55" i="5" s="1"/>
  <c r="AF55" i="5" a="1"/>
  <c r="AF55" i="5" s="1"/>
  <c r="AB56" i="5" a="1"/>
  <c r="AB56" i="5" s="1"/>
  <c r="AC56" i="5" a="1"/>
  <c r="AC56" i="5" s="1"/>
  <c r="AD56" i="5" a="1"/>
  <c r="AD56" i="5" s="1"/>
  <c r="AE56" i="5" a="1"/>
  <c r="AE56" i="5" s="1"/>
  <c r="AF56" i="5" a="1"/>
  <c r="AF56" i="5" s="1"/>
  <c r="AB57" i="5" a="1"/>
  <c r="AB57" i="5" s="1"/>
  <c r="AC57" i="5" a="1"/>
  <c r="AC57" i="5" s="1"/>
  <c r="AD57" i="5" a="1"/>
  <c r="AD57" i="5" s="1"/>
  <c r="AE57" i="5" a="1"/>
  <c r="AE57" i="5" s="1"/>
  <c r="AF57" i="5" a="1"/>
  <c r="AF57" i="5" s="1"/>
  <c r="AB58" i="5" a="1"/>
  <c r="AB58" i="5" s="1"/>
  <c r="AC58" i="5" a="1"/>
  <c r="AC58" i="5" s="1"/>
  <c r="AD58" i="5" a="1"/>
  <c r="AD58" i="5" s="1"/>
  <c r="AE58" i="5" a="1"/>
  <c r="AE58" i="5" s="1"/>
  <c r="AF58" i="5" a="1"/>
  <c r="AF58" i="5" s="1"/>
  <c r="AB59" i="5" a="1"/>
  <c r="AB59" i="5" s="1"/>
  <c r="AC59" i="5" a="1"/>
  <c r="AC59" i="5" s="1"/>
  <c r="AD59" i="5" a="1"/>
  <c r="AD59" i="5" s="1"/>
  <c r="AE59" i="5" a="1"/>
  <c r="AE59" i="5" s="1"/>
  <c r="AF59" i="5" a="1"/>
  <c r="AF59" i="5" s="1"/>
  <c r="AB60" i="5" a="1"/>
  <c r="AB60" i="5" s="1"/>
  <c r="AC60" i="5" a="1"/>
  <c r="AC60" i="5" s="1"/>
  <c r="AD60" i="5" a="1"/>
  <c r="AD60" i="5" s="1"/>
  <c r="AE60" i="5" a="1"/>
  <c r="AE60" i="5" s="1"/>
  <c r="AF60" i="5" a="1"/>
  <c r="AF60" i="5" s="1"/>
  <c r="AB61" i="5" a="1"/>
  <c r="AB61" i="5" s="1"/>
  <c r="AC61" i="5" a="1"/>
  <c r="AC61" i="5" s="1"/>
  <c r="AD61" i="5" a="1"/>
  <c r="AD61" i="5" s="1"/>
  <c r="AE61" i="5" a="1"/>
  <c r="AE61" i="5" s="1"/>
  <c r="AF61" i="5" a="1"/>
  <c r="AF61" i="5" s="1"/>
  <c r="AB62" i="5" a="1"/>
  <c r="AB62" i="5" s="1"/>
  <c r="AC62" i="5" a="1"/>
  <c r="AC62" i="5" s="1"/>
  <c r="AD62" i="5" a="1"/>
  <c r="AD62" i="5" s="1"/>
  <c r="AE62" i="5" a="1"/>
  <c r="AE62" i="5" s="1"/>
  <c r="AF62" i="5" a="1"/>
  <c r="AF62" i="5" s="1"/>
  <c r="AB63" i="5" a="1"/>
  <c r="AB63" i="5" s="1"/>
  <c r="AC63" i="5" a="1"/>
  <c r="AC63" i="5" s="1"/>
  <c r="AD63" i="5" a="1"/>
  <c r="AD63" i="5" s="1"/>
  <c r="AE63" i="5" a="1"/>
  <c r="AE63" i="5" s="1"/>
  <c r="AF63" i="5" a="1"/>
  <c r="AF63" i="5" s="1"/>
  <c r="AB64" i="5" a="1"/>
  <c r="AB64" i="5" s="1"/>
  <c r="AC64" i="5" a="1"/>
  <c r="AC64" i="5" s="1"/>
  <c r="AD64" i="5" a="1"/>
  <c r="AD64" i="5" s="1"/>
  <c r="AE64" i="5" a="1"/>
  <c r="AE64" i="5" s="1"/>
  <c r="AF64" i="5" a="1"/>
  <c r="AF64" i="5" s="1"/>
  <c r="AB65" i="5" a="1"/>
  <c r="AB65" i="5" s="1"/>
  <c r="AC65" i="5" a="1"/>
  <c r="AC65" i="5" s="1"/>
  <c r="AD65" i="5" a="1"/>
  <c r="AD65" i="5" s="1"/>
  <c r="AE65" i="5" a="1"/>
  <c r="AE65" i="5" s="1"/>
  <c r="AF65" i="5" a="1"/>
  <c r="AF65" i="5" s="1"/>
  <c r="AB66" i="5" a="1"/>
  <c r="AB66" i="5" s="1"/>
  <c r="AC66" i="5" a="1"/>
  <c r="AC66" i="5" s="1"/>
  <c r="AD66" i="5" a="1"/>
  <c r="AD66" i="5" s="1"/>
  <c r="AE66" i="5" a="1"/>
  <c r="AE66" i="5" s="1"/>
  <c r="AF66" i="5" a="1"/>
  <c r="AF66" i="5" s="1"/>
  <c r="AB67" i="5" a="1"/>
  <c r="AB67" i="5" s="1"/>
  <c r="AC67" i="5" a="1"/>
  <c r="AC67" i="5" s="1"/>
  <c r="AD67" i="5" a="1"/>
  <c r="AD67" i="5" s="1"/>
  <c r="AE67" i="5" a="1"/>
  <c r="AE67" i="5" s="1"/>
  <c r="AF67" i="5" a="1"/>
  <c r="AF67" i="5" s="1"/>
  <c r="AB68" i="5" a="1"/>
  <c r="AB68" i="5" s="1"/>
  <c r="AC68" i="5" a="1"/>
  <c r="AC68" i="5" s="1"/>
  <c r="AD68" i="5" a="1"/>
  <c r="AD68" i="5" s="1"/>
  <c r="AE68" i="5" a="1"/>
  <c r="AE68" i="5" s="1"/>
  <c r="AF68" i="5" a="1"/>
  <c r="AF68" i="5" s="1"/>
  <c r="AB69" i="5" a="1"/>
  <c r="AB69" i="5" s="1"/>
  <c r="AC69" i="5" a="1"/>
  <c r="AC69" i="5" s="1"/>
  <c r="AD69" i="5" a="1"/>
  <c r="AD69" i="5" s="1"/>
  <c r="AE69" i="5" a="1"/>
  <c r="AE69" i="5" s="1"/>
  <c r="AF69" i="5" a="1"/>
  <c r="AF69" i="5" s="1"/>
  <c r="AB70" i="5" a="1"/>
  <c r="AB70" i="5" s="1"/>
  <c r="AC70" i="5" a="1"/>
  <c r="AC70" i="5" s="1"/>
  <c r="AD70" i="5" a="1"/>
  <c r="AD70" i="5" s="1"/>
  <c r="AE70" i="5" a="1"/>
  <c r="AE70" i="5" s="1"/>
  <c r="AF70" i="5" a="1"/>
  <c r="AF70" i="5" s="1"/>
  <c r="AB71" i="5" a="1"/>
  <c r="AB71" i="5" s="1"/>
  <c r="AC71" i="5" a="1"/>
  <c r="AC71" i="5" s="1"/>
  <c r="AD71" i="5" a="1"/>
  <c r="AD71" i="5" s="1"/>
  <c r="AE71" i="5" a="1"/>
  <c r="AE71" i="5" s="1"/>
  <c r="AF71" i="5" a="1"/>
  <c r="AF71" i="5" s="1"/>
  <c r="AB72" i="5" a="1"/>
  <c r="AB72" i="5" s="1"/>
  <c r="AC72" i="5" a="1"/>
  <c r="AC72" i="5" s="1"/>
  <c r="AD72" i="5" a="1"/>
  <c r="AD72" i="5" s="1"/>
  <c r="AE72" i="5" a="1"/>
  <c r="AE72" i="5" s="1"/>
  <c r="AF72" i="5" a="1"/>
  <c r="AF72" i="5" s="1"/>
  <c r="AB73" i="5" a="1"/>
  <c r="AB73" i="5" s="1"/>
  <c r="AC73" i="5" a="1"/>
  <c r="AC73" i="5" s="1"/>
  <c r="AD73" i="5" a="1"/>
  <c r="AD73" i="5" s="1"/>
  <c r="AE73" i="5" a="1"/>
  <c r="AE73" i="5" s="1"/>
  <c r="AF73" i="5" a="1"/>
  <c r="AF73" i="5" s="1"/>
  <c r="AB74" i="5" a="1"/>
  <c r="AB74" i="5" s="1"/>
  <c r="AC74" i="5" a="1"/>
  <c r="AC74" i="5" s="1"/>
  <c r="AD74" i="5" a="1"/>
  <c r="AD74" i="5" s="1"/>
  <c r="AE74" i="5" a="1"/>
  <c r="AE74" i="5" s="1"/>
  <c r="AF74" i="5" a="1"/>
  <c r="AF74" i="5" s="1"/>
  <c r="AB75" i="5" a="1"/>
  <c r="AB75" i="5" s="1"/>
  <c r="AC75" i="5" a="1"/>
  <c r="AC75" i="5" s="1"/>
  <c r="AD75" i="5" a="1"/>
  <c r="AD75" i="5" s="1"/>
  <c r="AE75" i="5" a="1"/>
  <c r="AE75" i="5" s="1"/>
  <c r="AF75" i="5" a="1"/>
  <c r="AF75" i="5" s="1"/>
  <c r="AB76" i="5" a="1"/>
  <c r="AB76" i="5" s="1"/>
  <c r="AC76" i="5" a="1"/>
  <c r="AC76" i="5" s="1"/>
  <c r="AD76" i="5" a="1"/>
  <c r="AD76" i="5" s="1"/>
  <c r="AE76" i="5" a="1"/>
  <c r="AE76" i="5" s="1"/>
  <c r="AF76" i="5" a="1"/>
  <c r="AF76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B87" i="5" a="1"/>
  <c r="AB87" i="5" s="1"/>
  <c r="AC87" i="5" a="1"/>
  <c r="AC87" i="5" s="1"/>
  <c r="AD87" i="5" a="1"/>
  <c r="AD87" i="5" s="1"/>
  <c r="AE87" i="5" a="1"/>
  <c r="AE87" i="5" s="1"/>
  <c r="AF87" i="5" a="1"/>
  <c r="AF87" i="5" s="1"/>
  <c r="AB88" i="5" a="1"/>
  <c r="AB88" i="5" s="1"/>
  <c r="AC88" i="5" a="1"/>
  <c r="AC88" i="5" s="1"/>
  <c r="AD88" i="5" a="1"/>
  <c r="AD88" i="5" s="1"/>
  <c r="AE88" i="5" a="1"/>
  <c r="AE88" i="5" s="1"/>
  <c r="AF88" i="5" a="1"/>
  <c r="AF88" i="5" s="1"/>
  <c r="AB89" i="5" a="1"/>
  <c r="AB89" i="5" s="1"/>
  <c r="AC89" i="5" a="1"/>
  <c r="AC89" i="5" s="1"/>
  <c r="AD89" i="5" a="1"/>
  <c r="AD89" i="5" s="1"/>
  <c r="AE89" i="5" a="1"/>
  <c r="AE89" i="5" s="1"/>
  <c r="AF89" i="5" a="1"/>
  <c r="AF89" i="5" s="1"/>
  <c r="AB90" i="5" a="1"/>
  <c r="AB90" i="5" s="1"/>
  <c r="AC90" i="5" a="1"/>
  <c r="AC90" i="5" s="1"/>
  <c r="AD90" i="5" a="1"/>
  <c r="AD90" i="5" s="1"/>
  <c r="AE90" i="5" a="1"/>
  <c r="AE90" i="5" s="1"/>
  <c r="AF90" i="5" a="1"/>
  <c r="AF90" i="5" s="1"/>
  <c r="AB91" i="5" a="1"/>
  <c r="AB91" i="5" s="1"/>
  <c r="AC91" i="5" a="1"/>
  <c r="AC91" i="5" s="1"/>
  <c r="AD91" i="5" a="1"/>
  <c r="AD91" i="5" s="1"/>
  <c r="AE91" i="5" a="1"/>
  <c r="AE91" i="5" s="1"/>
  <c r="AF91" i="5" a="1"/>
  <c r="AF91" i="5" s="1"/>
  <c r="AB92" i="5" a="1"/>
  <c r="AB92" i="5" s="1"/>
  <c r="AC92" i="5" a="1"/>
  <c r="AC92" i="5" s="1"/>
  <c r="AD92" i="5" a="1"/>
  <c r="AD92" i="5" s="1"/>
  <c r="AE92" i="5" a="1"/>
  <c r="AE92" i="5" s="1"/>
  <c r="AF92" i="5" a="1"/>
  <c r="AF92" i="5" s="1"/>
  <c r="AB93" i="5" a="1"/>
  <c r="AB93" i="5" s="1"/>
  <c r="AC93" i="5" a="1"/>
  <c r="AC93" i="5" s="1"/>
  <c r="AD93" i="5" a="1"/>
  <c r="AD93" i="5" s="1"/>
  <c r="AE93" i="5" a="1"/>
  <c r="AE93" i="5" s="1"/>
  <c r="AF93" i="5" a="1"/>
  <c r="AF93" i="5" s="1"/>
  <c r="AB94" i="5" a="1"/>
  <c r="AB94" i="5" s="1"/>
  <c r="AC94" i="5" a="1"/>
  <c r="AC94" i="5" s="1"/>
  <c r="AD94" i="5" a="1"/>
  <c r="AD94" i="5" s="1"/>
  <c r="AE94" i="5" a="1"/>
  <c r="AE94" i="5" s="1"/>
  <c r="AF94" i="5" a="1"/>
  <c r="AF94" i="5" s="1"/>
  <c r="AB95" i="5" a="1"/>
  <c r="AB95" i="5" s="1"/>
  <c r="AC95" i="5" a="1"/>
  <c r="AC95" i="5" s="1"/>
  <c r="AD95" i="5" a="1"/>
  <c r="AD95" i="5" s="1"/>
  <c r="AE95" i="5" a="1"/>
  <c r="AE95" i="5" s="1"/>
  <c r="AF95" i="5" a="1"/>
  <c r="AF95" i="5" s="1"/>
  <c r="AB96" i="5" a="1"/>
  <c r="AB96" i="5" s="1"/>
  <c r="AC96" i="5" a="1"/>
  <c r="AC96" i="5" s="1"/>
  <c r="AD96" i="5" a="1"/>
  <c r="AD96" i="5" s="1"/>
  <c r="AE96" i="5" a="1"/>
  <c r="AE96" i="5" s="1"/>
  <c r="AF96" i="5" a="1"/>
  <c r="AF96" i="5" s="1"/>
  <c r="AB97" i="5" a="1"/>
  <c r="AB97" i="5" s="1"/>
  <c r="AC97" i="5" a="1"/>
  <c r="AC97" i="5" s="1"/>
  <c r="AD97" i="5" a="1"/>
  <c r="AD97" i="5" s="1"/>
  <c r="AE97" i="5" a="1"/>
  <c r="AE97" i="5" s="1"/>
  <c r="AF97" i="5" a="1"/>
  <c r="AF97" i="5" s="1"/>
  <c r="AB98" i="5" a="1"/>
  <c r="AB98" i="5" s="1"/>
  <c r="AC98" i="5" a="1"/>
  <c r="AC98" i="5" s="1"/>
  <c r="AD98" i="5" a="1"/>
  <c r="AD98" i="5"/>
  <c r="AE98" i="5" a="1"/>
  <c r="AE98" i="5" s="1"/>
  <c r="AF98" i="5" a="1"/>
  <c r="AF98" i="5" s="1"/>
  <c r="AB99" i="5" a="1"/>
  <c r="AB99" i="5" s="1"/>
  <c r="AC99" i="5" a="1"/>
  <c r="AC99" i="5"/>
  <c r="AD99" i="5" a="1"/>
  <c r="AD99" i="5" s="1"/>
  <c r="AE99" i="5" a="1"/>
  <c r="AE99" i="5" s="1"/>
  <c r="AF99" i="5" a="1"/>
  <c r="AF99" i="5" s="1"/>
  <c r="AB100" i="5" a="1"/>
  <c r="AB100" i="5"/>
  <c r="AC100" i="5" a="1"/>
  <c r="AC100" i="5" s="1"/>
  <c r="AD100" i="5" a="1"/>
  <c r="AD100" i="5" s="1"/>
  <c r="AE100" i="5" a="1"/>
  <c r="AE100" i="5" s="1"/>
  <c r="AF100" i="5" a="1"/>
  <c r="AF100" i="5" s="1"/>
  <c r="AB101" i="5" a="1"/>
  <c r="AB101" i="5" s="1"/>
  <c r="AC101" i="5" a="1"/>
  <c r="AC101" i="5" s="1"/>
  <c r="AD101" i="5" a="1"/>
  <c r="AD101" i="5" s="1"/>
  <c r="AE101" i="5" a="1"/>
  <c r="AE101" i="5" s="1"/>
  <c r="AF101" i="5" a="1"/>
  <c r="AF101" i="5" s="1"/>
  <c r="AB102" i="5" a="1"/>
  <c r="AB102" i="5" s="1"/>
  <c r="AC102" i="5" a="1"/>
  <c r="AC102" i="5" s="1"/>
  <c r="AD102" i="5" a="1"/>
  <c r="AD102" i="5" s="1"/>
  <c r="AE102" i="5" a="1"/>
  <c r="AE102" i="5" s="1"/>
  <c r="AF102" i="5" a="1"/>
  <c r="AF102" i="5" s="1"/>
  <c r="AB103" i="5" a="1"/>
  <c r="AB103" i="5" s="1"/>
  <c r="AC103" i="5" a="1"/>
  <c r="AC103" i="5" s="1"/>
  <c r="AD103" i="5" a="1"/>
  <c r="AD103" i="5" s="1"/>
  <c r="AE103" i="5" a="1"/>
  <c r="AE103" i="5" s="1"/>
  <c r="AF103" i="5" a="1"/>
  <c r="AF103" i="5" s="1"/>
  <c r="AB104" i="5" a="1"/>
  <c r="AB104" i="5" s="1"/>
  <c r="AC104" i="5" a="1"/>
  <c r="AC104" i="5" s="1"/>
  <c r="AD104" i="5" a="1"/>
  <c r="AD104" i="5" s="1"/>
  <c r="AE104" i="5" a="1"/>
  <c r="AE104" i="5" s="1"/>
  <c r="AF104" i="5" a="1"/>
  <c r="AF104" i="5" s="1"/>
  <c r="AB105" i="5" a="1"/>
  <c r="AB105" i="5" s="1"/>
  <c r="AC105" i="5" a="1"/>
  <c r="AC105" i="5" s="1"/>
  <c r="AD105" i="5" a="1"/>
  <c r="AD105" i="5" s="1"/>
  <c r="AE105" i="5" a="1"/>
  <c r="AE105" i="5" s="1"/>
  <c r="AF105" i="5" a="1"/>
  <c r="AF105" i="5" s="1"/>
  <c r="AB106" i="5" a="1"/>
  <c r="AB106" i="5" s="1"/>
  <c r="AC106" i="5" a="1"/>
  <c r="AC106" i="5" s="1"/>
  <c r="AD106" i="5" a="1"/>
  <c r="AD106" i="5" s="1"/>
  <c r="AE106" i="5" a="1"/>
  <c r="AE106" i="5" s="1"/>
  <c r="AF106" i="5" a="1"/>
  <c r="AF106" i="5" s="1"/>
  <c r="AB107" i="5" a="1"/>
  <c r="AB107" i="5" s="1"/>
  <c r="AC107" i="5" a="1"/>
  <c r="AC107" i="5" s="1"/>
  <c r="AD107" i="5" a="1"/>
  <c r="AD107" i="5" s="1"/>
  <c r="AE107" i="5" a="1"/>
  <c r="AE107" i="5" s="1"/>
  <c r="AF107" i="5" a="1"/>
  <c r="AF107" i="5" s="1"/>
  <c r="AB108" i="5" a="1"/>
  <c r="AB108" i="5" s="1"/>
  <c r="AC108" i="5" a="1"/>
  <c r="AC108" i="5" s="1"/>
  <c r="AD108" i="5" a="1"/>
  <c r="AD108" i="5" s="1"/>
  <c r="AE108" i="5" a="1"/>
  <c r="AE108" i="5" s="1"/>
  <c r="AF108" i="5" a="1"/>
  <c r="AF108" i="5" s="1"/>
  <c r="AB109" i="5" a="1"/>
  <c r="AB109" i="5" s="1"/>
  <c r="AC109" i="5" a="1"/>
  <c r="AC109" i="5" s="1"/>
  <c r="AD109" i="5" a="1"/>
  <c r="AD109" i="5" s="1"/>
  <c r="AE109" i="5" a="1"/>
  <c r="AE109" i="5" s="1"/>
  <c r="AF109" i="5" a="1"/>
  <c r="AF109" i="5" s="1"/>
  <c r="AB110" i="5" a="1"/>
  <c r="AB110" i="5" s="1"/>
  <c r="AC110" i="5" a="1"/>
  <c r="AC110" i="5" s="1"/>
  <c r="AD110" i="5" a="1"/>
  <c r="AD110" i="5" s="1"/>
  <c r="AE110" i="5" a="1"/>
  <c r="AE110" i="5" s="1"/>
  <c r="AF110" i="5" a="1"/>
  <c r="AF110" i="5" s="1"/>
  <c r="AB111" i="5" a="1"/>
  <c r="AB111" i="5" s="1"/>
  <c r="AC111" i="5" a="1"/>
  <c r="AC111" i="5" s="1"/>
  <c r="AD111" i="5" a="1"/>
  <c r="AD111" i="5" s="1"/>
  <c r="AE111" i="5" a="1"/>
  <c r="AE111" i="5" s="1"/>
  <c r="AF111" i="5" a="1"/>
  <c r="AF111" i="5" s="1"/>
  <c r="AB112" i="5" a="1"/>
  <c r="AB112" i="5" s="1"/>
  <c r="AC112" i="5" a="1"/>
  <c r="AC112" i="5" s="1"/>
  <c r="AD112" i="5" a="1"/>
  <c r="AD112" i="5" s="1"/>
  <c r="AE112" i="5" a="1"/>
  <c r="AE112" i="5" s="1"/>
  <c r="AF112" i="5" a="1"/>
  <c r="AF112" i="5" s="1"/>
  <c r="AB113" i="5" a="1"/>
  <c r="AB113" i="5" s="1"/>
  <c r="AC113" i="5" a="1"/>
  <c r="AC113" i="5" s="1"/>
  <c r="AD113" i="5" a="1"/>
  <c r="AD113" i="5" s="1"/>
  <c r="AE113" i="5" a="1"/>
  <c r="AE113" i="5" s="1"/>
  <c r="AF113" i="5" a="1"/>
  <c r="AF113" i="5" s="1"/>
  <c r="AB114" i="5" a="1"/>
  <c r="AB114" i="5" s="1"/>
  <c r="AC114" i="5" a="1"/>
  <c r="AC114" i="5" s="1"/>
  <c r="AD114" i="5" a="1"/>
  <c r="AD114" i="5" s="1"/>
  <c r="AE114" i="5" a="1"/>
  <c r="AE114" i="5" s="1"/>
  <c r="AF114" i="5" a="1"/>
  <c r="AF114" i="5" s="1"/>
  <c r="AB115" i="5" a="1"/>
  <c r="AB115" i="5" s="1"/>
  <c r="AC115" i="5" a="1"/>
  <c r="AC115" i="5" s="1"/>
  <c r="AD115" i="5" a="1"/>
  <c r="AD115" i="5" s="1"/>
  <c r="AE115" i="5" a="1"/>
  <c r="AE115" i="5" s="1"/>
  <c r="AF115" i="5" a="1"/>
  <c r="AF115" i="5" s="1"/>
  <c r="AB116" i="5" a="1"/>
  <c r="AB116" i="5" s="1"/>
  <c r="AC116" i="5" a="1"/>
  <c r="AC116" i="5" s="1"/>
  <c r="AD116" i="5" a="1"/>
  <c r="AD116" i="5" s="1"/>
  <c r="AE116" i="5" a="1"/>
  <c r="AE116" i="5" s="1"/>
  <c r="AF116" i="5" a="1"/>
  <c r="AF116" i="5" s="1"/>
  <c r="AB117" i="5" a="1"/>
  <c r="AB117" i="5" s="1"/>
  <c r="AC117" i="5" a="1"/>
  <c r="AC117" i="5" s="1"/>
  <c r="AD117" i="5" a="1"/>
  <c r="AD117" i="5" s="1"/>
  <c r="AE117" i="5" a="1"/>
  <c r="AE117" i="5" s="1"/>
  <c r="AF117" i="5" a="1"/>
  <c r="AF117" i="5" s="1"/>
  <c r="AB118" i="5" a="1"/>
  <c r="AB118" i="5" s="1"/>
  <c r="AC118" i="5" a="1"/>
  <c r="AC118" i="5" s="1"/>
  <c r="AD118" i="5" a="1"/>
  <c r="AD118" i="5" s="1"/>
  <c r="AE118" i="5" a="1"/>
  <c r="AE118" i="5" s="1"/>
  <c r="AF118" i="5" a="1"/>
  <c r="AF118" i="5" s="1"/>
  <c r="AB119" i="5" a="1"/>
  <c r="AB119" i="5" s="1"/>
  <c r="AC119" i="5" a="1"/>
  <c r="AC119" i="5" s="1"/>
  <c r="AD119" i="5" a="1"/>
  <c r="AD119" i="5" s="1"/>
  <c r="AE119" i="5" a="1"/>
  <c r="AE119" i="5" s="1"/>
  <c r="AF119" i="5" a="1"/>
  <c r="AF119" i="5" s="1"/>
  <c r="AB120" i="5" a="1"/>
  <c r="AB120" i="5" s="1"/>
  <c r="AC120" i="5" a="1"/>
  <c r="AC120" i="5" s="1"/>
  <c r="AD120" i="5" a="1"/>
  <c r="AD120" i="5" s="1"/>
  <c r="AE120" i="5" a="1"/>
  <c r="AE120" i="5" s="1"/>
  <c r="AF120" i="5" a="1"/>
  <c r="AF120" i="5" s="1"/>
  <c r="AB121" i="5" a="1"/>
  <c r="AB121" i="5" s="1"/>
  <c r="AC121" i="5" a="1"/>
  <c r="AC121" i="5" s="1"/>
  <c r="AD121" i="5" a="1"/>
  <c r="AD121" i="5" s="1"/>
  <c r="AE121" i="5" a="1"/>
  <c r="AE121" i="5" s="1"/>
  <c r="AF121" i="5" a="1"/>
  <c r="AF121" i="5" s="1"/>
  <c r="AB122" i="5" a="1"/>
  <c r="AB122" i="5" s="1"/>
  <c r="AC122" i="5" a="1"/>
  <c r="AC122" i="5" s="1"/>
  <c r="AD122" i="5" a="1"/>
  <c r="AD122" i="5" s="1"/>
  <c r="AE122" i="5" a="1"/>
  <c r="AE122" i="5" s="1"/>
  <c r="AF122" i="5" a="1"/>
  <c r="AF122" i="5" s="1"/>
  <c r="AB123" i="5" a="1"/>
  <c r="AB123" i="5" s="1"/>
  <c r="AC123" i="5" a="1"/>
  <c r="AC123" i="5" s="1"/>
  <c r="AD123" i="5" a="1"/>
  <c r="AD123" i="5" s="1"/>
  <c r="AE123" i="5" a="1"/>
  <c r="AE123" i="5" s="1"/>
  <c r="AF123" i="5" a="1"/>
  <c r="AF123" i="5" s="1"/>
  <c r="AB124" i="5" a="1"/>
  <c r="AB124" i="5" s="1"/>
  <c r="AC124" i="5" a="1"/>
  <c r="AC124" i="5" s="1"/>
  <c r="AD124" i="5" a="1"/>
  <c r="AD124" i="5" s="1"/>
  <c r="AE124" i="5" a="1"/>
  <c r="AE124" i="5" s="1"/>
  <c r="AF124" i="5" a="1"/>
  <c r="AF124" i="5" s="1"/>
  <c r="AB125" i="5" a="1"/>
  <c r="AB125" i="5" s="1"/>
  <c r="AC125" i="5" a="1"/>
  <c r="AC125" i="5" s="1"/>
  <c r="AD125" i="5" a="1"/>
  <c r="AD125" i="5" s="1"/>
  <c r="AE125" i="5" a="1"/>
  <c r="AE125" i="5" s="1"/>
  <c r="AF125" i="5" a="1"/>
  <c r="AF125" i="5" s="1"/>
  <c r="AB126" i="5" a="1"/>
  <c r="AB126" i="5" s="1"/>
  <c r="AC126" i="5" a="1"/>
  <c r="AC126" i="5" s="1"/>
  <c r="AD126" i="5" a="1"/>
  <c r="AD126" i="5" s="1"/>
  <c r="AE126" i="5" a="1"/>
  <c r="AE126" i="5" s="1"/>
  <c r="AF126" i="5" a="1"/>
  <c r="AF126" i="5" s="1"/>
  <c r="AB127" i="5" a="1"/>
  <c r="AB127" i="5" s="1"/>
  <c r="AC127" i="5" a="1"/>
  <c r="AC127" i="5" s="1"/>
  <c r="AD127" i="5" a="1"/>
  <c r="AD127" i="5" s="1"/>
  <c r="AE127" i="5" a="1"/>
  <c r="AE127" i="5" s="1"/>
  <c r="AF127" i="5" a="1"/>
  <c r="AF127" i="5" s="1"/>
  <c r="AB128" i="5" a="1"/>
  <c r="AB128" i="5" s="1"/>
  <c r="AC128" i="5" a="1"/>
  <c r="AC128" i="5" s="1"/>
  <c r="AD128" i="5" a="1"/>
  <c r="AD128" i="5" s="1"/>
  <c r="AE128" i="5" a="1"/>
  <c r="AE128" i="5" s="1"/>
  <c r="AF128" i="5" a="1"/>
  <c r="AF128" i="5" s="1"/>
  <c r="AB129" i="5" a="1"/>
  <c r="AB129" i="5" s="1"/>
  <c r="AC129" i="5" a="1"/>
  <c r="AC129" i="5" s="1"/>
  <c r="AD129" i="5" a="1"/>
  <c r="AD129" i="5" s="1"/>
  <c r="AE129" i="5" a="1"/>
  <c r="AE129" i="5" s="1"/>
  <c r="AF129" i="5" a="1"/>
  <c r="AF129" i="5" s="1"/>
  <c r="AB130" i="5" a="1"/>
  <c r="AB130" i="5" s="1"/>
  <c r="AC130" i="5" a="1"/>
  <c r="AC130" i="5" s="1"/>
  <c r="AD130" i="5" a="1"/>
  <c r="AD130" i="5" s="1"/>
  <c r="AE130" i="5" a="1"/>
  <c r="AE130" i="5" s="1"/>
  <c r="AF130" i="5" a="1"/>
  <c r="AF130" i="5" s="1"/>
  <c r="AB131" i="5" a="1"/>
  <c r="AB131" i="5" s="1"/>
  <c r="AC131" i="5" a="1"/>
  <c r="AC131" i="5" s="1"/>
  <c r="AD131" i="5" a="1"/>
  <c r="AD131" i="5" s="1"/>
  <c r="AE131" i="5" a="1"/>
  <c r="AE131" i="5" s="1"/>
  <c r="AF131" i="5" a="1"/>
  <c r="AF131" i="5" s="1"/>
  <c r="AB132" i="5" a="1"/>
  <c r="AB132" i="5" s="1"/>
  <c r="AC132" i="5" a="1"/>
  <c r="AC132" i="5" s="1"/>
  <c r="AD132" i="5" a="1"/>
  <c r="AD132" i="5" s="1"/>
  <c r="AE132" i="5" a="1"/>
  <c r="AE132" i="5" s="1"/>
  <c r="AF132" i="5" a="1"/>
  <c r="AF132" i="5" s="1"/>
  <c r="AB133" i="5" a="1"/>
  <c r="AB133" i="5" s="1"/>
  <c r="AC133" i="5" a="1"/>
  <c r="AC133" i="5" s="1"/>
  <c r="AD133" i="5" a="1"/>
  <c r="AD133" i="5" s="1"/>
  <c r="AE133" i="5" a="1"/>
  <c r="AE133" i="5" s="1"/>
  <c r="AF133" i="5" a="1"/>
  <c r="AF133" i="5" s="1"/>
  <c r="AB134" i="5" a="1"/>
  <c r="AB134" i="5" s="1"/>
  <c r="AC134" i="5" a="1"/>
  <c r="AC134" i="5" s="1"/>
  <c r="AD134" i="5" a="1"/>
  <c r="AD134" i="5" s="1"/>
  <c r="AE134" i="5" a="1"/>
  <c r="AE134" i="5" s="1"/>
  <c r="AF134" i="5" a="1"/>
  <c r="AF134" i="5" s="1"/>
  <c r="AB135" i="5" a="1"/>
  <c r="AB135" i="5" s="1"/>
  <c r="AC135" i="5" a="1"/>
  <c r="AC135" i="5" s="1"/>
  <c r="AD135" i="5" a="1"/>
  <c r="AD135" i="5" s="1"/>
  <c r="AE135" i="5" a="1"/>
  <c r="AE135" i="5" s="1"/>
  <c r="AF135" i="5" a="1"/>
  <c r="AF135" i="5" s="1"/>
  <c r="AB136" i="5" a="1"/>
  <c r="AB136" i="5" s="1"/>
  <c r="AC136" i="5" a="1"/>
  <c r="AC136" i="5" s="1"/>
  <c r="AD136" i="5" a="1"/>
  <c r="AD136" i="5" s="1"/>
  <c r="AE136" i="5" a="1"/>
  <c r="AE136" i="5" s="1"/>
  <c r="AF136" i="5" a="1"/>
  <c r="AF136" i="5" s="1"/>
  <c r="AB137" i="5" a="1"/>
  <c r="AB137" i="5" s="1"/>
  <c r="AC137" i="5" a="1"/>
  <c r="AC137" i="5" s="1"/>
  <c r="AD137" i="5" a="1"/>
  <c r="AD137" i="5" s="1"/>
  <c r="AE137" i="5" a="1"/>
  <c r="AE137" i="5" s="1"/>
  <c r="AF137" i="5" a="1"/>
  <c r="AF137" i="5" s="1"/>
  <c r="AB138" i="5" a="1"/>
  <c r="AB138" i="5" s="1"/>
  <c r="AC138" i="5" a="1"/>
  <c r="AC138" i="5" s="1"/>
  <c r="AD138" i="5" a="1"/>
  <c r="AD138" i="5" s="1"/>
  <c r="AE138" i="5" a="1"/>
  <c r="AE138" i="5" s="1"/>
  <c r="AF138" i="5" a="1"/>
  <c r="AF138" i="5" s="1"/>
  <c r="AB139" i="5" a="1"/>
  <c r="AB139" i="5" s="1"/>
  <c r="AC139" i="5" a="1"/>
  <c r="AC139" i="5" s="1"/>
  <c r="AD139" i="5" a="1"/>
  <c r="AD139" i="5" s="1"/>
  <c r="AE139" i="5" a="1"/>
  <c r="AE139" i="5" s="1"/>
  <c r="AF139" i="5" a="1"/>
  <c r="AF139" i="5" s="1"/>
  <c r="AB140" i="5" a="1"/>
  <c r="AB140" i="5" s="1"/>
  <c r="AC140" i="5" a="1"/>
  <c r="AC140" i="5" s="1"/>
  <c r="AD140" i="5" a="1"/>
  <c r="AD140" i="5" s="1"/>
  <c r="AE140" i="5" a="1"/>
  <c r="AE140" i="5" s="1"/>
  <c r="AF140" i="5" a="1"/>
  <c r="AF140" i="5" s="1"/>
  <c r="AB141" i="5" a="1"/>
  <c r="AB141" i="5" s="1"/>
  <c r="AC141" i="5" a="1"/>
  <c r="AC141" i="5" s="1"/>
  <c r="AD141" i="5" a="1"/>
  <c r="AD141" i="5" s="1"/>
  <c r="AE141" i="5" a="1"/>
  <c r="AE141" i="5" s="1"/>
  <c r="AF141" i="5" a="1"/>
  <c r="AF141" i="5" s="1"/>
  <c r="AB142" i="5" a="1"/>
  <c r="AB142" i="5" s="1"/>
  <c r="AC142" i="5" a="1"/>
  <c r="AC142" i="5" s="1"/>
  <c r="AD142" i="5" a="1"/>
  <c r="AD142" i="5" s="1"/>
  <c r="AE142" i="5" a="1"/>
  <c r="AE142" i="5" s="1"/>
  <c r="AF142" i="5" a="1"/>
  <c r="AF142" i="5" s="1"/>
  <c r="AB143" i="5" a="1"/>
  <c r="AB143" i="5" s="1"/>
  <c r="AC143" i="5" a="1"/>
  <c r="AC143" i="5" s="1"/>
  <c r="AD143" i="5" a="1"/>
  <c r="AD143" i="5" s="1"/>
  <c r="AE143" i="5" a="1"/>
  <c r="AE143" i="5" s="1"/>
  <c r="AF143" i="5" a="1"/>
  <c r="AF143" i="5" s="1"/>
  <c r="AB144" i="5" a="1"/>
  <c r="AB144" i="5" s="1"/>
  <c r="AC144" i="5" a="1"/>
  <c r="AC144" i="5" s="1"/>
  <c r="AD144" i="5" a="1"/>
  <c r="AD144" i="5" s="1"/>
  <c r="AE144" i="5" a="1"/>
  <c r="AE144" i="5" s="1"/>
  <c r="AF144" i="5" a="1"/>
  <c r="AF144" i="5" s="1"/>
  <c r="AB145" i="5" a="1"/>
  <c r="AB145" i="5" s="1"/>
  <c r="AC145" i="5" a="1"/>
  <c r="AC145" i="5" s="1"/>
  <c r="AD145" i="5" a="1"/>
  <c r="AD145" i="5" s="1"/>
  <c r="AE145" i="5" a="1"/>
  <c r="AE145" i="5" s="1"/>
  <c r="AF145" i="5" a="1"/>
  <c r="AF145" i="5" s="1"/>
  <c r="AB146" i="5" a="1"/>
  <c r="AB146" i="5" s="1"/>
  <c r="AC146" i="5" a="1"/>
  <c r="AC146" i="5" s="1"/>
  <c r="AD146" i="5" a="1"/>
  <c r="AD146" i="5" s="1"/>
  <c r="AE146" i="5" a="1"/>
  <c r="AE146" i="5" s="1"/>
  <c r="AF146" i="5" a="1"/>
  <c r="AF146" i="5" s="1"/>
  <c r="AB147" i="5" a="1"/>
  <c r="AB147" i="5" s="1"/>
  <c r="AC147" i="5" a="1"/>
  <c r="AC147" i="5" s="1"/>
  <c r="AD147" i="5" a="1"/>
  <c r="AD147" i="5" s="1"/>
  <c r="AE147" i="5" a="1"/>
  <c r="AE147" i="5" s="1"/>
  <c r="AF147" i="5" a="1"/>
  <c r="AF147" i="5" s="1"/>
  <c r="AB148" i="5" a="1"/>
  <c r="AB148" i="5" s="1"/>
  <c r="AC148" i="5" a="1"/>
  <c r="AC148" i="5" s="1"/>
  <c r="AD148" i="5" a="1"/>
  <c r="AD148" i="5" s="1"/>
  <c r="AE148" i="5" a="1"/>
  <c r="AE148" i="5" s="1"/>
  <c r="AF148" i="5" a="1"/>
  <c r="AF148" i="5" s="1"/>
  <c r="AB149" i="5" a="1"/>
  <c r="AB149" i="5" s="1"/>
  <c r="AC149" i="5" a="1"/>
  <c r="AC149" i="5" s="1"/>
  <c r="AD149" i="5" a="1"/>
  <c r="AD149" i="5" s="1"/>
  <c r="AE149" i="5" a="1"/>
  <c r="AE149" i="5" s="1"/>
  <c r="AF149" i="5" a="1"/>
  <c r="AF149" i="5" s="1"/>
  <c r="AB150" i="5" a="1"/>
  <c r="AB150" i="5" s="1"/>
  <c r="AC150" i="5" a="1"/>
  <c r="AC150" i="5" s="1"/>
  <c r="AD150" i="5" a="1"/>
  <c r="AD150" i="5" s="1"/>
  <c r="AE150" i="5" a="1"/>
  <c r="AE150" i="5" s="1"/>
  <c r="AF150" i="5" a="1"/>
  <c r="AF150" i="5" s="1"/>
  <c r="AB151" i="5" a="1"/>
  <c r="AB151" i="5" s="1"/>
  <c r="AC151" i="5" a="1"/>
  <c r="AC151" i="5" s="1"/>
  <c r="AD151" i="5" a="1"/>
  <c r="AD151" i="5" s="1"/>
  <c r="AE151" i="5" a="1"/>
  <c r="AE151" i="5" s="1"/>
  <c r="AF151" i="5" a="1"/>
  <c r="AF151" i="5" s="1"/>
  <c r="AB152" i="5" a="1"/>
  <c r="AB152" i="5" s="1"/>
  <c r="AC152" i="5" a="1"/>
  <c r="AC152" i="5" s="1"/>
  <c r="AD152" i="5" a="1"/>
  <c r="AD152" i="5" s="1"/>
  <c r="AE152" i="5" a="1"/>
  <c r="AE152" i="5" s="1"/>
  <c r="AF152" i="5" a="1"/>
  <c r="AF152" i="5" s="1"/>
  <c r="AB153" i="5" a="1"/>
  <c r="AB153" i="5" s="1"/>
  <c r="AC153" i="5" a="1"/>
  <c r="AC153" i="5" s="1"/>
  <c r="AD153" i="5" a="1"/>
  <c r="AD153" i="5" s="1"/>
  <c r="AE153" i="5" a="1"/>
  <c r="AE153" i="5" s="1"/>
  <c r="AF153" i="5" a="1"/>
  <c r="AF153" i="5" s="1"/>
  <c r="AB154" i="5" a="1"/>
  <c r="AB154" i="5" s="1"/>
  <c r="AC154" i="5" a="1"/>
  <c r="AC154" i="5" s="1"/>
  <c r="AD154" i="5" a="1"/>
  <c r="AD154" i="5" s="1"/>
  <c r="AE154" i="5" a="1"/>
  <c r="AE154" i="5" s="1"/>
  <c r="AF154" i="5" a="1"/>
  <c r="AF154" i="5" s="1"/>
  <c r="AB155" i="5" a="1"/>
  <c r="AB155" i="5" s="1"/>
  <c r="AC155" i="5" a="1"/>
  <c r="AC155" i="5" s="1"/>
  <c r="AD155" i="5" a="1"/>
  <c r="AD155" i="5" s="1"/>
  <c r="AE155" i="5" a="1"/>
  <c r="AE155" i="5" s="1"/>
  <c r="AF155" i="5" a="1"/>
  <c r="AF155" i="5" s="1"/>
  <c r="AB156" i="5" a="1"/>
  <c r="AB156" i="5" s="1"/>
  <c r="AC156" i="5" a="1"/>
  <c r="AC156" i="5" s="1"/>
  <c r="AD156" i="5" a="1"/>
  <c r="AD156" i="5" s="1"/>
  <c r="AE156" i="5" a="1"/>
  <c r="AE156" i="5" s="1"/>
  <c r="AF156" i="5" a="1"/>
  <c r="AF156" i="5" s="1"/>
  <c r="AB157" i="5" a="1"/>
  <c r="AB157" i="5" s="1"/>
  <c r="AC157" i="5" a="1"/>
  <c r="AC157" i="5" s="1"/>
  <c r="AD157" i="5" a="1"/>
  <c r="AD157" i="5" s="1"/>
  <c r="AE157" i="5" a="1"/>
  <c r="AE157" i="5" s="1"/>
  <c r="AF157" i="5" a="1"/>
  <c r="AF157" i="5" s="1"/>
  <c r="AB158" i="5" a="1"/>
  <c r="AB158" i="5" s="1"/>
  <c r="AC158" i="5" a="1"/>
  <c r="AC158" i="5" s="1"/>
  <c r="AD158" i="5" a="1"/>
  <c r="AD158" i="5" s="1"/>
  <c r="AE158" i="5" a="1"/>
  <c r="AE158" i="5" s="1"/>
  <c r="AF158" i="5" a="1"/>
  <c r="AF158" i="5" s="1"/>
  <c r="AB159" i="5" a="1"/>
  <c r="AB159" i="5" s="1"/>
  <c r="AC159" i="5" a="1"/>
  <c r="AC159" i="5" s="1"/>
  <c r="AD159" i="5" a="1"/>
  <c r="AD159" i="5" s="1"/>
  <c r="AE159" i="5" a="1"/>
  <c r="AE159" i="5" s="1"/>
  <c r="AF159" i="5" a="1"/>
  <c r="AF159" i="5" s="1"/>
  <c r="AB160" i="5" a="1"/>
  <c r="AB160" i="5" s="1"/>
  <c r="AC160" i="5" a="1"/>
  <c r="AC160" i="5" s="1"/>
  <c r="AD160" i="5" a="1"/>
  <c r="AD160" i="5" s="1"/>
  <c r="AE160" i="5" a="1"/>
  <c r="AE160" i="5" s="1"/>
  <c r="AF160" i="5" a="1"/>
  <c r="AF160" i="5" s="1"/>
  <c r="AB161" i="5" a="1"/>
  <c r="AB161" i="5" s="1"/>
  <c r="AC161" i="5" a="1"/>
  <c r="AC161" i="5" s="1"/>
  <c r="AD161" i="5" a="1"/>
  <c r="AD161" i="5" s="1"/>
  <c r="AE161" i="5" a="1"/>
  <c r="AE161" i="5" s="1"/>
  <c r="AF161" i="5" a="1"/>
  <c r="AF161" i="5" s="1"/>
  <c r="AB162" i="5" a="1"/>
  <c r="AB162" i="5" s="1"/>
  <c r="AC162" i="5" a="1"/>
  <c r="AC162" i="5" s="1"/>
  <c r="AD162" i="5" a="1"/>
  <c r="AD162" i="5" s="1"/>
  <c r="AE162" i="5" a="1"/>
  <c r="AE162" i="5" s="1"/>
  <c r="AF162" i="5" a="1"/>
  <c r="AF162" i="5" s="1"/>
  <c r="AB163" i="5" a="1"/>
  <c r="AB163" i="5" s="1"/>
  <c r="AC163" i="5" a="1"/>
  <c r="AC163" i="5" s="1"/>
  <c r="AD163" i="5" a="1"/>
  <c r="AD163" i="5" s="1"/>
  <c r="AE163" i="5" a="1"/>
  <c r="AE163" i="5" s="1"/>
  <c r="AF163" i="5" a="1"/>
  <c r="AF163" i="5" s="1"/>
  <c r="AB164" i="5" a="1"/>
  <c r="AB164" i="5" s="1"/>
  <c r="AC164" i="5" a="1"/>
  <c r="AC164" i="5" s="1"/>
  <c r="AD164" i="5" a="1"/>
  <c r="AD164" i="5" s="1"/>
  <c r="AE164" i="5" a="1"/>
  <c r="AE164" i="5" s="1"/>
  <c r="AF164" i="5" a="1"/>
  <c r="AF164" i="5" s="1"/>
  <c r="AB165" i="5" a="1"/>
  <c r="AB165" i="5" s="1"/>
  <c r="AC165" i="5" a="1"/>
  <c r="AC165" i="5" s="1"/>
  <c r="AD165" i="5" a="1"/>
  <c r="AD165" i="5" s="1"/>
  <c r="AE165" i="5" a="1"/>
  <c r="AE165" i="5" s="1"/>
  <c r="AF165" i="5" a="1"/>
  <c r="AF165" i="5" s="1"/>
  <c r="AB166" i="5" a="1"/>
  <c r="AB166" i="5" s="1"/>
  <c r="AC166" i="5" a="1"/>
  <c r="AC166" i="5" s="1"/>
  <c r="AD166" i="5" a="1"/>
  <c r="AD166" i="5" s="1"/>
  <c r="AE166" i="5" a="1"/>
  <c r="AE166" i="5" s="1"/>
  <c r="AF166" i="5" a="1"/>
  <c r="AF166" i="5" s="1"/>
  <c r="AB167" i="5" a="1"/>
  <c r="AB167" i="5" s="1"/>
  <c r="AC167" i="5" a="1"/>
  <c r="AC167" i="5" s="1"/>
  <c r="AD167" i="5" a="1"/>
  <c r="AD167" i="5" s="1"/>
  <c r="AE167" i="5" a="1"/>
  <c r="AE167" i="5" s="1"/>
  <c r="AF167" i="5" a="1"/>
  <c r="AF167" i="5" s="1"/>
  <c r="AB168" i="5" a="1"/>
  <c r="AB168" i="5" s="1"/>
  <c r="AC168" i="5" a="1"/>
  <c r="AC168" i="5" s="1"/>
  <c r="AD168" i="5" a="1"/>
  <c r="AD168" i="5" s="1"/>
  <c r="AE168" i="5" a="1"/>
  <c r="AE168" i="5" s="1"/>
  <c r="AF168" i="5" a="1"/>
  <c r="AF168" i="5" s="1"/>
  <c r="AB169" i="5" a="1"/>
  <c r="AB169" i="5" s="1"/>
  <c r="AC169" i="5" a="1"/>
  <c r="AC169" i="5" s="1"/>
  <c r="AD169" i="5" a="1"/>
  <c r="AD169" i="5" s="1"/>
  <c r="AE169" i="5" a="1"/>
  <c r="AE169" i="5" s="1"/>
  <c r="AF169" i="5" a="1"/>
  <c r="AF169" i="5" s="1"/>
  <c r="AB170" i="5" a="1"/>
  <c r="AB170" i="5" s="1"/>
  <c r="AC170" i="5" a="1"/>
  <c r="AC170" i="5" s="1"/>
  <c r="AD170" i="5" a="1"/>
  <c r="AD170" i="5" s="1"/>
  <c r="AE170" i="5" a="1"/>
  <c r="AE170" i="5" s="1"/>
  <c r="AF170" i="5" a="1"/>
  <c r="AF170" i="5" s="1"/>
  <c r="AB171" i="5" a="1"/>
  <c r="AB171" i="5" s="1"/>
  <c r="AC171" i="5" a="1"/>
  <c r="AC171" i="5" s="1"/>
  <c r="AD171" i="5" a="1"/>
  <c r="AD171" i="5" s="1"/>
  <c r="AE171" i="5" a="1"/>
  <c r="AE171" i="5" s="1"/>
  <c r="AF171" i="5" a="1"/>
  <c r="AF171" i="5" s="1"/>
  <c r="AB172" i="5" a="1"/>
  <c r="AB172" i="5" s="1"/>
  <c r="AC172" i="5" a="1"/>
  <c r="AC172" i="5" s="1"/>
  <c r="AD172" i="5" a="1"/>
  <c r="AD172" i="5" s="1"/>
  <c r="AE172" i="5" a="1"/>
  <c r="AE172" i="5" s="1"/>
  <c r="AF172" i="5" a="1"/>
  <c r="AF172" i="5" s="1"/>
  <c r="AB173" i="5" a="1"/>
  <c r="AB173" i="5" s="1"/>
  <c r="AC173" i="5" a="1"/>
  <c r="AC173" i="5" s="1"/>
  <c r="AD173" i="5" a="1"/>
  <c r="AD173" i="5" s="1"/>
  <c r="AE173" i="5" a="1"/>
  <c r="AE173" i="5" s="1"/>
  <c r="AF173" i="5" a="1"/>
  <c r="AF173" i="5" s="1"/>
  <c r="AB174" i="5" a="1"/>
  <c r="AB174" i="5" s="1"/>
  <c r="AC174" i="5" a="1"/>
  <c r="AC174" i="5" s="1"/>
  <c r="AD174" i="5" a="1"/>
  <c r="AD174" i="5" s="1"/>
  <c r="AE174" i="5" a="1"/>
  <c r="AE174" i="5" s="1"/>
  <c r="AF174" i="5" a="1"/>
  <c r="AF174" i="5" s="1"/>
  <c r="AB175" i="5" a="1"/>
  <c r="AB175" i="5" s="1"/>
  <c r="AC175" i="5" a="1"/>
  <c r="AC175" i="5" s="1"/>
  <c r="AD175" i="5" a="1"/>
  <c r="AD175" i="5" s="1"/>
  <c r="AE175" i="5" a="1"/>
  <c r="AE175" i="5" s="1"/>
  <c r="AF175" i="5" a="1"/>
  <c r="AF175" i="5" s="1"/>
  <c r="AB176" i="5" a="1"/>
  <c r="AB176" i="5" s="1"/>
  <c r="AC176" i="5" a="1"/>
  <c r="AC176" i="5" s="1"/>
  <c r="AD176" i="5" a="1"/>
  <c r="AD176" i="5" s="1"/>
  <c r="AE176" i="5" a="1"/>
  <c r="AE176" i="5" s="1"/>
  <c r="AF176" i="5" a="1"/>
  <c r="AF176" i="5" s="1"/>
  <c r="AB177" i="5" a="1"/>
  <c r="AB177" i="5" s="1"/>
  <c r="AC177" i="5" a="1"/>
  <c r="AC177" i="5" s="1"/>
  <c r="AD177" i="5" a="1"/>
  <c r="AD177" i="5" s="1"/>
  <c r="AE177" i="5" a="1"/>
  <c r="AE177" i="5" s="1"/>
  <c r="AF177" i="5" a="1"/>
  <c r="AF177" i="5" s="1"/>
  <c r="AB178" i="5" a="1"/>
  <c r="AB178" i="5" s="1"/>
  <c r="AC178" i="5" a="1"/>
  <c r="AC178" i="5" s="1"/>
  <c r="AD178" i="5" a="1"/>
  <c r="AD178" i="5" s="1"/>
  <c r="AE178" i="5" a="1"/>
  <c r="AE178" i="5" s="1"/>
  <c r="AF178" i="5" a="1"/>
  <c r="AF178" i="5" s="1"/>
  <c r="AB179" i="5" a="1"/>
  <c r="AB179" i="5" s="1"/>
  <c r="AC179" i="5" a="1"/>
  <c r="AC179" i="5" s="1"/>
  <c r="AD179" i="5" a="1"/>
  <c r="AD179" i="5" s="1"/>
  <c r="AE179" i="5" a="1"/>
  <c r="AE179" i="5" s="1"/>
  <c r="AF179" i="5" a="1"/>
  <c r="AF179" i="5" s="1"/>
  <c r="AB180" i="5" a="1"/>
  <c r="AB180" i="5" s="1"/>
  <c r="AC180" i="5" a="1"/>
  <c r="AC180" i="5" s="1"/>
  <c r="AD180" i="5" a="1"/>
  <c r="AD180" i="5" s="1"/>
  <c r="AE180" i="5" a="1"/>
  <c r="AE180" i="5" s="1"/>
  <c r="AF180" i="5" a="1"/>
  <c r="AF180" i="5" s="1"/>
  <c r="AB181" i="5" a="1"/>
  <c r="AB181" i="5" s="1"/>
  <c r="AC181" i="5" a="1"/>
  <c r="AC181" i="5" s="1"/>
  <c r="AD181" i="5" a="1"/>
  <c r="AD181" i="5" s="1"/>
  <c r="AE181" i="5" a="1"/>
  <c r="AE181" i="5" s="1"/>
  <c r="AF181" i="5" a="1"/>
  <c r="AF181" i="5" s="1"/>
  <c r="AB182" i="5" a="1"/>
  <c r="AB182" i="5" s="1"/>
  <c r="AC182" i="5" a="1"/>
  <c r="AC182" i="5" s="1"/>
  <c r="AD182" i="5" a="1"/>
  <c r="AD182" i="5" s="1"/>
  <c r="AE182" i="5" a="1"/>
  <c r="AE182" i="5" s="1"/>
  <c r="AF182" i="5" a="1"/>
  <c r="AF182" i="5" s="1"/>
  <c r="AB183" i="5" a="1"/>
  <c r="AB183" i="5" s="1"/>
  <c r="AC183" i="5" a="1"/>
  <c r="AC183" i="5" s="1"/>
  <c r="AD183" i="5" a="1"/>
  <c r="AD183" i="5" s="1"/>
  <c r="AE183" i="5" a="1"/>
  <c r="AE183" i="5" s="1"/>
  <c r="AF183" i="5" a="1"/>
  <c r="AF183" i="5" s="1"/>
  <c r="AB184" i="5" a="1"/>
  <c r="AB184" i="5" s="1"/>
  <c r="AC184" i="5" a="1"/>
  <c r="AC184" i="5" s="1"/>
  <c r="AD184" i="5" a="1"/>
  <c r="AD184" i="5" s="1"/>
  <c r="AE184" i="5" a="1"/>
  <c r="AE184" i="5" s="1"/>
  <c r="AF184" i="5" a="1"/>
  <c r="AF184" i="5" s="1"/>
  <c r="AB185" i="5" a="1"/>
  <c r="AB185" i="5" s="1"/>
  <c r="AC185" i="5" a="1"/>
  <c r="AC185" i="5" s="1"/>
  <c r="AD185" i="5" a="1"/>
  <c r="AD185" i="5" s="1"/>
  <c r="AE185" i="5" a="1"/>
  <c r="AE185" i="5" s="1"/>
  <c r="AF185" i="5" a="1"/>
  <c r="AF185" i="5" s="1"/>
  <c r="AB186" i="5" a="1"/>
  <c r="AB186" i="5" s="1"/>
  <c r="AC186" i="5" a="1"/>
  <c r="AC186" i="5" s="1"/>
  <c r="AD186" i="5" a="1"/>
  <c r="AD186" i="5" s="1"/>
  <c r="AE186" i="5" a="1"/>
  <c r="AE186" i="5" s="1"/>
  <c r="AF186" i="5" a="1"/>
  <c r="AF186" i="5" s="1"/>
  <c r="AB187" i="5" a="1"/>
  <c r="AB187" i="5" s="1"/>
  <c r="AC187" i="5" a="1"/>
  <c r="AC187" i="5" s="1"/>
  <c r="AD187" i="5" a="1"/>
  <c r="AD187" i="5" s="1"/>
  <c r="AE187" i="5" a="1"/>
  <c r="AE187" i="5" s="1"/>
  <c r="AF187" i="5" a="1"/>
  <c r="AF187" i="5" s="1"/>
  <c r="AB188" i="5" a="1"/>
  <c r="AB188" i="5" s="1"/>
  <c r="AC188" i="5" a="1"/>
  <c r="AC188" i="5" s="1"/>
  <c r="AD188" i="5" a="1"/>
  <c r="AD188" i="5" s="1"/>
  <c r="AE188" i="5" a="1"/>
  <c r="AE188" i="5" s="1"/>
  <c r="AF188" i="5" a="1"/>
  <c r="AF188" i="5" s="1"/>
  <c r="AB189" i="5" a="1"/>
  <c r="AB189" i="5" s="1"/>
  <c r="AC189" i="5" a="1"/>
  <c r="AC189" i="5" s="1"/>
  <c r="AD189" i="5" a="1"/>
  <c r="AD189" i="5" s="1"/>
  <c r="AE189" i="5" a="1"/>
  <c r="AE189" i="5" s="1"/>
  <c r="AF189" i="5" a="1"/>
  <c r="AF189" i="5" s="1"/>
  <c r="AB190" i="5" a="1"/>
  <c r="AB190" i="5" s="1"/>
  <c r="AC190" i="5" a="1"/>
  <c r="AC190" i="5" s="1"/>
  <c r="AD190" i="5" a="1"/>
  <c r="AD190" i="5" s="1"/>
  <c r="AE190" i="5" a="1"/>
  <c r="AE190" i="5" s="1"/>
  <c r="AF190" i="5" a="1"/>
  <c r="AF190" i="5" s="1"/>
  <c r="AB191" i="5" a="1"/>
  <c r="AB191" i="5" s="1"/>
  <c r="AC191" i="5" a="1"/>
  <c r="AC191" i="5" s="1"/>
  <c r="AD191" i="5" a="1"/>
  <c r="AD191" i="5" s="1"/>
  <c r="AE191" i="5" a="1"/>
  <c r="AE191" i="5" s="1"/>
  <c r="AF191" i="5" a="1"/>
  <c r="AF191" i="5" s="1"/>
  <c r="AB192" i="5" a="1"/>
  <c r="AB192" i="5" s="1"/>
  <c r="AC192" i="5" a="1"/>
  <c r="AC192" i="5" s="1"/>
  <c r="AD192" i="5" a="1"/>
  <c r="AD192" i="5" s="1"/>
  <c r="AE192" i="5" a="1"/>
  <c r="AE192" i="5" s="1"/>
  <c r="AF192" i="5" a="1"/>
  <c r="AF192" i="5" s="1"/>
  <c r="AB193" i="5" a="1"/>
  <c r="AB193" i="5" s="1"/>
  <c r="AC193" i="5" a="1"/>
  <c r="AC193" i="5" s="1"/>
  <c r="AD193" i="5" a="1"/>
  <c r="AD193" i="5" s="1"/>
  <c r="AE193" i="5" a="1"/>
  <c r="AE193" i="5" s="1"/>
  <c r="AF193" i="5" a="1"/>
  <c r="AF193" i="5" s="1"/>
  <c r="AB194" i="5" a="1"/>
  <c r="AB194" i="5" s="1"/>
  <c r="AC194" i="5" a="1"/>
  <c r="AC194" i="5" s="1"/>
  <c r="AD194" i="5" a="1"/>
  <c r="AD194" i="5" s="1"/>
  <c r="AE194" i="5" a="1"/>
  <c r="AE194" i="5" s="1"/>
  <c r="AF194" i="5" a="1"/>
  <c r="AF194" i="5" s="1"/>
  <c r="AB195" i="5" a="1"/>
  <c r="AB195" i="5" s="1"/>
  <c r="AC195" i="5" a="1"/>
  <c r="AC195" i="5" s="1"/>
  <c r="AD195" i="5" a="1"/>
  <c r="AD195" i="5" s="1"/>
  <c r="AE195" i="5" a="1"/>
  <c r="AE195" i="5" s="1"/>
  <c r="AF195" i="5" a="1"/>
  <c r="AF195" i="5" s="1"/>
  <c r="AB196" i="5" a="1"/>
  <c r="AB196" i="5" s="1"/>
  <c r="AC196" i="5" a="1"/>
  <c r="AC196" i="5" s="1"/>
  <c r="AD196" i="5" a="1"/>
  <c r="AD196" i="5" s="1"/>
  <c r="AE196" i="5" a="1"/>
  <c r="AE196" i="5" s="1"/>
  <c r="AF196" i="5" a="1"/>
  <c r="AF196" i="5" s="1"/>
  <c r="AB197" i="5" a="1"/>
  <c r="AB197" i="5" s="1"/>
  <c r="AC197" i="5" a="1"/>
  <c r="AC197" i="5" s="1"/>
  <c r="AD197" i="5" a="1"/>
  <c r="AD197" i="5" s="1"/>
  <c r="AE197" i="5" a="1"/>
  <c r="AE197" i="5" s="1"/>
  <c r="AF197" i="5" a="1"/>
  <c r="AF197" i="5" s="1"/>
  <c r="AB198" i="5" a="1"/>
  <c r="AB198" i="5" s="1"/>
  <c r="AC198" i="5" a="1"/>
  <c r="AC198" i="5" s="1"/>
  <c r="AD198" i="5" a="1"/>
  <c r="AD198" i="5" s="1"/>
  <c r="AE198" i="5" a="1"/>
  <c r="AE198" i="5" s="1"/>
  <c r="AF198" i="5" a="1"/>
  <c r="AF198" i="5" s="1"/>
  <c r="AB199" i="5" a="1"/>
  <c r="AB199" i="5" s="1"/>
  <c r="AC199" i="5" a="1"/>
  <c r="AC199" i="5" s="1"/>
  <c r="AD199" i="5" a="1"/>
  <c r="AD199" i="5" s="1"/>
  <c r="AE199" i="5" a="1"/>
  <c r="AE199" i="5" s="1"/>
  <c r="AF199" i="5" a="1"/>
  <c r="AF199" i="5" s="1"/>
  <c r="AB200" i="5" a="1"/>
  <c r="AB200" i="5" s="1"/>
  <c r="AC200" i="5" a="1"/>
  <c r="AC200" i="5" s="1"/>
  <c r="AD200" i="5" a="1"/>
  <c r="AD200" i="5" s="1"/>
  <c r="AE200" i="5" a="1"/>
  <c r="AE200" i="5" s="1"/>
  <c r="AF200" i="5" a="1"/>
  <c r="AF200" i="5" s="1"/>
  <c r="AB201" i="5" a="1"/>
  <c r="AB201" i="5" s="1"/>
  <c r="AC201" i="5" a="1"/>
  <c r="AC201" i="5" s="1"/>
  <c r="AD201" i="5" a="1"/>
  <c r="AD201" i="5" s="1"/>
  <c r="AE201" i="5" a="1"/>
  <c r="AE201" i="5" s="1"/>
  <c r="AF201" i="5" a="1"/>
  <c r="AF201" i="5" s="1"/>
  <c r="AB202" i="5" a="1"/>
  <c r="AB202" i="5" s="1"/>
  <c r="AC202" i="5" a="1"/>
  <c r="AC202" i="5" s="1"/>
  <c r="AD202" i="5" a="1"/>
  <c r="AD202" i="5" s="1"/>
  <c r="AE202" i="5" a="1"/>
  <c r="AE202" i="5" s="1"/>
  <c r="AF202" i="5" a="1"/>
  <c r="AF202" i="5" s="1"/>
  <c r="AB203" i="5" a="1"/>
  <c r="AB203" i="5" s="1"/>
  <c r="AC203" i="5" a="1"/>
  <c r="AC203" i="5" s="1"/>
  <c r="AD203" i="5" a="1"/>
  <c r="AD203" i="5" s="1"/>
  <c r="AE203" i="5" a="1"/>
  <c r="AE203" i="5" s="1"/>
  <c r="AF203" i="5" a="1"/>
  <c r="AF203" i="5" s="1"/>
  <c r="AB204" i="5" a="1"/>
  <c r="AB204" i="5" s="1"/>
  <c r="AC204" i="5" a="1"/>
  <c r="AC204" i="5" s="1"/>
  <c r="AD204" i="5" a="1"/>
  <c r="AD204" i="5" s="1"/>
  <c r="AE204" i="5" a="1"/>
  <c r="AE204" i="5" s="1"/>
  <c r="AF204" i="5" a="1"/>
  <c r="AF204" i="5" s="1"/>
  <c r="AB205" i="5" a="1"/>
  <c r="AB205" i="5" s="1"/>
  <c r="AC205" i="5" a="1"/>
  <c r="AC205" i="5" s="1"/>
  <c r="AD205" i="5" a="1"/>
  <c r="AD205" i="5" s="1"/>
  <c r="AE205" i="5" a="1"/>
  <c r="AE205" i="5" s="1"/>
  <c r="AF205" i="5" a="1"/>
  <c r="AF205" i="5" s="1"/>
  <c r="AB206" i="5" a="1"/>
  <c r="AB206" i="5" s="1"/>
  <c r="AC206" i="5" a="1"/>
  <c r="AC206" i="5" s="1"/>
  <c r="AD206" i="5" a="1"/>
  <c r="AD206" i="5" s="1"/>
  <c r="AE206" i="5" a="1"/>
  <c r="AE206" i="5" s="1"/>
  <c r="AF206" i="5" a="1"/>
  <c r="AF206" i="5" s="1"/>
  <c r="AB207" i="5" a="1"/>
  <c r="AB207" i="5" s="1"/>
  <c r="AC207" i="5" a="1"/>
  <c r="AC207" i="5" s="1"/>
  <c r="AD207" i="5" a="1"/>
  <c r="AD207" i="5" s="1"/>
  <c r="AE207" i="5" a="1"/>
  <c r="AE207" i="5" s="1"/>
  <c r="AF207" i="5" a="1"/>
  <c r="AF207" i="5" s="1"/>
  <c r="AB208" i="5" a="1"/>
  <c r="AB208" i="5" s="1"/>
  <c r="AC208" i="5" a="1"/>
  <c r="AC208" i="5" s="1"/>
  <c r="AD208" i="5" a="1"/>
  <c r="AD208" i="5" s="1"/>
  <c r="AE208" i="5" a="1"/>
  <c r="AE208" i="5" s="1"/>
  <c r="AF208" i="5" a="1"/>
  <c r="AF208" i="5" s="1"/>
  <c r="AB209" i="5" a="1"/>
  <c r="AB209" i="5" s="1"/>
  <c r="AC209" i="5" a="1"/>
  <c r="AC209" i="5" s="1"/>
  <c r="AD209" i="5" a="1"/>
  <c r="AD209" i="5" s="1"/>
  <c r="AE209" i="5" a="1"/>
  <c r="AE209" i="5" s="1"/>
  <c r="AF209" i="5" a="1"/>
  <c r="AF209" i="5" s="1"/>
  <c r="AB210" i="5" a="1"/>
  <c r="AB210" i="5" s="1"/>
  <c r="AC210" i="5" a="1"/>
  <c r="AC210" i="5" s="1"/>
  <c r="AD210" i="5" a="1"/>
  <c r="AD210" i="5" s="1"/>
  <c r="AE210" i="5" a="1"/>
  <c r="AE210" i="5" s="1"/>
  <c r="AF210" i="5" a="1"/>
  <c r="AF210" i="5" s="1"/>
  <c r="AB211" i="5" a="1"/>
  <c r="AB211" i="5" s="1"/>
  <c r="AC211" i="5" a="1"/>
  <c r="AC211" i="5" s="1"/>
  <c r="AD211" i="5" a="1"/>
  <c r="AD211" i="5" s="1"/>
  <c r="AE211" i="5" a="1"/>
  <c r="AE211" i="5" s="1"/>
  <c r="AF211" i="5" a="1"/>
  <c r="AF211" i="5" s="1"/>
  <c r="AB212" i="5" a="1"/>
  <c r="AB212" i="5" s="1"/>
  <c r="AC212" i="5" a="1"/>
  <c r="AC212" i="5" s="1"/>
  <c r="AD212" i="5" a="1"/>
  <c r="AD212" i="5" s="1"/>
  <c r="AE212" i="5" a="1"/>
  <c r="AE212" i="5" s="1"/>
  <c r="AF212" i="5" a="1"/>
  <c r="AF212" i="5" s="1"/>
  <c r="AB213" i="5" a="1"/>
  <c r="AB213" i="5" s="1"/>
  <c r="AC213" i="5" a="1"/>
  <c r="AC213" i="5" s="1"/>
  <c r="AD213" i="5" a="1"/>
  <c r="AD213" i="5" s="1"/>
  <c r="AE213" i="5" a="1"/>
  <c r="AE213" i="5" s="1"/>
  <c r="AF213" i="5" a="1"/>
  <c r="AF213" i="5" s="1"/>
  <c r="AB214" i="5" a="1"/>
  <c r="AB214" i="5" s="1"/>
  <c r="AC214" i="5" a="1"/>
  <c r="AC214" i="5" s="1"/>
  <c r="AD214" i="5" a="1"/>
  <c r="AD214" i="5" s="1"/>
  <c r="AE214" i="5" a="1"/>
  <c r="AE214" i="5" s="1"/>
  <c r="AF214" i="5" a="1"/>
  <c r="AF214" i="5" s="1"/>
  <c r="AB215" i="5" a="1"/>
  <c r="AB215" i="5" s="1"/>
  <c r="AC215" i="5" a="1"/>
  <c r="AC215" i="5" s="1"/>
  <c r="AD215" i="5" a="1"/>
  <c r="AD215" i="5" s="1"/>
  <c r="AE215" i="5" a="1"/>
  <c r="AE215" i="5" s="1"/>
  <c r="AF215" i="5" a="1"/>
  <c r="AF215" i="5" s="1"/>
  <c r="AB216" i="5" a="1"/>
  <c r="AB216" i="5" s="1"/>
  <c r="AC216" i="5" a="1"/>
  <c r="AC216" i="5" s="1"/>
  <c r="AD216" i="5" a="1"/>
  <c r="AD216" i="5" s="1"/>
  <c r="AE216" i="5" a="1"/>
  <c r="AE216" i="5" s="1"/>
  <c r="AF216" i="5" a="1"/>
  <c r="AF216" i="5" s="1"/>
  <c r="AB217" i="5" a="1"/>
  <c r="AB217" i="5" s="1"/>
  <c r="AC217" i="5" a="1"/>
  <c r="AC217" i="5" s="1"/>
  <c r="AD217" i="5" a="1"/>
  <c r="AD217" i="5" s="1"/>
  <c r="AE217" i="5" a="1"/>
  <c r="AE217" i="5" s="1"/>
  <c r="AF217" i="5" a="1"/>
  <c r="AF217" i="5" s="1"/>
  <c r="AB218" i="5" a="1"/>
  <c r="AB218" i="5" s="1"/>
  <c r="AC218" i="5" a="1"/>
  <c r="AC218" i="5" s="1"/>
  <c r="AD218" i="5" a="1"/>
  <c r="AD218" i="5" s="1"/>
  <c r="AE218" i="5" a="1"/>
  <c r="AE218" i="5" s="1"/>
  <c r="AF218" i="5" a="1"/>
  <c r="AF218" i="5" s="1"/>
  <c r="AB219" i="5" a="1"/>
  <c r="AB219" i="5" s="1"/>
  <c r="AC219" i="5" a="1"/>
  <c r="AC219" i="5" s="1"/>
  <c r="AD219" i="5" a="1"/>
  <c r="AD219" i="5" s="1"/>
  <c r="AE219" i="5" a="1"/>
  <c r="AE219" i="5" s="1"/>
  <c r="AF219" i="5" a="1"/>
  <c r="AF219" i="5" s="1"/>
  <c r="AB220" i="5" a="1"/>
  <c r="AB220" i="5" s="1"/>
  <c r="AC220" i="5" a="1"/>
  <c r="AC220" i="5" s="1"/>
  <c r="AD220" i="5" a="1"/>
  <c r="AD220" i="5" s="1"/>
  <c r="AE220" i="5" a="1"/>
  <c r="AE220" i="5" s="1"/>
  <c r="AF220" i="5" a="1"/>
  <c r="AF220" i="5" s="1"/>
  <c r="AB5" i="5" a="1"/>
  <c r="AB5" i="5" s="1"/>
  <c r="AC5" i="5" a="1"/>
  <c r="AC5" i="5" s="1"/>
  <c r="AD5" i="5" a="1"/>
  <c r="AD5" i="5" s="1"/>
  <c r="AE5" i="5" a="1"/>
  <c r="AE5" i="5" s="1"/>
  <c r="AF5" i="5" a="1"/>
  <c r="AF5" i="5" s="1"/>
  <c r="AB6" i="5" a="1"/>
  <c r="AB6" i="5" s="1"/>
  <c r="AC6" i="5" a="1"/>
  <c r="AC6" i="5" s="1"/>
  <c r="AD6" i="5" a="1"/>
  <c r="AD6" i="5" s="1"/>
  <c r="AE6" i="5" a="1"/>
  <c r="AE6" i="5" s="1"/>
  <c r="AF6" i="5" a="1"/>
  <c r="AF6" i="5" s="1"/>
  <c r="AB7" i="5" a="1"/>
  <c r="AB7" i="5" s="1"/>
  <c r="AC7" i="5" a="1"/>
  <c r="AC7" i="5" s="1"/>
  <c r="AD7" i="5" a="1"/>
  <c r="AD7" i="5" s="1"/>
  <c r="AE7" i="5" a="1"/>
  <c r="AE7" i="5" s="1"/>
  <c r="AF7" i="5" a="1"/>
  <c r="AF7" i="5" s="1"/>
  <c r="AB8" i="5" a="1"/>
  <c r="AB8" i="5" s="1"/>
  <c r="AC8" i="5" a="1"/>
  <c r="AC8" i="5" s="1"/>
  <c r="AD8" i="5" a="1"/>
  <c r="AD8" i="5" s="1"/>
  <c r="AE8" i="5" a="1"/>
  <c r="AE8" i="5" s="1"/>
  <c r="AF8" i="5" a="1"/>
  <c r="AF8" i="5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AB10" i="5" a="1"/>
  <c r="AB10" i="5" s="1"/>
  <c r="AC10" i="5" a="1"/>
  <c r="AC10" i="5" s="1"/>
  <c r="AD10" i="5" a="1"/>
  <c r="AD10" i="5"/>
  <c r="AE10" i="5" a="1"/>
  <c r="AE10" i="5" s="1"/>
  <c r="AF10" i="5" a="1"/>
  <c r="AF10" i="5" s="1"/>
  <c r="AB11" i="5" a="1"/>
  <c r="AB11" i="5" s="1"/>
  <c r="AC11" i="5" a="1"/>
  <c r="AC11" i="5" s="1"/>
  <c r="AD11" i="5" a="1"/>
  <c r="AD11" i="5" s="1"/>
  <c r="AE11" i="5" a="1"/>
  <c r="AE11" i="5" s="1"/>
  <c r="AF11" i="5" a="1"/>
  <c r="AF11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AB14" i="5" a="1"/>
  <c r="AB14" i="5" s="1"/>
  <c r="AC14" i="5" a="1"/>
  <c r="AC14" i="5" s="1"/>
  <c r="AD14" i="5" a="1"/>
  <c r="AD14" i="5" s="1"/>
  <c r="AE14" i="5" a="1"/>
  <c r="AE14" i="5" s="1"/>
  <c r="AF14" i="5" a="1"/>
  <c r="AF14" i="5" s="1"/>
  <c r="AB15" i="5" a="1"/>
  <c r="AB15" i="5" s="1"/>
  <c r="AC15" i="5" a="1"/>
  <c r="AC15" i="5"/>
  <c r="AD15" i="5" a="1"/>
  <c r="AD15" i="5" s="1"/>
  <c r="AE15" i="5" a="1"/>
  <c r="AE15" i="5" s="1"/>
  <c r="AF15" i="5" a="1"/>
  <c r="AF15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/>
  <c r="AB17" i="5" a="1"/>
  <c r="AB17" i="5" s="1"/>
  <c r="AC17" i="5" a="1"/>
  <c r="AC17" i="5" s="1"/>
  <c r="AD17" i="5" a="1"/>
  <c r="AD17" i="5" s="1"/>
  <c r="AE17" i="5" a="1"/>
  <c r="AE17" i="5" s="1"/>
  <c r="AF17" i="5" a="1"/>
  <c r="AF17" i="5" s="1"/>
  <c r="AB18" i="5" a="1"/>
  <c r="AB18" i="5" s="1"/>
  <c r="AC18" i="5" a="1"/>
  <c r="AC18" i="5" s="1"/>
  <c r="AD18" i="5" a="1"/>
  <c r="AD18" i="5" s="1"/>
  <c r="AE18" i="5" a="1"/>
  <c r="AE18" i="5" s="1"/>
  <c r="AF18" i="5" a="1"/>
  <c r="AF18" i="5" s="1"/>
  <c r="AB19" i="5" a="1"/>
  <c r="AB19" i="5" s="1"/>
  <c r="AC19" i="5" a="1"/>
  <c r="AC19" i="5" s="1"/>
  <c r="AD19" i="5" a="1"/>
  <c r="AD19" i="5" s="1"/>
  <c r="AE19" i="5" a="1"/>
  <c r="AE19" i="5" s="1"/>
  <c r="AF19" i="5" a="1"/>
  <c r="AF19" i="5" s="1"/>
  <c r="AB20" i="5" a="1"/>
  <c r="AB20" i="5" s="1"/>
  <c r="AC20" i="5" a="1"/>
  <c r="AC20" i="5" s="1"/>
  <c r="AD20" i="5" a="1"/>
  <c r="AD20" i="5" s="1"/>
  <c r="AE20" i="5" a="1"/>
  <c r="AE20" i="5" s="1"/>
  <c r="AF20" i="5" a="1"/>
  <c r="AF20" i="5" s="1"/>
  <c r="AB21" i="5" a="1"/>
  <c r="AB21" i="5" s="1"/>
  <c r="AC21" i="5" a="1"/>
  <c r="AC21" i="5" s="1"/>
  <c r="AD21" i="5" a="1"/>
  <c r="AD21" i="5" s="1"/>
  <c r="AE21" i="5" a="1"/>
  <c r="AE21" i="5"/>
  <c r="AF21" i="5" a="1"/>
  <c r="AF21" i="5" s="1"/>
  <c r="AB22" i="5" a="1"/>
  <c r="AB22" i="5" s="1"/>
  <c r="AC22" i="5" a="1"/>
  <c r="AC22" i="5" s="1"/>
  <c r="AD22" i="5" a="1"/>
  <c r="AD22" i="5" s="1"/>
  <c r="AE22" i="5" a="1"/>
  <c r="AE22" i="5" s="1"/>
  <c r="AF22" i="5" a="1"/>
  <c r="AF22" i="5" s="1"/>
  <c r="AB23" i="5" a="1"/>
  <c r="AB23" i="5" s="1"/>
  <c r="AC23" i="5" a="1"/>
  <c r="AC23" i="5"/>
  <c r="AD23" i="5" a="1"/>
  <c r="AD23" i="5" s="1"/>
  <c r="AE23" i="5" a="1"/>
  <c r="AE23" i="5" s="1"/>
  <c r="AF23" i="5" a="1"/>
  <c r="AF23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 s="1"/>
  <c r="AB25" i="5" a="1"/>
  <c r="AB25" i="5" s="1"/>
  <c r="AC25" i="5" a="1"/>
  <c r="AC25" i="5" s="1"/>
  <c r="AD25" i="5" a="1"/>
  <c r="AD25" i="5" s="1"/>
  <c r="AE25" i="5" a="1"/>
  <c r="AE25" i="5" s="1"/>
  <c r="AF25" i="5" a="1"/>
  <c r="AF25" i="5" s="1"/>
  <c r="AB26" i="5" a="1"/>
  <c r="AB26" i="5" s="1"/>
  <c r="AC26" i="5" a="1"/>
  <c r="AC26" i="5" s="1"/>
  <c r="AD26" i="5" a="1"/>
  <c r="AD26" i="5" s="1"/>
  <c r="AE26" i="5" a="1"/>
  <c r="AE26" i="5" s="1"/>
  <c r="AF26" i="5" a="1"/>
  <c r="AF26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B28" i="5" a="1"/>
  <c r="AB28" i="5"/>
  <c r="AC28" i="5" a="1"/>
  <c r="AC28" i="5" s="1"/>
  <c r="AD28" i="5" a="1"/>
  <c r="AD28" i="5" s="1"/>
  <c r="AE28" i="5" a="1"/>
  <c r="AE28" i="5" s="1"/>
  <c r="AF28" i="5" a="1"/>
  <c r="AF28" i="5" s="1"/>
  <c r="AB29" i="5" a="1"/>
  <c r="AB29" i="5" s="1"/>
  <c r="AC29" i="5" a="1"/>
  <c r="AC29" i="5" s="1"/>
  <c r="AD29" i="5" a="1"/>
  <c r="AD29" i="5" s="1"/>
  <c r="AE29" i="5" a="1"/>
  <c r="AE29" i="5"/>
  <c r="AF29" i="5" a="1"/>
  <c r="AF29" i="5" s="1"/>
  <c r="AB4" i="5" a="1"/>
  <c r="AB4" i="5" s="1"/>
  <c r="AF4" i="5" a="1"/>
  <c r="AF4" i="5" s="1"/>
  <c r="AE4" i="5" a="1"/>
  <c r="AE4" i="5" s="1"/>
  <c r="AD4" i="5" a="1"/>
  <c r="AD4" i="5" s="1"/>
  <c r="AC4" i="5" a="1"/>
  <c r="AC4" i="5" s="1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4" i="5"/>
  <c r="AW5" i="5"/>
  <c r="Z3" i="5"/>
  <c r="Z4" i="5" s="1"/>
  <c r="Z5" i="5" s="1"/>
  <c r="Z6" i="5" s="1"/>
  <c r="Z7" i="5" s="1"/>
  <c r="Z8" i="5" s="1"/>
  <c r="Y3" i="5"/>
  <c r="Y4" i="5" s="1"/>
  <c r="Y5" i="5" s="1"/>
  <c r="Y6" i="5" s="1"/>
  <c r="Y7" i="5" s="1"/>
  <c r="Y8" i="5" s="1"/>
  <c r="V318" i="5" l="1"/>
  <c r="Y9" i="5"/>
  <c r="Z9" i="5"/>
  <c r="AU5" i="5"/>
  <c r="AV5" i="5"/>
  <c r="AU6" i="5"/>
  <c r="AV6" i="5"/>
  <c r="AW6" i="5"/>
  <c r="AU7" i="5"/>
  <c r="AV7" i="5"/>
  <c r="AW7" i="5"/>
  <c r="AU8" i="5"/>
  <c r="AV8" i="5"/>
  <c r="AW8" i="5"/>
  <c r="AU9" i="5"/>
  <c r="AV9" i="5"/>
  <c r="AW9" i="5"/>
  <c r="AU10" i="5"/>
  <c r="AV10" i="5"/>
  <c r="AW10" i="5"/>
  <c r="AU11" i="5"/>
  <c r="AV11" i="5"/>
  <c r="AW11" i="5"/>
  <c r="AU12" i="5"/>
  <c r="AV12" i="5"/>
  <c r="AW12" i="5"/>
  <c r="AU13" i="5"/>
  <c r="AV13" i="5"/>
  <c r="AW13" i="5"/>
  <c r="AU14" i="5"/>
  <c r="AV14" i="5"/>
  <c r="AW14" i="5"/>
  <c r="AU15" i="5"/>
  <c r="AV15" i="5"/>
  <c r="AW15" i="5"/>
  <c r="AU16" i="5"/>
  <c r="AV16" i="5"/>
  <c r="AW16" i="5"/>
  <c r="AU17" i="5"/>
  <c r="AV17" i="5"/>
  <c r="AW17" i="5"/>
  <c r="AU18" i="5"/>
  <c r="AV18" i="5"/>
  <c r="AW18" i="5"/>
  <c r="AU19" i="5"/>
  <c r="AV19" i="5"/>
  <c r="AW19" i="5"/>
  <c r="AU20" i="5"/>
  <c r="AV20" i="5"/>
  <c r="AW20" i="5"/>
  <c r="AU21" i="5"/>
  <c r="AV21" i="5"/>
  <c r="AW21" i="5"/>
  <c r="AU22" i="5"/>
  <c r="AV22" i="5"/>
  <c r="AW22" i="5"/>
  <c r="AU23" i="5"/>
  <c r="AV23" i="5"/>
  <c r="AW23" i="5"/>
  <c r="AU24" i="5"/>
  <c r="AV24" i="5"/>
  <c r="AW24" i="5"/>
  <c r="AU25" i="5"/>
  <c r="AV25" i="5"/>
  <c r="AW25" i="5"/>
  <c r="AU26" i="5"/>
  <c r="AV26" i="5"/>
  <c r="AW26" i="5"/>
  <c r="AU27" i="5"/>
  <c r="AV27" i="5"/>
  <c r="AW27" i="5"/>
  <c r="AU28" i="5"/>
  <c r="AV28" i="5"/>
  <c r="AW28" i="5"/>
  <c r="AU29" i="5"/>
  <c r="AV29" i="5"/>
  <c r="AW29" i="5"/>
  <c r="AU30" i="5"/>
  <c r="AV30" i="5"/>
  <c r="AW30" i="5"/>
  <c r="AU31" i="5"/>
  <c r="AV31" i="5"/>
  <c r="AW31" i="5"/>
  <c r="AU32" i="5"/>
  <c r="AV32" i="5"/>
  <c r="AW32" i="5"/>
  <c r="AU33" i="5"/>
  <c r="AV33" i="5"/>
  <c r="AW33" i="5"/>
  <c r="AU34" i="5"/>
  <c r="AV34" i="5"/>
  <c r="AW34" i="5"/>
  <c r="AU35" i="5"/>
  <c r="AV35" i="5"/>
  <c r="AW35" i="5"/>
  <c r="AU36" i="5"/>
  <c r="AV36" i="5"/>
  <c r="AW36" i="5"/>
  <c r="AU37" i="5"/>
  <c r="AV37" i="5"/>
  <c r="AW37" i="5"/>
  <c r="AU38" i="5"/>
  <c r="AV38" i="5"/>
  <c r="AW38" i="5"/>
  <c r="AU39" i="5"/>
  <c r="AV39" i="5"/>
  <c r="AW39" i="5"/>
  <c r="AU40" i="5"/>
  <c r="AV40" i="5"/>
  <c r="AW40" i="5"/>
  <c r="AU41" i="5"/>
  <c r="AV41" i="5"/>
  <c r="AW41" i="5"/>
  <c r="AU42" i="5"/>
  <c r="AV42" i="5"/>
  <c r="AW42" i="5"/>
  <c r="AU43" i="5"/>
  <c r="AV43" i="5"/>
  <c r="AW43" i="5"/>
  <c r="AU44" i="5"/>
  <c r="AV44" i="5"/>
  <c r="AW44" i="5"/>
  <c r="AU45" i="5"/>
  <c r="AV45" i="5"/>
  <c r="AW45" i="5"/>
  <c r="AU46" i="5"/>
  <c r="AV46" i="5"/>
  <c r="AW46" i="5"/>
  <c r="AU47" i="5"/>
  <c r="AV47" i="5"/>
  <c r="AW47" i="5"/>
  <c r="AU48" i="5"/>
  <c r="AV48" i="5"/>
  <c r="AW48" i="5"/>
  <c r="AU49" i="5"/>
  <c r="AV49" i="5"/>
  <c r="AW49" i="5"/>
  <c r="AU50" i="5"/>
  <c r="AV50" i="5"/>
  <c r="AW50" i="5"/>
  <c r="AU51" i="5"/>
  <c r="AV51" i="5"/>
  <c r="AW51" i="5"/>
  <c r="AU52" i="5"/>
  <c r="AV52" i="5"/>
  <c r="AW52" i="5"/>
  <c r="AU53" i="5"/>
  <c r="AV53" i="5"/>
  <c r="AW53" i="5"/>
  <c r="AU54" i="5"/>
  <c r="AV54" i="5"/>
  <c r="AW54" i="5"/>
  <c r="AU55" i="5"/>
  <c r="AV55" i="5"/>
  <c r="AW55" i="5"/>
  <c r="AU56" i="5"/>
  <c r="AV56" i="5"/>
  <c r="AW56" i="5"/>
  <c r="AU57" i="5"/>
  <c r="AV57" i="5"/>
  <c r="AW57" i="5"/>
  <c r="AU58" i="5"/>
  <c r="AV58" i="5"/>
  <c r="AW58" i="5"/>
  <c r="AU59" i="5"/>
  <c r="AV59" i="5"/>
  <c r="AW59" i="5"/>
  <c r="AU60" i="5"/>
  <c r="AV60" i="5"/>
  <c r="AW60" i="5"/>
  <c r="AU61" i="5"/>
  <c r="AV61" i="5"/>
  <c r="AW61" i="5"/>
  <c r="AU62" i="5"/>
  <c r="AV62" i="5"/>
  <c r="AW62" i="5"/>
  <c r="AU63" i="5"/>
  <c r="AV63" i="5"/>
  <c r="AW63" i="5"/>
  <c r="AU64" i="5"/>
  <c r="AV64" i="5"/>
  <c r="AW64" i="5"/>
  <c r="AU65" i="5"/>
  <c r="AV65" i="5"/>
  <c r="AW65" i="5"/>
  <c r="AU66" i="5"/>
  <c r="AV66" i="5"/>
  <c r="AW66" i="5"/>
  <c r="AU67" i="5"/>
  <c r="AV67" i="5"/>
  <c r="AW67" i="5"/>
  <c r="AU68" i="5"/>
  <c r="AV68" i="5"/>
  <c r="AW68" i="5"/>
  <c r="AU69" i="5"/>
  <c r="AV69" i="5"/>
  <c r="AW69" i="5"/>
  <c r="AU70" i="5"/>
  <c r="AV70" i="5"/>
  <c r="AW70" i="5"/>
  <c r="AU71" i="5"/>
  <c r="AV71" i="5"/>
  <c r="AW71" i="5"/>
  <c r="AU72" i="5"/>
  <c r="AV72" i="5"/>
  <c r="AW72" i="5"/>
  <c r="AU73" i="5"/>
  <c r="AV73" i="5"/>
  <c r="AW73" i="5"/>
  <c r="AU74" i="5"/>
  <c r="AV74" i="5"/>
  <c r="AW74" i="5"/>
  <c r="AU75" i="5"/>
  <c r="AV75" i="5"/>
  <c r="AW75" i="5"/>
  <c r="AU76" i="5"/>
  <c r="AV76" i="5"/>
  <c r="AW76" i="5"/>
  <c r="AU77" i="5"/>
  <c r="AV77" i="5"/>
  <c r="AW77" i="5"/>
  <c r="AU78" i="5"/>
  <c r="AV78" i="5"/>
  <c r="AW78" i="5"/>
  <c r="AU79" i="5"/>
  <c r="AV79" i="5"/>
  <c r="AW79" i="5"/>
  <c r="AU80" i="5"/>
  <c r="AV80" i="5"/>
  <c r="AW80" i="5"/>
  <c r="AU81" i="5"/>
  <c r="AV81" i="5"/>
  <c r="AW81" i="5"/>
  <c r="AU82" i="5"/>
  <c r="AV82" i="5"/>
  <c r="AW82" i="5"/>
  <c r="AU83" i="5"/>
  <c r="AV83" i="5"/>
  <c r="AW83" i="5"/>
  <c r="AU84" i="5"/>
  <c r="AV84" i="5"/>
  <c r="AW84" i="5"/>
  <c r="AU85" i="5"/>
  <c r="AV85" i="5"/>
  <c r="AW85" i="5"/>
  <c r="AU86" i="5"/>
  <c r="AV86" i="5"/>
  <c r="AW86" i="5"/>
  <c r="AU87" i="5"/>
  <c r="AV87" i="5"/>
  <c r="AW87" i="5"/>
  <c r="AU88" i="5"/>
  <c r="AV88" i="5"/>
  <c r="AW88" i="5"/>
  <c r="AU89" i="5"/>
  <c r="AV89" i="5"/>
  <c r="AW89" i="5"/>
  <c r="AU90" i="5"/>
  <c r="AV90" i="5"/>
  <c r="AW90" i="5"/>
  <c r="AU91" i="5"/>
  <c r="AV91" i="5"/>
  <c r="AW91" i="5"/>
  <c r="AU92" i="5"/>
  <c r="AV92" i="5"/>
  <c r="AW92" i="5"/>
  <c r="AU93" i="5"/>
  <c r="AV93" i="5"/>
  <c r="AW93" i="5"/>
  <c r="AU94" i="5"/>
  <c r="AV94" i="5"/>
  <c r="AW94" i="5"/>
  <c r="AU95" i="5"/>
  <c r="AV95" i="5"/>
  <c r="AW95" i="5"/>
  <c r="AU96" i="5"/>
  <c r="AV96" i="5"/>
  <c r="AW96" i="5"/>
  <c r="AU97" i="5"/>
  <c r="AV97" i="5"/>
  <c r="AW97" i="5"/>
  <c r="AU98" i="5"/>
  <c r="AV98" i="5"/>
  <c r="AW98" i="5"/>
  <c r="AU99" i="5"/>
  <c r="AV99" i="5"/>
  <c r="AW99" i="5"/>
  <c r="AU100" i="5"/>
  <c r="AV100" i="5"/>
  <c r="AW100" i="5"/>
  <c r="AU101" i="5"/>
  <c r="AV101" i="5"/>
  <c r="AW101" i="5"/>
  <c r="AU102" i="5"/>
  <c r="AV102" i="5"/>
  <c r="AW102" i="5"/>
  <c r="AU103" i="5"/>
  <c r="AV103" i="5"/>
  <c r="AW103" i="5"/>
  <c r="AU104" i="5"/>
  <c r="AV104" i="5"/>
  <c r="AW104" i="5"/>
  <c r="AU105" i="5"/>
  <c r="AV105" i="5"/>
  <c r="AW105" i="5"/>
  <c r="AU106" i="5"/>
  <c r="AV106" i="5"/>
  <c r="AW106" i="5"/>
  <c r="AU107" i="5"/>
  <c r="AV107" i="5"/>
  <c r="AW107" i="5"/>
  <c r="AU108" i="5"/>
  <c r="AV108" i="5"/>
  <c r="AW108" i="5"/>
  <c r="AU109" i="5"/>
  <c r="AV109" i="5"/>
  <c r="AW109" i="5"/>
  <c r="AU110" i="5"/>
  <c r="AV110" i="5"/>
  <c r="AW110" i="5"/>
  <c r="AU111" i="5"/>
  <c r="AV111" i="5"/>
  <c r="AW111" i="5"/>
  <c r="AU112" i="5"/>
  <c r="AV112" i="5"/>
  <c r="AW112" i="5"/>
  <c r="AU113" i="5"/>
  <c r="AV113" i="5"/>
  <c r="AW113" i="5"/>
  <c r="AU114" i="5"/>
  <c r="AV114" i="5"/>
  <c r="AW114" i="5"/>
  <c r="AU115" i="5"/>
  <c r="AV115" i="5"/>
  <c r="AW115" i="5"/>
  <c r="AU116" i="5"/>
  <c r="AV116" i="5"/>
  <c r="AW116" i="5"/>
  <c r="AU117" i="5"/>
  <c r="AV117" i="5"/>
  <c r="AW117" i="5"/>
  <c r="AU118" i="5"/>
  <c r="AV118" i="5"/>
  <c r="AW118" i="5"/>
  <c r="AU119" i="5"/>
  <c r="AV119" i="5"/>
  <c r="AW119" i="5"/>
  <c r="AU120" i="5"/>
  <c r="AV120" i="5"/>
  <c r="AW120" i="5"/>
  <c r="AU121" i="5"/>
  <c r="AV121" i="5"/>
  <c r="AW121" i="5"/>
  <c r="AU122" i="5"/>
  <c r="AV122" i="5"/>
  <c r="AW122" i="5"/>
  <c r="AU123" i="5"/>
  <c r="AV123" i="5"/>
  <c r="AW123" i="5"/>
  <c r="AU124" i="5"/>
  <c r="AV124" i="5"/>
  <c r="AW124" i="5"/>
  <c r="AU125" i="5"/>
  <c r="AV125" i="5"/>
  <c r="AW125" i="5"/>
  <c r="AU126" i="5"/>
  <c r="AV126" i="5"/>
  <c r="AW126" i="5"/>
  <c r="AU127" i="5"/>
  <c r="AV127" i="5"/>
  <c r="AW127" i="5"/>
  <c r="AU128" i="5"/>
  <c r="AV128" i="5"/>
  <c r="AW128" i="5"/>
  <c r="AU129" i="5"/>
  <c r="AV129" i="5"/>
  <c r="AW129" i="5"/>
  <c r="AU130" i="5"/>
  <c r="AV130" i="5"/>
  <c r="AW130" i="5"/>
  <c r="AU131" i="5"/>
  <c r="AV131" i="5"/>
  <c r="AW131" i="5"/>
  <c r="AU132" i="5"/>
  <c r="AV132" i="5"/>
  <c r="AW132" i="5"/>
  <c r="AU133" i="5"/>
  <c r="AV133" i="5"/>
  <c r="AW133" i="5"/>
  <c r="AU134" i="5"/>
  <c r="AV134" i="5"/>
  <c r="AW134" i="5"/>
  <c r="AU135" i="5"/>
  <c r="AV135" i="5"/>
  <c r="AW135" i="5"/>
  <c r="AU136" i="5"/>
  <c r="AV136" i="5"/>
  <c r="AW136" i="5"/>
  <c r="AU137" i="5"/>
  <c r="AV137" i="5"/>
  <c r="AW137" i="5"/>
  <c r="AU138" i="5"/>
  <c r="AV138" i="5"/>
  <c r="AW138" i="5"/>
  <c r="AU139" i="5"/>
  <c r="AV139" i="5"/>
  <c r="AW139" i="5"/>
  <c r="AU140" i="5"/>
  <c r="AV140" i="5"/>
  <c r="AW140" i="5"/>
  <c r="AU141" i="5"/>
  <c r="AV141" i="5"/>
  <c r="AW141" i="5"/>
  <c r="AU142" i="5"/>
  <c r="AV142" i="5"/>
  <c r="AW142" i="5"/>
  <c r="AU143" i="5"/>
  <c r="AV143" i="5"/>
  <c r="AW143" i="5"/>
  <c r="AU144" i="5"/>
  <c r="AV144" i="5"/>
  <c r="AW144" i="5"/>
  <c r="AU145" i="5"/>
  <c r="AV145" i="5"/>
  <c r="AW145" i="5"/>
  <c r="AU146" i="5"/>
  <c r="AV146" i="5"/>
  <c r="AW146" i="5"/>
  <c r="AU147" i="5"/>
  <c r="AV147" i="5"/>
  <c r="AW147" i="5"/>
  <c r="AU148" i="5"/>
  <c r="AV148" i="5"/>
  <c r="AW148" i="5"/>
  <c r="AU149" i="5"/>
  <c r="AV149" i="5"/>
  <c r="AW149" i="5"/>
  <c r="AU150" i="5"/>
  <c r="AV150" i="5"/>
  <c r="AW150" i="5"/>
  <c r="AU151" i="5"/>
  <c r="AV151" i="5"/>
  <c r="AW151" i="5"/>
  <c r="AU152" i="5"/>
  <c r="AV152" i="5"/>
  <c r="AW152" i="5"/>
  <c r="AU153" i="5"/>
  <c r="AV153" i="5"/>
  <c r="AW153" i="5"/>
  <c r="AU154" i="5"/>
  <c r="AV154" i="5"/>
  <c r="AW154" i="5"/>
  <c r="AU155" i="5"/>
  <c r="AV155" i="5"/>
  <c r="AW155" i="5"/>
  <c r="AU156" i="5"/>
  <c r="AV156" i="5"/>
  <c r="AW156" i="5"/>
  <c r="AU157" i="5"/>
  <c r="AV157" i="5"/>
  <c r="AW157" i="5"/>
  <c r="AU158" i="5"/>
  <c r="AV158" i="5"/>
  <c r="AW158" i="5"/>
  <c r="AU159" i="5"/>
  <c r="AV159" i="5"/>
  <c r="AW159" i="5"/>
  <c r="AU160" i="5"/>
  <c r="AV160" i="5"/>
  <c r="AW160" i="5"/>
  <c r="AU161" i="5"/>
  <c r="AV161" i="5"/>
  <c r="AW161" i="5"/>
  <c r="AU162" i="5"/>
  <c r="AV162" i="5"/>
  <c r="AW162" i="5"/>
  <c r="AU163" i="5"/>
  <c r="AV163" i="5"/>
  <c r="AW163" i="5"/>
  <c r="AU164" i="5"/>
  <c r="AV164" i="5"/>
  <c r="AW164" i="5"/>
  <c r="AU165" i="5"/>
  <c r="AV165" i="5"/>
  <c r="AW165" i="5"/>
  <c r="AU166" i="5"/>
  <c r="AV166" i="5"/>
  <c r="AW166" i="5"/>
  <c r="AU167" i="5"/>
  <c r="AV167" i="5"/>
  <c r="AW167" i="5"/>
  <c r="AU168" i="5"/>
  <c r="AV168" i="5"/>
  <c r="AW168" i="5"/>
  <c r="AU169" i="5"/>
  <c r="AV169" i="5"/>
  <c r="AW169" i="5"/>
  <c r="AU170" i="5"/>
  <c r="AV170" i="5"/>
  <c r="AW170" i="5"/>
  <c r="AU171" i="5"/>
  <c r="AV171" i="5"/>
  <c r="AW171" i="5"/>
  <c r="AU172" i="5"/>
  <c r="AV172" i="5"/>
  <c r="AW172" i="5"/>
  <c r="AU173" i="5"/>
  <c r="AV173" i="5"/>
  <c r="AW173" i="5"/>
  <c r="AU174" i="5"/>
  <c r="AV174" i="5"/>
  <c r="AW174" i="5"/>
  <c r="AU175" i="5"/>
  <c r="AV175" i="5"/>
  <c r="AW175" i="5"/>
  <c r="AU176" i="5"/>
  <c r="AV176" i="5"/>
  <c r="AW176" i="5"/>
  <c r="AU177" i="5"/>
  <c r="AV177" i="5"/>
  <c r="AW177" i="5"/>
  <c r="AU178" i="5"/>
  <c r="AV178" i="5"/>
  <c r="AW178" i="5"/>
  <c r="AU179" i="5"/>
  <c r="AV179" i="5"/>
  <c r="AW179" i="5"/>
  <c r="AU180" i="5"/>
  <c r="AV180" i="5"/>
  <c r="AW180" i="5"/>
  <c r="AU181" i="5"/>
  <c r="AV181" i="5"/>
  <c r="AW181" i="5"/>
  <c r="AU182" i="5"/>
  <c r="AV182" i="5"/>
  <c r="AW182" i="5"/>
  <c r="AU183" i="5"/>
  <c r="AV183" i="5"/>
  <c r="AW183" i="5"/>
  <c r="AU184" i="5"/>
  <c r="AV184" i="5"/>
  <c r="AW184" i="5"/>
  <c r="AU185" i="5"/>
  <c r="AV185" i="5"/>
  <c r="AW185" i="5"/>
  <c r="AU186" i="5"/>
  <c r="AV186" i="5"/>
  <c r="AW186" i="5"/>
  <c r="AU187" i="5"/>
  <c r="AV187" i="5"/>
  <c r="AW187" i="5"/>
  <c r="AU188" i="5"/>
  <c r="AV188" i="5"/>
  <c r="AW188" i="5"/>
  <c r="AU189" i="5"/>
  <c r="AV189" i="5"/>
  <c r="AW189" i="5"/>
  <c r="AU190" i="5"/>
  <c r="AV190" i="5"/>
  <c r="AW190" i="5"/>
  <c r="AU191" i="5"/>
  <c r="AV191" i="5"/>
  <c r="AW191" i="5"/>
  <c r="AU192" i="5"/>
  <c r="AV192" i="5"/>
  <c r="AW192" i="5"/>
  <c r="AU193" i="5"/>
  <c r="AV193" i="5"/>
  <c r="AW193" i="5"/>
  <c r="AU194" i="5"/>
  <c r="AV194" i="5"/>
  <c r="AW194" i="5"/>
  <c r="AU195" i="5"/>
  <c r="AV195" i="5"/>
  <c r="AW195" i="5"/>
  <c r="AU196" i="5"/>
  <c r="AV196" i="5"/>
  <c r="AW196" i="5"/>
  <c r="AU197" i="5"/>
  <c r="AV197" i="5"/>
  <c r="AW197" i="5"/>
  <c r="AU198" i="5"/>
  <c r="AV198" i="5"/>
  <c r="AW198" i="5"/>
  <c r="AU199" i="5"/>
  <c r="AV199" i="5"/>
  <c r="AW199" i="5"/>
  <c r="AU200" i="5"/>
  <c r="AV200" i="5"/>
  <c r="AW200" i="5"/>
  <c r="AU201" i="5"/>
  <c r="AV201" i="5"/>
  <c r="AW201" i="5"/>
  <c r="AU202" i="5"/>
  <c r="AV202" i="5"/>
  <c r="AW202" i="5"/>
  <c r="AU203" i="5"/>
  <c r="AV203" i="5"/>
  <c r="AW203" i="5"/>
  <c r="AU204" i="5"/>
  <c r="AV204" i="5"/>
  <c r="AW204" i="5"/>
  <c r="AU205" i="5"/>
  <c r="AV205" i="5"/>
  <c r="AW205" i="5"/>
  <c r="AU206" i="5"/>
  <c r="AV206" i="5"/>
  <c r="AW206" i="5"/>
  <c r="AU207" i="5"/>
  <c r="AV207" i="5"/>
  <c r="AW207" i="5"/>
  <c r="AU208" i="5"/>
  <c r="AV208" i="5"/>
  <c r="AW208" i="5"/>
  <c r="AU209" i="5"/>
  <c r="AV209" i="5"/>
  <c r="AW209" i="5"/>
  <c r="AU210" i="5"/>
  <c r="AV210" i="5"/>
  <c r="AW210" i="5"/>
  <c r="AU211" i="5"/>
  <c r="AV211" i="5"/>
  <c r="AW211" i="5"/>
  <c r="AU212" i="5"/>
  <c r="AV212" i="5"/>
  <c r="AW212" i="5"/>
  <c r="AU213" i="5"/>
  <c r="AV213" i="5"/>
  <c r="AW213" i="5"/>
  <c r="AU214" i="5"/>
  <c r="AV214" i="5"/>
  <c r="AW214" i="5"/>
  <c r="AU215" i="5"/>
  <c r="AV215" i="5"/>
  <c r="AW215" i="5"/>
  <c r="AU216" i="5"/>
  <c r="AV216" i="5"/>
  <c r="AW216" i="5"/>
  <c r="AU217" i="5"/>
  <c r="AV217" i="5"/>
  <c r="AW217" i="5"/>
  <c r="AU218" i="5"/>
  <c r="AV218" i="5"/>
  <c r="AW218" i="5"/>
  <c r="AU219" i="5"/>
  <c r="AV219" i="5"/>
  <c r="AW219" i="5"/>
  <c r="AU220" i="5"/>
  <c r="AV220" i="5"/>
  <c r="AW220" i="5"/>
  <c r="AW4" i="5"/>
  <c r="AV4" i="5"/>
  <c r="AU4" i="5"/>
  <c r="U4" i="6"/>
  <c r="T4" i="6"/>
  <c r="S4" i="6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P4" i="6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P102" i="6" s="1"/>
  <c r="P103" i="6" s="1"/>
  <c r="P104" i="6" s="1"/>
  <c r="P105" i="6" s="1"/>
  <c r="P106" i="6" s="1"/>
  <c r="P107" i="6" s="1"/>
  <c r="P108" i="6" s="1"/>
  <c r="P109" i="6" s="1"/>
  <c r="P110" i="6" s="1"/>
  <c r="P111" i="6" s="1"/>
  <c r="P112" i="6" s="1"/>
  <c r="P113" i="6" s="1"/>
  <c r="P114" i="6" s="1"/>
  <c r="P115" i="6" s="1"/>
  <c r="P116" i="6" s="1"/>
  <c r="P117" i="6" s="1"/>
  <c r="P118" i="6" s="1"/>
  <c r="P119" i="6" s="1"/>
  <c r="P120" i="6" s="1"/>
  <c r="P121" i="6" s="1"/>
  <c r="P122" i="6" s="1"/>
  <c r="P123" i="6" s="1"/>
  <c r="P124" i="6" s="1"/>
  <c r="P125" i="6" s="1"/>
  <c r="P126" i="6" s="1"/>
  <c r="P127" i="6" s="1"/>
  <c r="P128" i="6" s="1"/>
  <c r="P129" i="6" s="1"/>
  <c r="P130" i="6" s="1"/>
  <c r="P131" i="6" s="1"/>
  <c r="P132" i="6" s="1"/>
  <c r="P133" i="6" s="1"/>
  <c r="P134" i="6" s="1"/>
  <c r="P135" i="6" s="1"/>
  <c r="P136" i="6" s="1"/>
  <c r="P137" i="6" s="1"/>
  <c r="P138" i="6" s="1"/>
  <c r="P139" i="6" s="1"/>
  <c r="P140" i="6" s="1"/>
  <c r="P141" i="6" s="1"/>
  <c r="P142" i="6" s="1"/>
  <c r="P143" i="6" s="1"/>
  <c r="P144" i="6" s="1"/>
  <c r="P145" i="6" s="1"/>
  <c r="P146" i="6" s="1"/>
  <c r="P147" i="6" s="1"/>
  <c r="P148" i="6" s="1"/>
  <c r="P149" i="6" s="1"/>
  <c r="P150" i="6" s="1"/>
  <c r="P151" i="6" s="1"/>
  <c r="P152" i="6" s="1"/>
  <c r="P153" i="6" s="1"/>
  <c r="P154" i="6" s="1"/>
  <c r="P155" i="6" s="1"/>
  <c r="P156" i="6" s="1"/>
  <c r="P157" i="6" s="1"/>
  <c r="P158" i="6" s="1"/>
  <c r="P159" i="6" s="1"/>
  <c r="P160" i="6" s="1"/>
  <c r="P161" i="6" s="1"/>
  <c r="P162" i="6" s="1"/>
  <c r="P163" i="6" s="1"/>
  <c r="P164" i="6" s="1"/>
  <c r="P165" i="6" s="1"/>
  <c r="P166" i="6" s="1"/>
  <c r="P167" i="6" s="1"/>
  <c r="P168" i="6" s="1"/>
  <c r="P169" i="6" s="1"/>
  <c r="P170" i="6" s="1"/>
  <c r="P171" i="6" s="1"/>
  <c r="P172" i="6" s="1"/>
  <c r="P173" i="6" s="1"/>
  <c r="P174" i="6" s="1"/>
  <c r="P175" i="6" s="1"/>
  <c r="P176" i="6" s="1"/>
  <c r="P177" i="6" s="1"/>
  <c r="P178" i="6" s="1"/>
  <c r="P179" i="6" s="1"/>
  <c r="P180" i="6" s="1"/>
  <c r="P181" i="6" s="1"/>
  <c r="P182" i="6" s="1"/>
  <c r="P183" i="6" s="1"/>
  <c r="P184" i="6" s="1"/>
  <c r="P185" i="6" s="1"/>
  <c r="P186" i="6" s="1"/>
  <c r="P187" i="6" s="1"/>
  <c r="P188" i="6" s="1"/>
  <c r="P189" i="6" s="1"/>
  <c r="P190" i="6" s="1"/>
  <c r="P191" i="6" s="1"/>
  <c r="P192" i="6" s="1"/>
  <c r="P193" i="6" s="1"/>
  <c r="P194" i="6" s="1"/>
  <c r="P195" i="6" s="1"/>
  <c r="P196" i="6" s="1"/>
  <c r="P197" i="6" s="1"/>
  <c r="P198" i="6" s="1"/>
  <c r="P199" i="6" s="1"/>
  <c r="P200" i="6" s="1"/>
  <c r="P201" i="6" s="1"/>
  <c r="P202" i="6" s="1"/>
  <c r="P203" i="6" s="1"/>
  <c r="P204" i="6" s="1"/>
  <c r="P205" i="6" s="1"/>
  <c r="P206" i="6" s="1"/>
  <c r="P207" i="6" s="1"/>
  <c r="P208" i="6" s="1"/>
  <c r="P209" i="6" s="1"/>
  <c r="P210" i="6" s="1"/>
  <c r="P211" i="6" s="1"/>
  <c r="P212" i="6" s="1"/>
  <c r="P213" i="6" s="1"/>
  <c r="P214" i="6" s="1"/>
  <c r="P215" i="6" s="1"/>
  <c r="P216" i="6" s="1"/>
  <c r="P217" i="6" s="1"/>
  <c r="P218" i="6" s="1"/>
  <c r="P219" i="6" s="1"/>
  <c r="P220" i="6" s="1"/>
  <c r="P221" i="6" s="1"/>
  <c r="O4" i="6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O98" i="6" s="1"/>
  <c r="O99" i="6" s="1"/>
  <c r="O100" i="6" s="1"/>
  <c r="O101" i="6" s="1"/>
  <c r="O102" i="6" s="1"/>
  <c r="O103" i="6" s="1"/>
  <c r="O104" i="6" s="1"/>
  <c r="O105" i="6" s="1"/>
  <c r="O106" i="6" s="1"/>
  <c r="O107" i="6" s="1"/>
  <c r="O108" i="6" s="1"/>
  <c r="O109" i="6" s="1"/>
  <c r="O110" i="6" s="1"/>
  <c r="O111" i="6" s="1"/>
  <c r="O112" i="6" s="1"/>
  <c r="O113" i="6" s="1"/>
  <c r="O114" i="6" s="1"/>
  <c r="O115" i="6" s="1"/>
  <c r="O116" i="6" s="1"/>
  <c r="O117" i="6" s="1"/>
  <c r="O118" i="6" s="1"/>
  <c r="O119" i="6" s="1"/>
  <c r="O120" i="6" s="1"/>
  <c r="O121" i="6" s="1"/>
  <c r="O122" i="6" s="1"/>
  <c r="O123" i="6" s="1"/>
  <c r="O124" i="6" s="1"/>
  <c r="O125" i="6" s="1"/>
  <c r="O126" i="6" s="1"/>
  <c r="O127" i="6" s="1"/>
  <c r="O128" i="6" s="1"/>
  <c r="O129" i="6" s="1"/>
  <c r="O130" i="6" s="1"/>
  <c r="O131" i="6" s="1"/>
  <c r="O132" i="6" s="1"/>
  <c r="O133" i="6" s="1"/>
  <c r="O134" i="6" s="1"/>
  <c r="O135" i="6" s="1"/>
  <c r="O136" i="6" s="1"/>
  <c r="O137" i="6" s="1"/>
  <c r="O138" i="6" s="1"/>
  <c r="O139" i="6" s="1"/>
  <c r="O140" i="6" s="1"/>
  <c r="O141" i="6" s="1"/>
  <c r="O142" i="6" s="1"/>
  <c r="O143" i="6" s="1"/>
  <c r="O144" i="6" s="1"/>
  <c r="O145" i="6" s="1"/>
  <c r="O146" i="6" s="1"/>
  <c r="O147" i="6" s="1"/>
  <c r="O148" i="6" s="1"/>
  <c r="O149" i="6" s="1"/>
  <c r="O150" i="6" s="1"/>
  <c r="O151" i="6" s="1"/>
  <c r="O152" i="6" s="1"/>
  <c r="O153" i="6" s="1"/>
  <c r="O154" i="6" s="1"/>
  <c r="O155" i="6" s="1"/>
  <c r="O156" i="6" s="1"/>
  <c r="O157" i="6" s="1"/>
  <c r="O158" i="6" s="1"/>
  <c r="O159" i="6" s="1"/>
  <c r="O160" i="6" s="1"/>
  <c r="O161" i="6" s="1"/>
  <c r="O162" i="6" s="1"/>
  <c r="O163" i="6" s="1"/>
  <c r="O164" i="6" s="1"/>
  <c r="O165" i="6" s="1"/>
  <c r="O166" i="6" s="1"/>
  <c r="O167" i="6" s="1"/>
  <c r="O168" i="6" s="1"/>
  <c r="O169" i="6" s="1"/>
  <c r="O170" i="6" s="1"/>
  <c r="O171" i="6" s="1"/>
  <c r="O172" i="6" s="1"/>
  <c r="O173" i="6" s="1"/>
  <c r="O174" i="6" s="1"/>
  <c r="O175" i="6" s="1"/>
  <c r="O176" i="6" s="1"/>
  <c r="O177" i="6" s="1"/>
  <c r="O178" i="6" s="1"/>
  <c r="O179" i="6" s="1"/>
  <c r="O180" i="6" s="1"/>
  <c r="O181" i="6" s="1"/>
  <c r="O182" i="6" s="1"/>
  <c r="O183" i="6" s="1"/>
  <c r="O184" i="6" s="1"/>
  <c r="O185" i="6" s="1"/>
  <c r="O186" i="6" s="1"/>
  <c r="O187" i="6" s="1"/>
  <c r="O188" i="6" s="1"/>
  <c r="O189" i="6" s="1"/>
  <c r="O190" i="6" s="1"/>
  <c r="O191" i="6" s="1"/>
  <c r="O192" i="6" s="1"/>
  <c r="O193" i="6" s="1"/>
  <c r="O194" i="6" s="1"/>
  <c r="O195" i="6" s="1"/>
  <c r="O196" i="6" s="1"/>
  <c r="O197" i="6" s="1"/>
  <c r="O198" i="6" s="1"/>
  <c r="O199" i="6" s="1"/>
  <c r="O200" i="6" s="1"/>
  <c r="O201" i="6" s="1"/>
  <c r="O202" i="6" s="1"/>
  <c r="O203" i="6" s="1"/>
  <c r="O204" i="6" s="1"/>
  <c r="O205" i="6" s="1"/>
  <c r="O206" i="6" s="1"/>
  <c r="O207" i="6" s="1"/>
  <c r="O208" i="6" s="1"/>
  <c r="O209" i="6" s="1"/>
  <c r="O210" i="6" s="1"/>
  <c r="O211" i="6" s="1"/>
  <c r="O212" i="6" s="1"/>
  <c r="O213" i="6" s="1"/>
  <c r="O214" i="6" s="1"/>
  <c r="O215" i="6" s="1"/>
  <c r="O216" i="6" s="1"/>
  <c r="O217" i="6" s="1"/>
  <c r="O218" i="6" s="1"/>
  <c r="O219" i="6" s="1"/>
  <c r="O220" i="6" s="1"/>
  <c r="O221" i="6" s="1"/>
  <c r="N4" i="6"/>
  <c r="Y4" i="6" s="1"/>
  <c r="V3" i="5"/>
  <c r="V4" i="5" s="1"/>
  <c r="AR4" i="5" s="1"/>
  <c r="W3" i="5"/>
  <c r="W4" i="5" s="1"/>
  <c r="X3" i="5"/>
  <c r="X4" i="5" s="1"/>
  <c r="X5" i="5" s="1"/>
  <c r="X6" i="5" s="1"/>
  <c r="X7" i="5" s="1"/>
  <c r="X8" i="5" s="1"/>
  <c r="AP6" i="3"/>
  <c r="AQ6" i="3"/>
  <c r="AR6" i="3"/>
  <c r="AP7" i="3"/>
  <c r="AQ7" i="3"/>
  <c r="AR7" i="3"/>
  <c r="AP8" i="3"/>
  <c r="AQ8" i="3"/>
  <c r="AR8" i="3"/>
  <c r="AP9" i="3"/>
  <c r="AQ9" i="3"/>
  <c r="AR9" i="3"/>
  <c r="AP10" i="3"/>
  <c r="AQ10" i="3"/>
  <c r="AR10" i="3"/>
  <c r="AP11" i="3"/>
  <c r="AQ11" i="3"/>
  <c r="AR11" i="3"/>
  <c r="AP12" i="3"/>
  <c r="AQ12" i="3"/>
  <c r="AR12" i="3"/>
  <c r="AP13" i="3"/>
  <c r="AQ13" i="3"/>
  <c r="AR13" i="3"/>
  <c r="AP14" i="3"/>
  <c r="AQ14" i="3"/>
  <c r="AR14" i="3"/>
  <c r="AP15" i="3"/>
  <c r="AQ15" i="3"/>
  <c r="AR15" i="3"/>
  <c r="AP16" i="3"/>
  <c r="AQ16" i="3"/>
  <c r="AR16" i="3"/>
  <c r="AP17" i="3"/>
  <c r="AQ17" i="3"/>
  <c r="AR17" i="3"/>
  <c r="AP18" i="3"/>
  <c r="AQ18" i="3"/>
  <c r="AR18" i="3"/>
  <c r="AP19" i="3"/>
  <c r="AQ19" i="3"/>
  <c r="AR19" i="3"/>
  <c r="AP20" i="3"/>
  <c r="AQ20" i="3"/>
  <c r="AR20" i="3"/>
  <c r="AP21" i="3"/>
  <c r="AQ21" i="3"/>
  <c r="AR21" i="3"/>
  <c r="AP22" i="3"/>
  <c r="AQ22" i="3"/>
  <c r="AR22" i="3"/>
  <c r="AP23" i="3"/>
  <c r="AQ23" i="3"/>
  <c r="AR23" i="3"/>
  <c r="AP24" i="3"/>
  <c r="AQ24" i="3"/>
  <c r="AR24" i="3"/>
  <c r="AP25" i="3"/>
  <c r="AQ25" i="3"/>
  <c r="AR25" i="3"/>
  <c r="AP26" i="3"/>
  <c r="AQ26" i="3"/>
  <c r="AR26" i="3"/>
  <c r="AP27" i="3"/>
  <c r="AQ27" i="3"/>
  <c r="AR27" i="3"/>
  <c r="AP28" i="3"/>
  <c r="AQ28" i="3"/>
  <c r="AR28" i="3"/>
  <c r="AP29" i="3"/>
  <c r="AQ29" i="3"/>
  <c r="AR29" i="3"/>
  <c r="AP30" i="3"/>
  <c r="AQ30" i="3"/>
  <c r="AR30" i="3"/>
  <c r="AP31" i="3"/>
  <c r="AQ31" i="3"/>
  <c r="AR31" i="3"/>
  <c r="AP32" i="3"/>
  <c r="AQ32" i="3"/>
  <c r="AR32" i="3"/>
  <c r="AP33" i="3"/>
  <c r="AQ33" i="3"/>
  <c r="AR33" i="3"/>
  <c r="AP34" i="3"/>
  <c r="AQ34" i="3"/>
  <c r="AR34" i="3"/>
  <c r="AP35" i="3"/>
  <c r="AQ35" i="3"/>
  <c r="AR35" i="3"/>
  <c r="AP36" i="3"/>
  <c r="AQ36" i="3"/>
  <c r="AR36" i="3"/>
  <c r="AP37" i="3"/>
  <c r="AQ37" i="3"/>
  <c r="AR37" i="3"/>
  <c r="AP38" i="3"/>
  <c r="AQ38" i="3"/>
  <c r="AR38" i="3"/>
  <c r="AP39" i="3"/>
  <c r="AQ39" i="3"/>
  <c r="AR39" i="3"/>
  <c r="AP40" i="3"/>
  <c r="AQ40" i="3"/>
  <c r="AR40" i="3"/>
  <c r="AP41" i="3"/>
  <c r="AQ41" i="3"/>
  <c r="AR41" i="3"/>
  <c r="AP42" i="3"/>
  <c r="AQ42" i="3"/>
  <c r="AR42" i="3"/>
  <c r="AP43" i="3"/>
  <c r="AQ43" i="3"/>
  <c r="AR43" i="3"/>
  <c r="AP44" i="3"/>
  <c r="AQ44" i="3"/>
  <c r="AR44" i="3"/>
  <c r="AP45" i="3"/>
  <c r="AQ45" i="3"/>
  <c r="AR45" i="3"/>
  <c r="AP46" i="3"/>
  <c r="AQ46" i="3"/>
  <c r="AR46" i="3"/>
  <c r="AP47" i="3"/>
  <c r="AQ47" i="3"/>
  <c r="AR47" i="3"/>
  <c r="AP48" i="3"/>
  <c r="AQ48" i="3"/>
  <c r="AR48" i="3"/>
  <c r="AP49" i="3"/>
  <c r="AQ49" i="3"/>
  <c r="AR49" i="3"/>
  <c r="AP50" i="3"/>
  <c r="AQ50" i="3"/>
  <c r="AR50" i="3"/>
  <c r="AP51" i="3"/>
  <c r="AQ51" i="3"/>
  <c r="AR51" i="3"/>
  <c r="AP52" i="3"/>
  <c r="AQ52" i="3"/>
  <c r="AR52" i="3"/>
  <c r="AP53" i="3"/>
  <c r="AQ53" i="3"/>
  <c r="AR53" i="3"/>
  <c r="AP54" i="3"/>
  <c r="AQ54" i="3"/>
  <c r="AR54" i="3"/>
  <c r="AP55" i="3"/>
  <c r="AQ55" i="3"/>
  <c r="AR55" i="3"/>
  <c r="AP56" i="3"/>
  <c r="AQ56" i="3"/>
  <c r="AR56" i="3"/>
  <c r="AP57" i="3"/>
  <c r="AQ57" i="3"/>
  <c r="AR57" i="3"/>
  <c r="AP58" i="3"/>
  <c r="AQ58" i="3"/>
  <c r="AR58" i="3"/>
  <c r="AP59" i="3"/>
  <c r="AQ59" i="3"/>
  <c r="AR59" i="3"/>
  <c r="AP60" i="3"/>
  <c r="AQ60" i="3"/>
  <c r="AR60" i="3"/>
  <c r="AP61" i="3"/>
  <c r="AQ61" i="3"/>
  <c r="AR61" i="3"/>
  <c r="AP62" i="3"/>
  <c r="AQ62" i="3"/>
  <c r="AR62" i="3"/>
  <c r="AP63" i="3"/>
  <c r="AQ63" i="3"/>
  <c r="AR63" i="3"/>
  <c r="AP64" i="3"/>
  <c r="AQ64" i="3"/>
  <c r="AR64" i="3"/>
  <c r="AP65" i="3"/>
  <c r="AQ65" i="3"/>
  <c r="AR65" i="3"/>
  <c r="AP66" i="3"/>
  <c r="AQ66" i="3"/>
  <c r="AR66" i="3"/>
  <c r="AP67" i="3"/>
  <c r="AQ67" i="3"/>
  <c r="AR67" i="3"/>
  <c r="AP68" i="3"/>
  <c r="AQ68" i="3"/>
  <c r="AR68" i="3"/>
  <c r="AP69" i="3"/>
  <c r="AQ69" i="3"/>
  <c r="AR69" i="3"/>
  <c r="AP70" i="3"/>
  <c r="AQ70" i="3"/>
  <c r="AR70" i="3"/>
  <c r="AP71" i="3"/>
  <c r="AQ71" i="3"/>
  <c r="AR71" i="3"/>
  <c r="AP72" i="3"/>
  <c r="AQ72" i="3"/>
  <c r="AR72" i="3"/>
  <c r="AP73" i="3"/>
  <c r="AQ73" i="3"/>
  <c r="AR73" i="3"/>
  <c r="AP74" i="3"/>
  <c r="AQ74" i="3"/>
  <c r="AR74" i="3"/>
  <c r="AP75" i="3"/>
  <c r="AQ75" i="3"/>
  <c r="AR75" i="3"/>
  <c r="AP76" i="3"/>
  <c r="AQ76" i="3"/>
  <c r="AR76" i="3"/>
  <c r="AP77" i="3"/>
  <c r="AQ77" i="3"/>
  <c r="AR77" i="3"/>
  <c r="AP78" i="3"/>
  <c r="AQ78" i="3"/>
  <c r="AR78" i="3"/>
  <c r="AP79" i="3"/>
  <c r="AQ79" i="3"/>
  <c r="AR79" i="3"/>
  <c r="AP80" i="3"/>
  <c r="AQ80" i="3"/>
  <c r="AR80" i="3"/>
  <c r="AP81" i="3"/>
  <c r="AQ81" i="3"/>
  <c r="AR81" i="3"/>
  <c r="AP82" i="3"/>
  <c r="AQ82" i="3"/>
  <c r="AR82" i="3"/>
  <c r="AP83" i="3"/>
  <c r="AQ83" i="3"/>
  <c r="AR83" i="3"/>
  <c r="AP84" i="3"/>
  <c r="AQ84" i="3"/>
  <c r="AR84" i="3"/>
  <c r="AP85" i="3"/>
  <c r="AQ85" i="3"/>
  <c r="AR85" i="3"/>
  <c r="AP86" i="3"/>
  <c r="AQ86" i="3"/>
  <c r="AR86" i="3"/>
  <c r="AP87" i="3"/>
  <c r="AQ87" i="3"/>
  <c r="AR87" i="3"/>
  <c r="AP88" i="3"/>
  <c r="AQ88" i="3"/>
  <c r="AR88" i="3"/>
  <c r="AP89" i="3"/>
  <c r="AQ89" i="3"/>
  <c r="AR89" i="3"/>
  <c r="AP90" i="3"/>
  <c r="AQ90" i="3"/>
  <c r="AR90" i="3"/>
  <c r="AP91" i="3"/>
  <c r="AQ91" i="3"/>
  <c r="AR91" i="3"/>
  <c r="AP92" i="3"/>
  <c r="AQ92" i="3"/>
  <c r="AR92" i="3"/>
  <c r="AP93" i="3"/>
  <c r="AQ93" i="3"/>
  <c r="AR93" i="3"/>
  <c r="AP94" i="3"/>
  <c r="AQ94" i="3"/>
  <c r="AR94" i="3"/>
  <c r="AP95" i="3"/>
  <c r="AQ95" i="3"/>
  <c r="AR95" i="3"/>
  <c r="AP96" i="3"/>
  <c r="AQ96" i="3"/>
  <c r="AR96" i="3"/>
  <c r="AP97" i="3"/>
  <c r="AQ97" i="3"/>
  <c r="AR97" i="3"/>
  <c r="AP98" i="3"/>
  <c r="AQ98" i="3"/>
  <c r="AR98" i="3"/>
  <c r="AP99" i="3"/>
  <c r="AQ99" i="3"/>
  <c r="AR99" i="3"/>
  <c r="AP100" i="3"/>
  <c r="AQ100" i="3"/>
  <c r="AR100" i="3"/>
  <c r="AP101" i="3"/>
  <c r="AQ101" i="3"/>
  <c r="AR101" i="3"/>
  <c r="AP102" i="3"/>
  <c r="AQ102" i="3"/>
  <c r="AR102" i="3"/>
  <c r="AP103" i="3"/>
  <c r="AQ103" i="3"/>
  <c r="AR103" i="3"/>
  <c r="AP104" i="3"/>
  <c r="AQ104" i="3"/>
  <c r="AR104" i="3"/>
  <c r="AP105" i="3"/>
  <c r="AQ105" i="3"/>
  <c r="AR105" i="3"/>
  <c r="AP106" i="3"/>
  <c r="AQ106" i="3"/>
  <c r="AR106" i="3"/>
  <c r="AP107" i="3"/>
  <c r="AQ107" i="3"/>
  <c r="AR107" i="3"/>
  <c r="AP108" i="3"/>
  <c r="AQ108" i="3"/>
  <c r="AR108" i="3"/>
  <c r="AP109" i="3"/>
  <c r="AQ109" i="3"/>
  <c r="AR109" i="3"/>
  <c r="AP110" i="3"/>
  <c r="AQ110" i="3"/>
  <c r="AR110" i="3"/>
  <c r="AP111" i="3"/>
  <c r="AQ111" i="3"/>
  <c r="AR111" i="3"/>
  <c r="AP112" i="3"/>
  <c r="AQ112" i="3"/>
  <c r="AR112" i="3"/>
  <c r="AP113" i="3"/>
  <c r="AQ113" i="3"/>
  <c r="AR113" i="3"/>
  <c r="AP114" i="3"/>
  <c r="AQ114" i="3"/>
  <c r="AR114" i="3"/>
  <c r="AP115" i="3"/>
  <c r="AQ115" i="3"/>
  <c r="AR115" i="3"/>
  <c r="AP116" i="3"/>
  <c r="AQ116" i="3"/>
  <c r="AR116" i="3"/>
  <c r="AP117" i="3"/>
  <c r="AQ117" i="3"/>
  <c r="AR117" i="3"/>
  <c r="AP118" i="3"/>
  <c r="AQ118" i="3"/>
  <c r="AR118" i="3"/>
  <c r="AP119" i="3"/>
  <c r="AQ119" i="3"/>
  <c r="AR119" i="3"/>
  <c r="AP120" i="3"/>
  <c r="AQ120" i="3"/>
  <c r="AR120" i="3"/>
  <c r="AP121" i="3"/>
  <c r="AQ121" i="3"/>
  <c r="AR121" i="3"/>
  <c r="AP122" i="3"/>
  <c r="AQ122" i="3"/>
  <c r="AR122" i="3"/>
  <c r="AP123" i="3"/>
  <c r="AQ123" i="3"/>
  <c r="AR123" i="3"/>
  <c r="AP124" i="3"/>
  <c r="AQ124" i="3"/>
  <c r="AR124" i="3"/>
  <c r="AP125" i="3"/>
  <c r="AQ125" i="3"/>
  <c r="AR125" i="3"/>
  <c r="AP126" i="3"/>
  <c r="AQ126" i="3"/>
  <c r="AR126" i="3"/>
  <c r="AP127" i="3"/>
  <c r="AQ127" i="3"/>
  <c r="AR127" i="3"/>
  <c r="AP128" i="3"/>
  <c r="AQ128" i="3"/>
  <c r="AR128" i="3"/>
  <c r="AP129" i="3"/>
  <c r="AQ129" i="3"/>
  <c r="AR129" i="3"/>
  <c r="AP130" i="3"/>
  <c r="AQ130" i="3"/>
  <c r="AR130" i="3"/>
  <c r="AP131" i="3"/>
  <c r="AQ131" i="3"/>
  <c r="AR131" i="3"/>
  <c r="AP132" i="3"/>
  <c r="AQ132" i="3"/>
  <c r="AR132" i="3"/>
  <c r="AP133" i="3"/>
  <c r="AQ133" i="3"/>
  <c r="AR133" i="3"/>
  <c r="AP134" i="3"/>
  <c r="AQ134" i="3"/>
  <c r="AR134" i="3"/>
  <c r="AP135" i="3"/>
  <c r="AQ135" i="3"/>
  <c r="AR135" i="3"/>
  <c r="AP136" i="3"/>
  <c r="AQ136" i="3"/>
  <c r="AR136" i="3"/>
  <c r="AP137" i="3"/>
  <c r="AQ137" i="3"/>
  <c r="AR137" i="3"/>
  <c r="AP138" i="3"/>
  <c r="AQ138" i="3"/>
  <c r="AR138" i="3"/>
  <c r="AP139" i="3"/>
  <c r="AQ139" i="3"/>
  <c r="AR139" i="3"/>
  <c r="AP140" i="3"/>
  <c r="AQ140" i="3"/>
  <c r="AR140" i="3"/>
  <c r="AP141" i="3"/>
  <c r="AQ141" i="3"/>
  <c r="AR141" i="3"/>
  <c r="AP142" i="3"/>
  <c r="AQ142" i="3"/>
  <c r="AR142" i="3"/>
  <c r="AP143" i="3"/>
  <c r="AQ143" i="3"/>
  <c r="AR143" i="3"/>
  <c r="AP144" i="3"/>
  <c r="AQ144" i="3"/>
  <c r="AR144" i="3"/>
  <c r="AP145" i="3"/>
  <c r="AQ145" i="3"/>
  <c r="AR145" i="3"/>
  <c r="AP146" i="3"/>
  <c r="AQ146" i="3"/>
  <c r="AR146" i="3"/>
  <c r="AP147" i="3"/>
  <c r="AQ147" i="3"/>
  <c r="AR147" i="3"/>
  <c r="AP148" i="3"/>
  <c r="AQ148" i="3"/>
  <c r="AR148" i="3"/>
  <c r="AP149" i="3"/>
  <c r="AQ149" i="3"/>
  <c r="AR149" i="3"/>
  <c r="AP150" i="3"/>
  <c r="AQ150" i="3"/>
  <c r="AR150" i="3"/>
  <c r="AP151" i="3"/>
  <c r="AQ151" i="3"/>
  <c r="AR151" i="3"/>
  <c r="AP152" i="3"/>
  <c r="AQ152" i="3"/>
  <c r="AR152" i="3"/>
  <c r="AP153" i="3"/>
  <c r="AQ153" i="3"/>
  <c r="AR153" i="3"/>
  <c r="AP154" i="3"/>
  <c r="AQ154" i="3"/>
  <c r="AR154" i="3"/>
  <c r="AP155" i="3"/>
  <c r="AQ155" i="3"/>
  <c r="AR155" i="3"/>
  <c r="AP156" i="3"/>
  <c r="AQ156" i="3"/>
  <c r="AR156" i="3"/>
  <c r="AP157" i="3"/>
  <c r="AQ157" i="3"/>
  <c r="AR157" i="3"/>
  <c r="AP158" i="3"/>
  <c r="AQ158" i="3"/>
  <c r="AR158" i="3"/>
  <c r="AP159" i="3"/>
  <c r="AQ159" i="3"/>
  <c r="AR159" i="3"/>
  <c r="AP160" i="3"/>
  <c r="AQ160" i="3"/>
  <c r="AR160" i="3"/>
  <c r="AP161" i="3"/>
  <c r="AQ161" i="3"/>
  <c r="AR161" i="3"/>
  <c r="AP162" i="3"/>
  <c r="AQ162" i="3"/>
  <c r="AR162" i="3"/>
  <c r="AP163" i="3"/>
  <c r="AQ163" i="3"/>
  <c r="AR163" i="3"/>
  <c r="AP164" i="3"/>
  <c r="AQ164" i="3"/>
  <c r="AR164" i="3"/>
  <c r="AP165" i="3"/>
  <c r="AQ165" i="3"/>
  <c r="AR165" i="3"/>
  <c r="AP166" i="3"/>
  <c r="AQ166" i="3"/>
  <c r="AR166" i="3"/>
  <c r="AP167" i="3"/>
  <c r="AQ167" i="3"/>
  <c r="AR167" i="3"/>
  <c r="AP168" i="3"/>
  <c r="AQ168" i="3"/>
  <c r="AR168" i="3"/>
  <c r="AP169" i="3"/>
  <c r="AQ169" i="3"/>
  <c r="AR169" i="3"/>
  <c r="AP170" i="3"/>
  <c r="AQ170" i="3"/>
  <c r="AR170" i="3"/>
  <c r="AP171" i="3"/>
  <c r="AQ171" i="3"/>
  <c r="AR171" i="3"/>
  <c r="AP172" i="3"/>
  <c r="AQ172" i="3"/>
  <c r="AR172" i="3"/>
  <c r="AP173" i="3"/>
  <c r="AQ173" i="3"/>
  <c r="AR173" i="3"/>
  <c r="AP174" i="3"/>
  <c r="AQ174" i="3"/>
  <c r="AR174" i="3"/>
  <c r="AP175" i="3"/>
  <c r="AQ175" i="3"/>
  <c r="AR175" i="3"/>
  <c r="AP176" i="3"/>
  <c r="AQ176" i="3"/>
  <c r="AR176" i="3"/>
  <c r="AP177" i="3"/>
  <c r="AQ177" i="3"/>
  <c r="AR177" i="3"/>
  <c r="AP178" i="3"/>
  <c r="AQ178" i="3"/>
  <c r="AR178" i="3"/>
  <c r="AP179" i="3"/>
  <c r="AQ179" i="3"/>
  <c r="AR179" i="3"/>
  <c r="AP180" i="3"/>
  <c r="AQ180" i="3"/>
  <c r="AR180" i="3"/>
  <c r="AP181" i="3"/>
  <c r="AQ181" i="3"/>
  <c r="AR181" i="3"/>
  <c r="AP182" i="3"/>
  <c r="AQ182" i="3"/>
  <c r="AR182" i="3"/>
  <c r="AP183" i="3"/>
  <c r="AQ183" i="3"/>
  <c r="AR183" i="3"/>
  <c r="AP184" i="3"/>
  <c r="AQ184" i="3"/>
  <c r="AR184" i="3"/>
  <c r="AP185" i="3"/>
  <c r="AQ185" i="3"/>
  <c r="AR185" i="3"/>
  <c r="AP186" i="3"/>
  <c r="AQ186" i="3"/>
  <c r="AR186" i="3"/>
  <c r="AP187" i="3"/>
  <c r="AQ187" i="3"/>
  <c r="AR187" i="3"/>
  <c r="AP188" i="3"/>
  <c r="AQ188" i="3"/>
  <c r="AR188" i="3"/>
  <c r="AP189" i="3"/>
  <c r="AQ189" i="3"/>
  <c r="AR189" i="3"/>
  <c r="AP190" i="3"/>
  <c r="AQ190" i="3"/>
  <c r="AR190" i="3"/>
  <c r="AP191" i="3"/>
  <c r="AQ191" i="3"/>
  <c r="AR191" i="3"/>
  <c r="AP192" i="3"/>
  <c r="AQ192" i="3"/>
  <c r="AR192" i="3"/>
  <c r="AP193" i="3"/>
  <c r="AQ193" i="3"/>
  <c r="AR193" i="3"/>
  <c r="AP194" i="3"/>
  <c r="AQ194" i="3"/>
  <c r="AR194" i="3"/>
  <c r="AP195" i="3"/>
  <c r="AQ195" i="3"/>
  <c r="AR195" i="3"/>
  <c r="AP196" i="3"/>
  <c r="AQ196" i="3"/>
  <c r="AR196" i="3"/>
  <c r="AP197" i="3"/>
  <c r="AQ197" i="3"/>
  <c r="AR197" i="3"/>
  <c r="AP198" i="3"/>
  <c r="AQ198" i="3"/>
  <c r="AR198" i="3"/>
  <c r="AP199" i="3"/>
  <c r="AQ199" i="3"/>
  <c r="AR199" i="3"/>
  <c r="AP200" i="3"/>
  <c r="AQ200" i="3"/>
  <c r="AR200" i="3"/>
  <c r="AP201" i="3"/>
  <c r="AQ201" i="3"/>
  <c r="AR201" i="3"/>
  <c r="AP202" i="3"/>
  <c r="AQ202" i="3"/>
  <c r="AR202" i="3"/>
  <c r="AP203" i="3"/>
  <c r="AQ203" i="3"/>
  <c r="AR203" i="3"/>
  <c r="AP204" i="3"/>
  <c r="AQ204" i="3"/>
  <c r="AR204" i="3"/>
  <c r="AP205" i="3"/>
  <c r="AQ205" i="3"/>
  <c r="AR205" i="3"/>
  <c r="AP206" i="3"/>
  <c r="AQ206" i="3"/>
  <c r="AR206" i="3"/>
  <c r="AP207" i="3"/>
  <c r="AQ207" i="3"/>
  <c r="AR207" i="3"/>
  <c r="AP208" i="3"/>
  <c r="AQ208" i="3"/>
  <c r="AR208" i="3"/>
  <c r="AP209" i="3"/>
  <c r="AQ209" i="3"/>
  <c r="AR209" i="3"/>
  <c r="AP210" i="3"/>
  <c r="AQ210" i="3"/>
  <c r="AR210" i="3"/>
  <c r="AP211" i="3"/>
  <c r="AQ211" i="3"/>
  <c r="AR211" i="3"/>
  <c r="AP212" i="3"/>
  <c r="AQ212" i="3"/>
  <c r="AR212" i="3"/>
  <c r="AP213" i="3"/>
  <c r="AQ213" i="3"/>
  <c r="AR213" i="3"/>
  <c r="AP214" i="3"/>
  <c r="AQ214" i="3"/>
  <c r="AR214" i="3"/>
  <c r="AP215" i="3"/>
  <c r="AQ215" i="3"/>
  <c r="AR215" i="3"/>
  <c r="AP216" i="3"/>
  <c r="AQ216" i="3"/>
  <c r="AR216" i="3"/>
  <c r="AP217" i="3"/>
  <c r="AQ217" i="3"/>
  <c r="AR217" i="3"/>
  <c r="AP218" i="3"/>
  <c r="AQ218" i="3"/>
  <c r="AR218" i="3"/>
  <c r="AP219" i="3"/>
  <c r="AQ219" i="3"/>
  <c r="AR219" i="3"/>
  <c r="AP220" i="3"/>
  <c r="AQ220" i="3"/>
  <c r="AR220" i="3"/>
  <c r="AR5" i="3"/>
  <c r="AQ5" i="3"/>
  <c r="AP5" i="3"/>
  <c r="AR4" i="3"/>
  <c r="AQ4" i="3"/>
  <c r="AP4" i="3"/>
  <c r="N5" i="3"/>
  <c r="N6" i="3"/>
  <c r="N7" i="3"/>
  <c r="N8" i="3"/>
  <c r="O5" i="3"/>
  <c r="P5" i="3"/>
  <c r="Q5" i="3"/>
  <c r="O6" i="3"/>
  <c r="P6" i="3"/>
  <c r="Q6" i="3"/>
  <c r="O7" i="3"/>
  <c r="P7" i="3"/>
  <c r="Q7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Q220" i="3"/>
  <c r="P220" i="3"/>
  <c r="O220" i="3"/>
  <c r="N220" i="3"/>
  <c r="Q219" i="3"/>
  <c r="P219" i="3"/>
  <c r="O219" i="3"/>
  <c r="N219" i="3"/>
  <c r="Q218" i="3"/>
  <c r="P218" i="3"/>
  <c r="O218" i="3"/>
  <c r="N218" i="3"/>
  <c r="Q217" i="3"/>
  <c r="P217" i="3"/>
  <c r="O217" i="3"/>
  <c r="N217" i="3"/>
  <c r="Q216" i="3"/>
  <c r="P216" i="3"/>
  <c r="O216" i="3"/>
  <c r="N216" i="3"/>
  <c r="Q215" i="3"/>
  <c r="P215" i="3"/>
  <c r="O215" i="3"/>
  <c r="N215" i="3"/>
  <c r="Q214" i="3"/>
  <c r="P214" i="3"/>
  <c r="O214" i="3"/>
  <c r="N214" i="3"/>
  <c r="Q213" i="3"/>
  <c r="P213" i="3"/>
  <c r="O213" i="3"/>
  <c r="N213" i="3"/>
  <c r="Q212" i="3"/>
  <c r="P212" i="3"/>
  <c r="O212" i="3"/>
  <c r="N212" i="3"/>
  <c r="Q211" i="3"/>
  <c r="P211" i="3"/>
  <c r="O211" i="3"/>
  <c r="N211" i="3"/>
  <c r="Q210" i="3"/>
  <c r="P210" i="3"/>
  <c r="O210" i="3"/>
  <c r="N210" i="3"/>
  <c r="Q209" i="3"/>
  <c r="P209" i="3"/>
  <c r="O209" i="3"/>
  <c r="N209" i="3"/>
  <c r="Q208" i="3"/>
  <c r="P208" i="3"/>
  <c r="O208" i="3"/>
  <c r="N208" i="3"/>
  <c r="Q207" i="3"/>
  <c r="P207" i="3"/>
  <c r="O207" i="3"/>
  <c r="N207" i="3"/>
  <c r="Q206" i="3"/>
  <c r="P206" i="3"/>
  <c r="O206" i="3"/>
  <c r="N206" i="3"/>
  <c r="Q205" i="3"/>
  <c r="P205" i="3"/>
  <c r="O205" i="3"/>
  <c r="N205" i="3"/>
  <c r="Q204" i="3"/>
  <c r="P204" i="3"/>
  <c r="O204" i="3"/>
  <c r="N204" i="3"/>
  <c r="Q203" i="3"/>
  <c r="P203" i="3"/>
  <c r="O203" i="3"/>
  <c r="N203" i="3"/>
  <c r="Q202" i="3"/>
  <c r="P202" i="3"/>
  <c r="O202" i="3"/>
  <c r="N202" i="3"/>
  <c r="Q201" i="3"/>
  <c r="P201" i="3"/>
  <c r="O201" i="3"/>
  <c r="N201" i="3"/>
  <c r="Q200" i="3"/>
  <c r="P200" i="3"/>
  <c r="O200" i="3"/>
  <c r="N200" i="3"/>
  <c r="Q199" i="3"/>
  <c r="P199" i="3"/>
  <c r="O199" i="3"/>
  <c r="N199" i="3"/>
  <c r="Q198" i="3"/>
  <c r="P198" i="3"/>
  <c r="O198" i="3"/>
  <c r="N198" i="3"/>
  <c r="Q197" i="3"/>
  <c r="P197" i="3"/>
  <c r="O197" i="3"/>
  <c r="N197" i="3"/>
  <c r="Q196" i="3"/>
  <c r="P196" i="3"/>
  <c r="O196" i="3"/>
  <c r="N196" i="3"/>
  <c r="Q195" i="3"/>
  <c r="P195" i="3"/>
  <c r="O195" i="3"/>
  <c r="N195" i="3"/>
  <c r="Q194" i="3"/>
  <c r="P194" i="3"/>
  <c r="O194" i="3"/>
  <c r="N194" i="3"/>
  <c r="Q193" i="3"/>
  <c r="P193" i="3"/>
  <c r="O193" i="3"/>
  <c r="N193" i="3"/>
  <c r="Q192" i="3"/>
  <c r="P192" i="3"/>
  <c r="O192" i="3"/>
  <c r="N192" i="3"/>
  <c r="Q191" i="3"/>
  <c r="P191" i="3"/>
  <c r="O191" i="3"/>
  <c r="N191" i="3"/>
  <c r="Q190" i="3"/>
  <c r="P190" i="3"/>
  <c r="O190" i="3"/>
  <c r="N190" i="3"/>
  <c r="Q189" i="3"/>
  <c r="P189" i="3"/>
  <c r="O189" i="3"/>
  <c r="N189" i="3"/>
  <c r="Q188" i="3"/>
  <c r="P188" i="3"/>
  <c r="O188" i="3"/>
  <c r="N188" i="3"/>
  <c r="Q187" i="3"/>
  <c r="P187" i="3"/>
  <c r="O187" i="3"/>
  <c r="N187" i="3"/>
  <c r="Q186" i="3"/>
  <c r="P186" i="3"/>
  <c r="O186" i="3"/>
  <c r="N186" i="3"/>
  <c r="Q185" i="3"/>
  <c r="P185" i="3"/>
  <c r="O185" i="3"/>
  <c r="N185" i="3"/>
  <c r="Q184" i="3"/>
  <c r="P184" i="3"/>
  <c r="O184" i="3"/>
  <c r="N184" i="3"/>
  <c r="Q183" i="3"/>
  <c r="P183" i="3"/>
  <c r="O183" i="3"/>
  <c r="N183" i="3"/>
  <c r="Q182" i="3"/>
  <c r="P182" i="3"/>
  <c r="O182" i="3"/>
  <c r="N182" i="3"/>
  <c r="Q181" i="3"/>
  <c r="P181" i="3"/>
  <c r="O181" i="3"/>
  <c r="N181" i="3"/>
  <c r="Q180" i="3"/>
  <c r="P180" i="3"/>
  <c r="O180" i="3"/>
  <c r="N180" i="3"/>
  <c r="Q179" i="3"/>
  <c r="P179" i="3"/>
  <c r="O179" i="3"/>
  <c r="N179" i="3"/>
  <c r="Q178" i="3"/>
  <c r="P178" i="3"/>
  <c r="O178" i="3"/>
  <c r="N178" i="3"/>
  <c r="Q177" i="3"/>
  <c r="P177" i="3"/>
  <c r="O177" i="3"/>
  <c r="N177" i="3"/>
  <c r="Q176" i="3"/>
  <c r="P176" i="3"/>
  <c r="O176" i="3"/>
  <c r="N176" i="3"/>
  <c r="Q175" i="3"/>
  <c r="P175" i="3"/>
  <c r="O175" i="3"/>
  <c r="N175" i="3"/>
  <c r="Q174" i="3"/>
  <c r="P174" i="3"/>
  <c r="O174" i="3"/>
  <c r="N174" i="3"/>
  <c r="Q173" i="3"/>
  <c r="P173" i="3"/>
  <c r="O173" i="3"/>
  <c r="N173" i="3"/>
  <c r="Q172" i="3"/>
  <c r="P172" i="3"/>
  <c r="O172" i="3"/>
  <c r="N172" i="3"/>
  <c r="Q171" i="3"/>
  <c r="P171" i="3"/>
  <c r="O171" i="3"/>
  <c r="N171" i="3"/>
  <c r="Q170" i="3"/>
  <c r="P170" i="3"/>
  <c r="O170" i="3"/>
  <c r="N170" i="3"/>
  <c r="Q169" i="3"/>
  <c r="P169" i="3"/>
  <c r="O169" i="3"/>
  <c r="N169" i="3"/>
  <c r="Q168" i="3"/>
  <c r="P168" i="3"/>
  <c r="O168" i="3"/>
  <c r="N168" i="3"/>
  <c r="Q167" i="3"/>
  <c r="P167" i="3"/>
  <c r="O167" i="3"/>
  <c r="N167" i="3"/>
  <c r="Q166" i="3"/>
  <c r="P166" i="3"/>
  <c r="O166" i="3"/>
  <c r="N166" i="3"/>
  <c r="Q165" i="3"/>
  <c r="P165" i="3"/>
  <c r="O165" i="3"/>
  <c r="N165" i="3"/>
  <c r="Q164" i="3"/>
  <c r="P164" i="3"/>
  <c r="O164" i="3"/>
  <c r="N164" i="3"/>
  <c r="Q163" i="3"/>
  <c r="P163" i="3"/>
  <c r="O163" i="3"/>
  <c r="N163" i="3"/>
  <c r="Q162" i="3"/>
  <c r="P162" i="3"/>
  <c r="O162" i="3"/>
  <c r="N162" i="3"/>
  <c r="Q161" i="3"/>
  <c r="P161" i="3"/>
  <c r="O161" i="3"/>
  <c r="N161" i="3"/>
  <c r="Q160" i="3"/>
  <c r="P160" i="3"/>
  <c r="O160" i="3"/>
  <c r="N160" i="3"/>
  <c r="Q159" i="3"/>
  <c r="P159" i="3"/>
  <c r="O159" i="3"/>
  <c r="N159" i="3"/>
  <c r="Q158" i="3"/>
  <c r="P158" i="3"/>
  <c r="O158" i="3"/>
  <c r="N158" i="3"/>
  <c r="Q157" i="3"/>
  <c r="P157" i="3"/>
  <c r="O157" i="3"/>
  <c r="N157" i="3"/>
  <c r="Q156" i="3"/>
  <c r="P156" i="3"/>
  <c r="O156" i="3"/>
  <c r="N156" i="3"/>
  <c r="Q155" i="3"/>
  <c r="P155" i="3"/>
  <c r="O155" i="3"/>
  <c r="N155" i="3"/>
  <c r="Q154" i="3"/>
  <c r="P154" i="3"/>
  <c r="O154" i="3"/>
  <c r="N154" i="3"/>
  <c r="Q153" i="3"/>
  <c r="P153" i="3"/>
  <c r="O153" i="3"/>
  <c r="N153" i="3"/>
  <c r="Q152" i="3"/>
  <c r="P152" i="3"/>
  <c r="O152" i="3"/>
  <c r="N152" i="3"/>
  <c r="Q151" i="3"/>
  <c r="P151" i="3"/>
  <c r="O151" i="3"/>
  <c r="N151" i="3"/>
  <c r="Q150" i="3"/>
  <c r="P150" i="3"/>
  <c r="O150" i="3"/>
  <c r="N150" i="3"/>
  <c r="Q149" i="3"/>
  <c r="P149" i="3"/>
  <c r="O149" i="3"/>
  <c r="N149" i="3"/>
  <c r="Q148" i="3"/>
  <c r="P148" i="3"/>
  <c r="O148" i="3"/>
  <c r="N148" i="3"/>
  <c r="Q147" i="3"/>
  <c r="P147" i="3"/>
  <c r="O147" i="3"/>
  <c r="N147" i="3"/>
  <c r="Q146" i="3"/>
  <c r="P146" i="3"/>
  <c r="O146" i="3"/>
  <c r="N146" i="3"/>
  <c r="Q145" i="3"/>
  <c r="P145" i="3"/>
  <c r="O145" i="3"/>
  <c r="N145" i="3"/>
  <c r="Q144" i="3"/>
  <c r="P144" i="3"/>
  <c r="O144" i="3"/>
  <c r="N144" i="3"/>
  <c r="Q143" i="3"/>
  <c r="P143" i="3"/>
  <c r="O143" i="3"/>
  <c r="N143" i="3"/>
  <c r="Q142" i="3"/>
  <c r="P142" i="3"/>
  <c r="O142" i="3"/>
  <c r="N142" i="3"/>
  <c r="Q141" i="3"/>
  <c r="P141" i="3"/>
  <c r="O141" i="3"/>
  <c r="N141" i="3"/>
  <c r="Q140" i="3"/>
  <c r="P140" i="3"/>
  <c r="O140" i="3"/>
  <c r="N140" i="3"/>
  <c r="Q139" i="3"/>
  <c r="P139" i="3"/>
  <c r="O139" i="3"/>
  <c r="N139" i="3"/>
  <c r="Q138" i="3"/>
  <c r="P138" i="3"/>
  <c r="O138" i="3"/>
  <c r="N138" i="3"/>
  <c r="Q137" i="3"/>
  <c r="P137" i="3"/>
  <c r="O137" i="3"/>
  <c r="N137" i="3"/>
  <c r="Q136" i="3"/>
  <c r="P136" i="3"/>
  <c r="O136" i="3"/>
  <c r="N136" i="3"/>
  <c r="Q135" i="3"/>
  <c r="P135" i="3"/>
  <c r="O135" i="3"/>
  <c r="N135" i="3"/>
  <c r="Q134" i="3"/>
  <c r="P134" i="3"/>
  <c r="O134" i="3"/>
  <c r="N134" i="3"/>
  <c r="Q133" i="3"/>
  <c r="P133" i="3"/>
  <c r="O133" i="3"/>
  <c r="N133" i="3"/>
  <c r="Q132" i="3"/>
  <c r="P132" i="3"/>
  <c r="O132" i="3"/>
  <c r="N132" i="3"/>
  <c r="Q131" i="3"/>
  <c r="P131" i="3"/>
  <c r="O131" i="3"/>
  <c r="N131" i="3"/>
  <c r="Q130" i="3"/>
  <c r="P130" i="3"/>
  <c r="O130" i="3"/>
  <c r="N130" i="3"/>
  <c r="Q129" i="3"/>
  <c r="P129" i="3"/>
  <c r="O129" i="3"/>
  <c r="N129" i="3"/>
  <c r="Q128" i="3"/>
  <c r="P128" i="3"/>
  <c r="O128" i="3"/>
  <c r="N128" i="3"/>
  <c r="Q127" i="3"/>
  <c r="P127" i="3"/>
  <c r="O127" i="3"/>
  <c r="N127" i="3"/>
  <c r="Q126" i="3"/>
  <c r="P126" i="3"/>
  <c r="O126" i="3"/>
  <c r="N126" i="3"/>
  <c r="Q125" i="3"/>
  <c r="P125" i="3"/>
  <c r="O125" i="3"/>
  <c r="N125" i="3"/>
  <c r="Q124" i="3"/>
  <c r="P124" i="3"/>
  <c r="O124" i="3"/>
  <c r="N124" i="3"/>
  <c r="Q123" i="3"/>
  <c r="P123" i="3"/>
  <c r="O123" i="3"/>
  <c r="N123" i="3"/>
  <c r="Q122" i="3"/>
  <c r="P122" i="3"/>
  <c r="O122" i="3"/>
  <c r="N122" i="3"/>
  <c r="Q121" i="3"/>
  <c r="P121" i="3"/>
  <c r="O121" i="3"/>
  <c r="N121" i="3"/>
  <c r="Q120" i="3"/>
  <c r="P120" i="3"/>
  <c r="O120" i="3"/>
  <c r="N120" i="3"/>
  <c r="Q119" i="3"/>
  <c r="P119" i="3"/>
  <c r="O119" i="3"/>
  <c r="N119" i="3"/>
  <c r="Q118" i="3"/>
  <c r="P118" i="3"/>
  <c r="O118" i="3"/>
  <c r="N118" i="3"/>
  <c r="Q117" i="3"/>
  <c r="P117" i="3"/>
  <c r="O117" i="3"/>
  <c r="N117" i="3"/>
  <c r="Q116" i="3"/>
  <c r="P116" i="3"/>
  <c r="O116" i="3"/>
  <c r="N116" i="3"/>
  <c r="Q115" i="3"/>
  <c r="P115" i="3"/>
  <c r="O115" i="3"/>
  <c r="N115" i="3"/>
  <c r="Q114" i="3"/>
  <c r="P114" i="3"/>
  <c r="O114" i="3"/>
  <c r="N114" i="3"/>
  <c r="Q113" i="3"/>
  <c r="P113" i="3"/>
  <c r="O113" i="3"/>
  <c r="N113" i="3"/>
  <c r="Q112" i="3"/>
  <c r="P112" i="3"/>
  <c r="O112" i="3"/>
  <c r="N112" i="3"/>
  <c r="Q111" i="3"/>
  <c r="P111" i="3"/>
  <c r="O111" i="3"/>
  <c r="N111" i="3"/>
  <c r="Q110" i="3"/>
  <c r="P110" i="3"/>
  <c r="O110" i="3"/>
  <c r="N110" i="3"/>
  <c r="Q109" i="3"/>
  <c r="P109" i="3"/>
  <c r="O109" i="3"/>
  <c r="N109" i="3"/>
  <c r="Q108" i="3"/>
  <c r="P108" i="3"/>
  <c r="O108" i="3"/>
  <c r="N108" i="3"/>
  <c r="Q107" i="3"/>
  <c r="P107" i="3"/>
  <c r="O107" i="3"/>
  <c r="N107" i="3"/>
  <c r="Q106" i="3"/>
  <c r="P106" i="3"/>
  <c r="O106" i="3"/>
  <c r="N106" i="3"/>
  <c r="Q105" i="3"/>
  <c r="P105" i="3"/>
  <c r="O105" i="3"/>
  <c r="N105" i="3"/>
  <c r="Q104" i="3"/>
  <c r="P104" i="3"/>
  <c r="O104" i="3"/>
  <c r="N104" i="3"/>
  <c r="Q103" i="3"/>
  <c r="P103" i="3"/>
  <c r="O103" i="3"/>
  <c r="N103" i="3"/>
  <c r="Q102" i="3"/>
  <c r="P102" i="3"/>
  <c r="O102" i="3"/>
  <c r="N102" i="3"/>
  <c r="Q101" i="3"/>
  <c r="P101" i="3"/>
  <c r="O101" i="3"/>
  <c r="N101" i="3"/>
  <c r="Q100" i="3"/>
  <c r="P100" i="3"/>
  <c r="O100" i="3"/>
  <c r="N100" i="3"/>
  <c r="Q99" i="3"/>
  <c r="P99" i="3"/>
  <c r="O99" i="3"/>
  <c r="N99" i="3"/>
  <c r="Q98" i="3"/>
  <c r="P98" i="3"/>
  <c r="O98" i="3"/>
  <c r="N98" i="3"/>
  <c r="Q97" i="3"/>
  <c r="P97" i="3"/>
  <c r="O97" i="3"/>
  <c r="N97" i="3"/>
  <c r="Q96" i="3"/>
  <c r="P96" i="3"/>
  <c r="O96" i="3"/>
  <c r="N96" i="3"/>
  <c r="Q95" i="3"/>
  <c r="P95" i="3"/>
  <c r="O95" i="3"/>
  <c r="N95" i="3"/>
  <c r="Q94" i="3"/>
  <c r="P94" i="3"/>
  <c r="O94" i="3"/>
  <c r="N94" i="3"/>
  <c r="Q93" i="3"/>
  <c r="P93" i="3"/>
  <c r="O93" i="3"/>
  <c r="N93" i="3"/>
  <c r="Q92" i="3"/>
  <c r="P92" i="3"/>
  <c r="O92" i="3"/>
  <c r="N92" i="3"/>
  <c r="Q91" i="3"/>
  <c r="P91" i="3"/>
  <c r="O91" i="3"/>
  <c r="N91" i="3"/>
  <c r="Q90" i="3"/>
  <c r="P90" i="3"/>
  <c r="O90" i="3"/>
  <c r="N90" i="3"/>
  <c r="Q89" i="3"/>
  <c r="P89" i="3"/>
  <c r="O89" i="3"/>
  <c r="N89" i="3"/>
  <c r="Q88" i="3"/>
  <c r="P88" i="3"/>
  <c r="O88" i="3"/>
  <c r="N88" i="3"/>
  <c r="Q87" i="3"/>
  <c r="P87" i="3"/>
  <c r="O87" i="3"/>
  <c r="N87" i="3"/>
  <c r="Q86" i="3"/>
  <c r="P86" i="3"/>
  <c r="O86" i="3"/>
  <c r="N86" i="3"/>
  <c r="Q85" i="3"/>
  <c r="P85" i="3"/>
  <c r="O85" i="3"/>
  <c r="N85" i="3"/>
  <c r="Q84" i="3"/>
  <c r="P84" i="3"/>
  <c r="O84" i="3"/>
  <c r="N84" i="3"/>
  <c r="Q83" i="3"/>
  <c r="P83" i="3"/>
  <c r="O83" i="3"/>
  <c r="N83" i="3"/>
  <c r="Q82" i="3"/>
  <c r="P82" i="3"/>
  <c r="O82" i="3"/>
  <c r="N82" i="3"/>
  <c r="Q81" i="3"/>
  <c r="P81" i="3"/>
  <c r="O81" i="3"/>
  <c r="N81" i="3"/>
  <c r="Q80" i="3"/>
  <c r="P80" i="3"/>
  <c r="O80" i="3"/>
  <c r="N80" i="3"/>
  <c r="Q79" i="3"/>
  <c r="P79" i="3"/>
  <c r="O79" i="3"/>
  <c r="N79" i="3"/>
  <c r="Q78" i="3"/>
  <c r="P78" i="3"/>
  <c r="O78" i="3"/>
  <c r="N78" i="3"/>
  <c r="Q77" i="3"/>
  <c r="P77" i="3"/>
  <c r="O77" i="3"/>
  <c r="N77" i="3"/>
  <c r="Q76" i="3"/>
  <c r="P76" i="3"/>
  <c r="O76" i="3"/>
  <c r="N76" i="3"/>
  <c r="Q75" i="3"/>
  <c r="P75" i="3"/>
  <c r="O75" i="3"/>
  <c r="N75" i="3"/>
  <c r="Q74" i="3"/>
  <c r="P74" i="3"/>
  <c r="O74" i="3"/>
  <c r="N74" i="3"/>
  <c r="Q73" i="3"/>
  <c r="P73" i="3"/>
  <c r="O73" i="3"/>
  <c r="N73" i="3"/>
  <c r="Q72" i="3"/>
  <c r="P72" i="3"/>
  <c r="O72" i="3"/>
  <c r="N72" i="3"/>
  <c r="Q71" i="3"/>
  <c r="P71" i="3"/>
  <c r="O71" i="3"/>
  <c r="N71" i="3"/>
  <c r="Q70" i="3"/>
  <c r="P70" i="3"/>
  <c r="O70" i="3"/>
  <c r="N70" i="3"/>
  <c r="Q69" i="3"/>
  <c r="P69" i="3"/>
  <c r="O69" i="3"/>
  <c r="N69" i="3"/>
  <c r="Q68" i="3"/>
  <c r="P68" i="3"/>
  <c r="O68" i="3"/>
  <c r="N68" i="3"/>
  <c r="Q67" i="3"/>
  <c r="P67" i="3"/>
  <c r="O67" i="3"/>
  <c r="N67" i="3"/>
  <c r="Q66" i="3"/>
  <c r="P66" i="3"/>
  <c r="O66" i="3"/>
  <c r="N66" i="3"/>
  <c r="Q65" i="3"/>
  <c r="P65" i="3"/>
  <c r="O65" i="3"/>
  <c r="N65" i="3"/>
  <c r="Q64" i="3"/>
  <c r="P64" i="3"/>
  <c r="O64" i="3"/>
  <c r="N64" i="3"/>
  <c r="Q63" i="3"/>
  <c r="P63" i="3"/>
  <c r="O63" i="3"/>
  <c r="N63" i="3"/>
  <c r="Q62" i="3"/>
  <c r="P62" i="3"/>
  <c r="O62" i="3"/>
  <c r="N62" i="3"/>
  <c r="Q61" i="3"/>
  <c r="P61" i="3"/>
  <c r="O61" i="3"/>
  <c r="N61" i="3"/>
  <c r="Q60" i="3"/>
  <c r="P60" i="3"/>
  <c r="O60" i="3"/>
  <c r="N60" i="3"/>
  <c r="Q59" i="3"/>
  <c r="P59" i="3"/>
  <c r="O59" i="3"/>
  <c r="N59" i="3"/>
  <c r="Q58" i="3"/>
  <c r="P58" i="3"/>
  <c r="O58" i="3"/>
  <c r="N58" i="3"/>
  <c r="Q57" i="3"/>
  <c r="P57" i="3"/>
  <c r="O57" i="3"/>
  <c r="N57" i="3"/>
  <c r="Q56" i="3"/>
  <c r="P56" i="3"/>
  <c r="O56" i="3"/>
  <c r="N56" i="3"/>
  <c r="Q55" i="3"/>
  <c r="P55" i="3"/>
  <c r="O55" i="3"/>
  <c r="N55" i="3"/>
  <c r="Q54" i="3"/>
  <c r="P54" i="3"/>
  <c r="O54" i="3"/>
  <c r="N54" i="3"/>
  <c r="Q53" i="3"/>
  <c r="P53" i="3"/>
  <c r="O53" i="3"/>
  <c r="N53" i="3"/>
  <c r="Q52" i="3"/>
  <c r="P52" i="3"/>
  <c r="O52" i="3"/>
  <c r="N52" i="3"/>
  <c r="Q51" i="3"/>
  <c r="P51" i="3"/>
  <c r="O51" i="3"/>
  <c r="N51" i="3"/>
  <c r="Q50" i="3"/>
  <c r="P50" i="3"/>
  <c r="O50" i="3"/>
  <c r="N50" i="3"/>
  <c r="Q49" i="3"/>
  <c r="P49" i="3"/>
  <c r="O49" i="3"/>
  <c r="N49" i="3"/>
  <c r="Q48" i="3"/>
  <c r="P48" i="3"/>
  <c r="O48" i="3"/>
  <c r="N48" i="3"/>
  <c r="Q47" i="3"/>
  <c r="P47" i="3"/>
  <c r="O47" i="3"/>
  <c r="N47" i="3"/>
  <c r="Q46" i="3"/>
  <c r="P46" i="3"/>
  <c r="O46" i="3"/>
  <c r="N46" i="3"/>
  <c r="Q45" i="3"/>
  <c r="P45" i="3"/>
  <c r="O45" i="3"/>
  <c r="N45" i="3"/>
  <c r="Q44" i="3"/>
  <c r="P44" i="3"/>
  <c r="O44" i="3"/>
  <c r="N44" i="3"/>
  <c r="Q43" i="3"/>
  <c r="P43" i="3"/>
  <c r="O43" i="3"/>
  <c r="N43" i="3"/>
  <c r="Q42" i="3"/>
  <c r="P42" i="3"/>
  <c r="O42" i="3"/>
  <c r="N42" i="3"/>
  <c r="Q41" i="3"/>
  <c r="P41" i="3"/>
  <c r="O41" i="3"/>
  <c r="N41" i="3"/>
  <c r="Q40" i="3"/>
  <c r="P40" i="3"/>
  <c r="O40" i="3"/>
  <c r="N40" i="3"/>
  <c r="Q39" i="3"/>
  <c r="P39" i="3"/>
  <c r="O39" i="3"/>
  <c r="N39" i="3"/>
  <c r="Q38" i="3"/>
  <c r="P38" i="3"/>
  <c r="O38" i="3"/>
  <c r="N38" i="3"/>
  <c r="Q37" i="3"/>
  <c r="P37" i="3"/>
  <c r="O37" i="3"/>
  <c r="N37" i="3"/>
  <c r="Q36" i="3"/>
  <c r="P36" i="3"/>
  <c r="O36" i="3"/>
  <c r="N36" i="3"/>
  <c r="Q35" i="3"/>
  <c r="P35" i="3"/>
  <c r="O35" i="3"/>
  <c r="N35" i="3"/>
  <c r="Q34" i="3"/>
  <c r="P34" i="3"/>
  <c r="O34" i="3"/>
  <c r="N34" i="3"/>
  <c r="Q33" i="3"/>
  <c r="P33" i="3"/>
  <c r="O33" i="3"/>
  <c r="N33" i="3"/>
  <c r="Q32" i="3"/>
  <c r="P32" i="3"/>
  <c r="O32" i="3"/>
  <c r="N32" i="3"/>
  <c r="Q4" i="3"/>
  <c r="P4" i="3"/>
  <c r="O4" i="3"/>
  <c r="N4" i="3"/>
  <c r="AA4" i="3"/>
  <c r="AB5" i="3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A5" i="3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D4" i="3"/>
  <c r="AD5" i="3" s="1"/>
  <c r="AD6" i="3" s="1"/>
  <c r="AD7" i="3" s="1"/>
  <c r="AD8" i="3" s="1"/>
  <c r="AC4" i="3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95" i="3" s="1"/>
  <c r="AC96" i="3" s="1"/>
  <c r="AC97" i="3" s="1"/>
  <c r="AC98" i="3" s="1"/>
  <c r="AC99" i="3" s="1"/>
  <c r="AC100" i="3" s="1"/>
  <c r="AC101" i="3" s="1"/>
  <c r="AC102" i="3" s="1"/>
  <c r="AC103" i="3" s="1"/>
  <c r="AC104" i="3" s="1"/>
  <c r="AC105" i="3" s="1"/>
  <c r="AC106" i="3" s="1"/>
  <c r="AC107" i="3" s="1"/>
  <c r="AC108" i="3" s="1"/>
  <c r="AC109" i="3" s="1"/>
  <c r="AC110" i="3" s="1"/>
  <c r="AC111" i="3" s="1"/>
  <c r="AC112" i="3" s="1"/>
  <c r="AC113" i="3" s="1"/>
  <c r="AC114" i="3" s="1"/>
  <c r="AC115" i="3" s="1"/>
  <c r="AC116" i="3" s="1"/>
  <c r="AC117" i="3" s="1"/>
  <c r="AC118" i="3" s="1"/>
  <c r="AC119" i="3" s="1"/>
  <c r="AC120" i="3" s="1"/>
  <c r="AC121" i="3" s="1"/>
  <c r="AC122" i="3" s="1"/>
  <c r="AC123" i="3" s="1"/>
  <c r="AC124" i="3" s="1"/>
  <c r="AC125" i="3" s="1"/>
  <c r="AC126" i="3" s="1"/>
  <c r="AC127" i="3" s="1"/>
  <c r="AC128" i="3" s="1"/>
  <c r="AC129" i="3" s="1"/>
  <c r="AC130" i="3" s="1"/>
  <c r="AC131" i="3" s="1"/>
  <c r="AB4" i="3"/>
  <c r="W18" i="3"/>
  <c r="R14" i="3"/>
  <c r="V14" i="3" s="1"/>
  <c r="S14" i="3"/>
  <c r="W14" i="3" s="1"/>
  <c r="T14" i="3"/>
  <c r="X14" i="3" s="1"/>
  <c r="U14" i="3"/>
  <c r="Y14" i="3" s="1"/>
  <c r="R15" i="3"/>
  <c r="H25" i="1" s="1"/>
  <c r="S15" i="3"/>
  <c r="I25" i="1" s="1"/>
  <c r="T15" i="3"/>
  <c r="J25" i="1" s="1"/>
  <c r="U15" i="3"/>
  <c r="K25" i="1" s="1"/>
  <c r="R16" i="3"/>
  <c r="V16" i="3" s="1"/>
  <c r="S16" i="3"/>
  <c r="W16" i="3" s="1"/>
  <c r="T16" i="3"/>
  <c r="X16" i="3" s="1"/>
  <c r="U16" i="3"/>
  <c r="Y16" i="3" s="1"/>
  <c r="R17" i="3"/>
  <c r="V17" i="3" s="1"/>
  <c r="S17" i="3"/>
  <c r="W17" i="3" s="1"/>
  <c r="T17" i="3"/>
  <c r="X17" i="3" s="1"/>
  <c r="U17" i="3"/>
  <c r="Y17" i="3" s="1"/>
  <c r="R18" i="3"/>
  <c r="V18" i="3" s="1"/>
  <c r="S18" i="3"/>
  <c r="T18" i="3"/>
  <c r="X18" i="3" s="1"/>
  <c r="U18" i="3"/>
  <c r="Y18" i="3" s="1"/>
  <c r="R19" i="3"/>
  <c r="V19" i="3" s="1"/>
  <c r="S19" i="3"/>
  <c r="W19" i="3" s="1"/>
  <c r="T19" i="3"/>
  <c r="X19" i="3" s="1"/>
  <c r="U19" i="3"/>
  <c r="Y19" i="3" s="1"/>
  <c r="R20" i="3"/>
  <c r="V20" i="3" s="1"/>
  <c r="S20" i="3"/>
  <c r="W20" i="3" s="1"/>
  <c r="T20" i="3"/>
  <c r="X20" i="3" s="1"/>
  <c r="U20" i="3"/>
  <c r="Y20" i="3" s="1"/>
  <c r="R21" i="3"/>
  <c r="V21" i="3" s="1"/>
  <c r="S21" i="3"/>
  <c r="W21" i="3" s="1"/>
  <c r="T21" i="3"/>
  <c r="X21" i="3" s="1"/>
  <c r="U21" i="3"/>
  <c r="Y21" i="3" s="1"/>
  <c r="R22" i="3"/>
  <c r="V22" i="3" s="1"/>
  <c r="S22" i="3"/>
  <c r="W22" i="3" s="1"/>
  <c r="T22" i="3"/>
  <c r="X22" i="3" s="1"/>
  <c r="U22" i="3"/>
  <c r="Y22" i="3" s="1"/>
  <c r="R23" i="3"/>
  <c r="V23" i="3" s="1"/>
  <c r="S23" i="3"/>
  <c r="W23" i="3" s="1"/>
  <c r="T23" i="3"/>
  <c r="X23" i="3" s="1"/>
  <c r="U23" i="3"/>
  <c r="Y23" i="3" s="1"/>
  <c r="R24" i="3"/>
  <c r="V24" i="3" s="1"/>
  <c r="S24" i="3"/>
  <c r="W24" i="3" s="1"/>
  <c r="T24" i="3"/>
  <c r="X24" i="3" s="1"/>
  <c r="U24" i="3"/>
  <c r="Y24" i="3" s="1"/>
  <c r="R25" i="3"/>
  <c r="V25" i="3" s="1"/>
  <c r="S25" i="3"/>
  <c r="W25" i="3" s="1"/>
  <c r="T25" i="3"/>
  <c r="X25" i="3" s="1"/>
  <c r="U25" i="3"/>
  <c r="Y25" i="3" s="1"/>
  <c r="R26" i="3"/>
  <c r="V26" i="3" s="1"/>
  <c r="S26" i="3"/>
  <c r="W26" i="3" s="1"/>
  <c r="T26" i="3"/>
  <c r="X26" i="3" s="1"/>
  <c r="U26" i="3"/>
  <c r="Y26" i="3" s="1"/>
  <c r="R27" i="3"/>
  <c r="H24" i="1" s="1"/>
  <c r="S27" i="3"/>
  <c r="I24" i="1" s="1"/>
  <c r="T27" i="3"/>
  <c r="X27" i="3" s="1"/>
  <c r="U27" i="3"/>
  <c r="K24" i="1" s="1"/>
  <c r="R28" i="3"/>
  <c r="V28" i="3" s="1"/>
  <c r="S28" i="3"/>
  <c r="W28" i="3" s="1"/>
  <c r="T28" i="3"/>
  <c r="X28" i="3" s="1"/>
  <c r="U28" i="3"/>
  <c r="Y28" i="3" s="1"/>
  <c r="R29" i="3"/>
  <c r="V29" i="3" s="1"/>
  <c r="S29" i="3"/>
  <c r="W29" i="3" s="1"/>
  <c r="T29" i="3"/>
  <c r="X29" i="3" s="1"/>
  <c r="U29" i="3"/>
  <c r="Y29" i="3" s="1"/>
  <c r="R30" i="3"/>
  <c r="V30" i="3" s="1"/>
  <c r="S30" i="3"/>
  <c r="W30" i="3" s="1"/>
  <c r="T30" i="3"/>
  <c r="X30" i="3" s="1"/>
  <c r="U30" i="3"/>
  <c r="Y30" i="3" s="1"/>
  <c r="R31" i="3"/>
  <c r="V31" i="3" s="1"/>
  <c r="S31" i="3"/>
  <c r="W31" i="3" s="1"/>
  <c r="T31" i="3"/>
  <c r="X31" i="3" s="1"/>
  <c r="U31" i="3"/>
  <c r="Y31" i="3" s="1"/>
  <c r="R32" i="3"/>
  <c r="V32" i="3" s="1"/>
  <c r="S32" i="3"/>
  <c r="W32" i="3" s="1"/>
  <c r="T32" i="3"/>
  <c r="X32" i="3" s="1"/>
  <c r="U32" i="3"/>
  <c r="Y32" i="3" s="1"/>
  <c r="R33" i="3"/>
  <c r="V33" i="3" s="1"/>
  <c r="S33" i="3"/>
  <c r="W33" i="3" s="1"/>
  <c r="T33" i="3"/>
  <c r="X33" i="3" s="1"/>
  <c r="U33" i="3"/>
  <c r="Y33" i="3" s="1"/>
  <c r="R34" i="3"/>
  <c r="V34" i="3" s="1"/>
  <c r="S34" i="3"/>
  <c r="W34" i="3" s="1"/>
  <c r="T34" i="3"/>
  <c r="X34" i="3" s="1"/>
  <c r="U34" i="3"/>
  <c r="Y34" i="3" s="1"/>
  <c r="R35" i="3"/>
  <c r="V35" i="3" s="1"/>
  <c r="S35" i="3"/>
  <c r="W35" i="3" s="1"/>
  <c r="T35" i="3"/>
  <c r="X35" i="3" s="1"/>
  <c r="U35" i="3"/>
  <c r="Y35" i="3" s="1"/>
  <c r="R36" i="3"/>
  <c r="V36" i="3" s="1"/>
  <c r="S36" i="3"/>
  <c r="W36" i="3" s="1"/>
  <c r="T36" i="3"/>
  <c r="X36" i="3" s="1"/>
  <c r="U36" i="3"/>
  <c r="Y36" i="3" s="1"/>
  <c r="R37" i="3"/>
  <c r="V37" i="3" s="1"/>
  <c r="S37" i="3"/>
  <c r="W37" i="3" s="1"/>
  <c r="T37" i="3"/>
  <c r="X37" i="3" s="1"/>
  <c r="U37" i="3"/>
  <c r="Y37" i="3" s="1"/>
  <c r="R38" i="3"/>
  <c r="V38" i="3" s="1"/>
  <c r="S38" i="3"/>
  <c r="W38" i="3" s="1"/>
  <c r="T38" i="3"/>
  <c r="X38" i="3" s="1"/>
  <c r="U38" i="3"/>
  <c r="Y38" i="3" s="1"/>
  <c r="R39" i="3"/>
  <c r="H23" i="1" s="1"/>
  <c r="S39" i="3"/>
  <c r="I23" i="1" s="1"/>
  <c r="T39" i="3"/>
  <c r="J23" i="1" s="1"/>
  <c r="U39" i="3"/>
  <c r="K23" i="1" s="1"/>
  <c r="R40" i="3"/>
  <c r="V40" i="3" s="1"/>
  <c r="S40" i="3"/>
  <c r="W40" i="3" s="1"/>
  <c r="T40" i="3"/>
  <c r="X40" i="3" s="1"/>
  <c r="U40" i="3"/>
  <c r="Y40" i="3" s="1"/>
  <c r="R41" i="3"/>
  <c r="V41" i="3" s="1"/>
  <c r="S41" i="3"/>
  <c r="W41" i="3" s="1"/>
  <c r="T41" i="3"/>
  <c r="X41" i="3" s="1"/>
  <c r="U41" i="3"/>
  <c r="Y41" i="3" s="1"/>
  <c r="R42" i="3"/>
  <c r="V42" i="3" s="1"/>
  <c r="S42" i="3"/>
  <c r="W42" i="3" s="1"/>
  <c r="T42" i="3"/>
  <c r="X42" i="3" s="1"/>
  <c r="U42" i="3"/>
  <c r="Y42" i="3" s="1"/>
  <c r="R43" i="3"/>
  <c r="V43" i="3" s="1"/>
  <c r="S43" i="3"/>
  <c r="W43" i="3" s="1"/>
  <c r="T43" i="3"/>
  <c r="X43" i="3" s="1"/>
  <c r="U43" i="3"/>
  <c r="Y43" i="3" s="1"/>
  <c r="R44" i="3"/>
  <c r="V44" i="3" s="1"/>
  <c r="S44" i="3"/>
  <c r="W44" i="3" s="1"/>
  <c r="T44" i="3"/>
  <c r="X44" i="3" s="1"/>
  <c r="U44" i="3"/>
  <c r="Y44" i="3" s="1"/>
  <c r="R45" i="3"/>
  <c r="V45" i="3" s="1"/>
  <c r="S45" i="3"/>
  <c r="W45" i="3" s="1"/>
  <c r="T45" i="3"/>
  <c r="X45" i="3" s="1"/>
  <c r="U45" i="3"/>
  <c r="Y45" i="3" s="1"/>
  <c r="R46" i="3"/>
  <c r="V46" i="3" s="1"/>
  <c r="S46" i="3"/>
  <c r="W46" i="3" s="1"/>
  <c r="T46" i="3"/>
  <c r="X46" i="3" s="1"/>
  <c r="U46" i="3"/>
  <c r="Y46" i="3" s="1"/>
  <c r="R47" i="3"/>
  <c r="V47" i="3" s="1"/>
  <c r="S47" i="3"/>
  <c r="W47" i="3" s="1"/>
  <c r="T47" i="3"/>
  <c r="X47" i="3" s="1"/>
  <c r="U47" i="3"/>
  <c r="Y47" i="3" s="1"/>
  <c r="R48" i="3"/>
  <c r="V48" i="3" s="1"/>
  <c r="S48" i="3"/>
  <c r="W48" i="3" s="1"/>
  <c r="T48" i="3"/>
  <c r="X48" i="3" s="1"/>
  <c r="U48" i="3"/>
  <c r="Y48" i="3" s="1"/>
  <c r="R49" i="3"/>
  <c r="V49" i="3" s="1"/>
  <c r="S49" i="3"/>
  <c r="W49" i="3" s="1"/>
  <c r="T49" i="3"/>
  <c r="X49" i="3" s="1"/>
  <c r="U49" i="3"/>
  <c r="Y49" i="3" s="1"/>
  <c r="R50" i="3"/>
  <c r="V50" i="3" s="1"/>
  <c r="S50" i="3"/>
  <c r="W50" i="3" s="1"/>
  <c r="T50" i="3"/>
  <c r="X50" i="3" s="1"/>
  <c r="U50" i="3"/>
  <c r="Y50" i="3" s="1"/>
  <c r="R51" i="3"/>
  <c r="H22" i="1" s="1"/>
  <c r="S51" i="3"/>
  <c r="I22" i="1" s="1"/>
  <c r="T51" i="3"/>
  <c r="X51" i="3" s="1"/>
  <c r="U51" i="3"/>
  <c r="K22" i="1" s="1"/>
  <c r="R52" i="3"/>
  <c r="V52" i="3" s="1"/>
  <c r="S52" i="3"/>
  <c r="W52" i="3" s="1"/>
  <c r="T52" i="3"/>
  <c r="X52" i="3" s="1"/>
  <c r="U52" i="3"/>
  <c r="Y52" i="3" s="1"/>
  <c r="R53" i="3"/>
  <c r="V53" i="3" s="1"/>
  <c r="S53" i="3"/>
  <c r="W53" i="3" s="1"/>
  <c r="T53" i="3"/>
  <c r="X53" i="3" s="1"/>
  <c r="U53" i="3"/>
  <c r="Y53" i="3" s="1"/>
  <c r="R54" i="3"/>
  <c r="V54" i="3" s="1"/>
  <c r="S54" i="3"/>
  <c r="W54" i="3" s="1"/>
  <c r="T54" i="3"/>
  <c r="X54" i="3" s="1"/>
  <c r="U54" i="3"/>
  <c r="Y54" i="3" s="1"/>
  <c r="R55" i="3"/>
  <c r="V55" i="3" s="1"/>
  <c r="S55" i="3"/>
  <c r="W55" i="3" s="1"/>
  <c r="T55" i="3"/>
  <c r="X55" i="3" s="1"/>
  <c r="U55" i="3"/>
  <c r="Y55" i="3" s="1"/>
  <c r="R56" i="3"/>
  <c r="V56" i="3" s="1"/>
  <c r="S56" i="3"/>
  <c r="W56" i="3" s="1"/>
  <c r="T56" i="3"/>
  <c r="X56" i="3" s="1"/>
  <c r="U56" i="3"/>
  <c r="Y56" i="3" s="1"/>
  <c r="R57" i="3"/>
  <c r="V57" i="3" s="1"/>
  <c r="S57" i="3"/>
  <c r="W57" i="3" s="1"/>
  <c r="T57" i="3"/>
  <c r="X57" i="3" s="1"/>
  <c r="U57" i="3"/>
  <c r="Y57" i="3" s="1"/>
  <c r="R58" i="3"/>
  <c r="V58" i="3" s="1"/>
  <c r="S58" i="3"/>
  <c r="W58" i="3" s="1"/>
  <c r="T58" i="3"/>
  <c r="X58" i="3" s="1"/>
  <c r="U58" i="3"/>
  <c r="Y58" i="3" s="1"/>
  <c r="R59" i="3"/>
  <c r="V59" i="3" s="1"/>
  <c r="S59" i="3"/>
  <c r="W59" i="3" s="1"/>
  <c r="T59" i="3"/>
  <c r="X59" i="3" s="1"/>
  <c r="U59" i="3"/>
  <c r="Y59" i="3" s="1"/>
  <c r="R60" i="3"/>
  <c r="V60" i="3" s="1"/>
  <c r="S60" i="3"/>
  <c r="W60" i="3" s="1"/>
  <c r="T60" i="3"/>
  <c r="X60" i="3" s="1"/>
  <c r="U60" i="3"/>
  <c r="Y60" i="3" s="1"/>
  <c r="R61" i="3"/>
  <c r="V61" i="3" s="1"/>
  <c r="S61" i="3"/>
  <c r="W61" i="3" s="1"/>
  <c r="T61" i="3"/>
  <c r="X61" i="3" s="1"/>
  <c r="U61" i="3"/>
  <c r="Y61" i="3" s="1"/>
  <c r="R62" i="3"/>
  <c r="V62" i="3" s="1"/>
  <c r="S62" i="3"/>
  <c r="W62" i="3" s="1"/>
  <c r="T62" i="3"/>
  <c r="X62" i="3" s="1"/>
  <c r="U62" i="3"/>
  <c r="Y62" i="3" s="1"/>
  <c r="R63" i="3"/>
  <c r="H21" i="1" s="1"/>
  <c r="S63" i="3"/>
  <c r="I21" i="1" s="1"/>
  <c r="T63" i="3"/>
  <c r="J21" i="1" s="1"/>
  <c r="U63" i="3"/>
  <c r="K21" i="1" s="1"/>
  <c r="R64" i="3"/>
  <c r="V64" i="3" s="1"/>
  <c r="S64" i="3"/>
  <c r="W64" i="3" s="1"/>
  <c r="T64" i="3"/>
  <c r="X64" i="3" s="1"/>
  <c r="U64" i="3"/>
  <c r="Y64" i="3" s="1"/>
  <c r="R65" i="3"/>
  <c r="V65" i="3" s="1"/>
  <c r="S65" i="3"/>
  <c r="W65" i="3" s="1"/>
  <c r="T65" i="3"/>
  <c r="X65" i="3" s="1"/>
  <c r="U65" i="3"/>
  <c r="Y65" i="3" s="1"/>
  <c r="R66" i="3"/>
  <c r="V66" i="3" s="1"/>
  <c r="S66" i="3"/>
  <c r="W66" i="3" s="1"/>
  <c r="T66" i="3"/>
  <c r="X66" i="3" s="1"/>
  <c r="U66" i="3"/>
  <c r="Y66" i="3" s="1"/>
  <c r="R67" i="3"/>
  <c r="V67" i="3" s="1"/>
  <c r="S67" i="3"/>
  <c r="W67" i="3" s="1"/>
  <c r="T67" i="3"/>
  <c r="X67" i="3" s="1"/>
  <c r="U67" i="3"/>
  <c r="Y67" i="3" s="1"/>
  <c r="R68" i="3"/>
  <c r="V68" i="3" s="1"/>
  <c r="S68" i="3"/>
  <c r="W68" i="3" s="1"/>
  <c r="T68" i="3"/>
  <c r="X68" i="3" s="1"/>
  <c r="U68" i="3"/>
  <c r="Y68" i="3" s="1"/>
  <c r="R69" i="3"/>
  <c r="V69" i="3" s="1"/>
  <c r="S69" i="3"/>
  <c r="W69" i="3" s="1"/>
  <c r="T69" i="3"/>
  <c r="X69" i="3" s="1"/>
  <c r="U69" i="3"/>
  <c r="Y69" i="3" s="1"/>
  <c r="R70" i="3"/>
  <c r="V70" i="3" s="1"/>
  <c r="S70" i="3"/>
  <c r="W70" i="3" s="1"/>
  <c r="T70" i="3"/>
  <c r="X70" i="3" s="1"/>
  <c r="U70" i="3"/>
  <c r="Y70" i="3" s="1"/>
  <c r="R71" i="3"/>
  <c r="V71" i="3" s="1"/>
  <c r="S71" i="3"/>
  <c r="W71" i="3" s="1"/>
  <c r="T71" i="3"/>
  <c r="X71" i="3" s="1"/>
  <c r="U71" i="3"/>
  <c r="Y71" i="3" s="1"/>
  <c r="R72" i="3"/>
  <c r="V72" i="3" s="1"/>
  <c r="S72" i="3"/>
  <c r="W72" i="3" s="1"/>
  <c r="T72" i="3"/>
  <c r="X72" i="3" s="1"/>
  <c r="U72" i="3"/>
  <c r="Y72" i="3" s="1"/>
  <c r="R73" i="3"/>
  <c r="V73" i="3" s="1"/>
  <c r="S73" i="3"/>
  <c r="W73" i="3" s="1"/>
  <c r="T73" i="3"/>
  <c r="X73" i="3" s="1"/>
  <c r="U73" i="3"/>
  <c r="Y73" i="3" s="1"/>
  <c r="R74" i="3"/>
  <c r="V74" i="3" s="1"/>
  <c r="S74" i="3"/>
  <c r="W74" i="3" s="1"/>
  <c r="T74" i="3"/>
  <c r="X74" i="3" s="1"/>
  <c r="U74" i="3"/>
  <c r="Y74" i="3" s="1"/>
  <c r="R75" i="3"/>
  <c r="V75" i="3" s="1"/>
  <c r="S75" i="3"/>
  <c r="W75" i="3" s="1"/>
  <c r="T75" i="3"/>
  <c r="X75" i="3" s="1"/>
  <c r="U75" i="3"/>
  <c r="Y75" i="3" s="1"/>
  <c r="R76" i="3"/>
  <c r="V76" i="3" s="1"/>
  <c r="S76" i="3"/>
  <c r="W76" i="3" s="1"/>
  <c r="T76" i="3"/>
  <c r="X76" i="3" s="1"/>
  <c r="U76" i="3"/>
  <c r="Y76" i="3" s="1"/>
  <c r="R77" i="3"/>
  <c r="V77" i="3" s="1"/>
  <c r="S77" i="3"/>
  <c r="W77" i="3" s="1"/>
  <c r="T77" i="3"/>
  <c r="X77" i="3" s="1"/>
  <c r="U77" i="3"/>
  <c r="Y77" i="3" s="1"/>
  <c r="R78" i="3"/>
  <c r="V78" i="3" s="1"/>
  <c r="S78" i="3"/>
  <c r="W78" i="3" s="1"/>
  <c r="T78" i="3"/>
  <c r="X78" i="3" s="1"/>
  <c r="U78" i="3"/>
  <c r="Y78" i="3" s="1"/>
  <c r="R79" i="3"/>
  <c r="V79" i="3" s="1"/>
  <c r="S79" i="3"/>
  <c r="W79" i="3" s="1"/>
  <c r="T79" i="3"/>
  <c r="X79" i="3" s="1"/>
  <c r="U79" i="3"/>
  <c r="Y79" i="3" s="1"/>
  <c r="R80" i="3"/>
  <c r="V80" i="3" s="1"/>
  <c r="S80" i="3"/>
  <c r="W80" i="3" s="1"/>
  <c r="T80" i="3"/>
  <c r="X80" i="3" s="1"/>
  <c r="U80" i="3"/>
  <c r="Y80" i="3" s="1"/>
  <c r="R81" i="3"/>
  <c r="V81" i="3" s="1"/>
  <c r="S81" i="3"/>
  <c r="W81" i="3" s="1"/>
  <c r="T81" i="3"/>
  <c r="X81" i="3" s="1"/>
  <c r="U81" i="3"/>
  <c r="Y81" i="3" s="1"/>
  <c r="R82" i="3"/>
  <c r="V82" i="3" s="1"/>
  <c r="S82" i="3"/>
  <c r="W82" i="3" s="1"/>
  <c r="T82" i="3"/>
  <c r="X82" i="3" s="1"/>
  <c r="U82" i="3"/>
  <c r="Y82" i="3" s="1"/>
  <c r="R83" i="3"/>
  <c r="V83" i="3" s="1"/>
  <c r="S83" i="3"/>
  <c r="W83" i="3" s="1"/>
  <c r="T83" i="3"/>
  <c r="X83" i="3" s="1"/>
  <c r="U83" i="3"/>
  <c r="Y83" i="3" s="1"/>
  <c r="R84" i="3"/>
  <c r="V84" i="3" s="1"/>
  <c r="S84" i="3"/>
  <c r="W84" i="3" s="1"/>
  <c r="T84" i="3"/>
  <c r="X84" i="3" s="1"/>
  <c r="U84" i="3"/>
  <c r="Y84" i="3" s="1"/>
  <c r="R85" i="3"/>
  <c r="V85" i="3" s="1"/>
  <c r="S85" i="3"/>
  <c r="W85" i="3" s="1"/>
  <c r="T85" i="3"/>
  <c r="X85" i="3" s="1"/>
  <c r="U85" i="3"/>
  <c r="Y85" i="3" s="1"/>
  <c r="R86" i="3"/>
  <c r="V86" i="3" s="1"/>
  <c r="S86" i="3"/>
  <c r="W86" i="3" s="1"/>
  <c r="T86" i="3"/>
  <c r="X86" i="3" s="1"/>
  <c r="U86" i="3"/>
  <c r="Y86" i="3" s="1"/>
  <c r="R87" i="3"/>
  <c r="V87" i="3" s="1"/>
  <c r="S87" i="3"/>
  <c r="W87" i="3" s="1"/>
  <c r="T87" i="3"/>
  <c r="X87" i="3" s="1"/>
  <c r="U87" i="3"/>
  <c r="Y87" i="3" s="1"/>
  <c r="R88" i="3"/>
  <c r="V88" i="3" s="1"/>
  <c r="S88" i="3"/>
  <c r="W88" i="3" s="1"/>
  <c r="T88" i="3"/>
  <c r="X88" i="3" s="1"/>
  <c r="U88" i="3"/>
  <c r="Y88" i="3" s="1"/>
  <c r="R89" i="3"/>
  <c r="V89" i="3" s="1"/>
  <c r="S89" i="3"/>
  <c r="W89" i="3" s="1"/>
  <c r="T89" i="3"/>
  <c r="X89" i="3" s="1"/>
  <c r="U89" i="3"/>
  <c r="Y89" i="3" s="1"/>
  <c r="R90" i="3"/>
  <c r="V90" i="3" s="1"/>
  <c r="S90" i="3"/>
  <c r="W90" i="3" s="1"/>
  <c r="T90" i="3"/>
  <c r="X90" i="3" s="1"/>
  <c r="U90" i="3"/>
  <c r="Y90" i="3" s="1"/>
  <c r="R91" i="3"/>
  <c r="V91" i="3" s="1"/>
  <c r="S91" i="3"/>
  <c r="W91" i="3" s="1"/>
  <c r="T91" i="3"/>
  <c r="X91" i="3" s="1"/>
  <c r="U91" i="3"/>
  <c r="Y91" i="3" s="1"/>
  <c r="R92" i="3"/>
  <c r="V92" i="3" s="1"/>
  <c r="S92" i="3"/>
  <c r="W92" i="3" s="1"/>
  <c r="T92" i="3"/>
  <c r="X92" i="3" s="1"/>
  <c r="U92" i="3"/>
  <c r="Y92" i="3" s="1"/>
  <c r="R93" i="3"/>
  <c r="V93" i="3" s="1"/>
  <c r="S93" i="3"/>
  <c r="W93" i="3" s="1"/>
  <c r="T93" i="3"/>
  <c r="X93" i="3" s="1"/>
  <c r="U93" i="3"/>
  <c r="Y93" i="3" s="1"/>
  <c r="R94" i="3"/>
  <c r="V94" i="3" s="1"/>
  <c r="S94" i="3"/>
  <c r="W94" i="3" s="1"/>
  <c r="T94" i="3"/>
  <c r="X94" i="3" s="1"/>
  <c r="U94" i="3"/>
  <c r="Y94" i="3" s="1"/>
  <c r="R95" i="3"/>
  <c r="V95" i="3" s="1"/>
  <c r="S95" i="3"/>
  <c r="W95" i="3" s="1"/>
  <c r="T95" i="3"/>
  <c r="X95" i="3" s="1"/>
  <c r="U95" i="3"/>
  <c r="Y95" i="3" s="1"/>
  <c r="R96" i="3"/>
  <c r="V96" i="3" s="1"/>
  <c r="S96" i="3"/>
  <c r="W96" i="3" s="1"/>
  <c r="T96" i="3"/>
  <c r="X96" i="3" s="1"/>
  <c r="U96" i="3"/>
  <c r="Y96" i="3" s="1"/>
  <c r="R97" i="3"/>
  <c r="V97" i="3" s="1"/>
  <c r="S97" i="3"/>
  <c r="W97" i="3" s="1"/>
  <c r="T97" i="3"/>
  <c r="X97" i="3" s="1"/>
  <c r="U97" i="3"/>
  <c r="Y97" i="3" s="1"/>
  <c r="R98" i="3"/>
  <c r="V98" i="3" s="1"/>
  <c r="S98" i="3"/>
  <c r="W98" i="3" s="1"/>
  <c r="T98" i="3"/>
  <c r="X98" i="3" s="1"/>
  <c r="U98" i="3"/>
  <c r="Y98" i="3" s="1"/>
  <c r="R99" i="3"/>
  <c r="V99" i="3" s="1"/>
  <c r="S99" i="3"/>
  <c r="W99" i="3" s="1"/>
  <c r="T99" i="3"/>
  <c r="X99" i="3" s="1"/>
  <c r="U99" i="3"/>
  <c r="Y99" i="3" s="1"/>
  <c r="R100" i="3"/>
  <c r="V100" i="3" s="1"/>
  <c r="S100" i="3"/>
  <c r="W100" i="3" s="1"/>
  <c r="T100" i="3"/>
  <c r="X100" i="3" s="1"/>
  <c r="U100" i="3"/>
  <c r="Y100" i="3" s="1"/>
  <c r="R101" i="3"/>
  <c r="V101" i="3" s="1"/>
  <c r="S101" i="3"/>
  <c r="W101" i="3" s="1"/>
  <c r="T101" i="3"/>
  <c r="X101" i="3" s="1"/>
  <c r="U101" i="3"/>
  <c r="Y101" i="3" s="1"/>
  <c r="R102" i="3"/>
  <c r="V102" i="3" s="1"/>
  <c r="S102" i="3"/>
  <c r="W102" i="3" s="1"/>
  <c r="T102" i="3"/>
  <c r="X102" i="3" s="1"/>
  <c r="U102" i="3"/>
  <c r="Y102" i="3" s="1"/>
  <c r="R103" i="3"/>
  <c r="V103" i="3" s="1"/>
  <c r="S103" i="3"/>
  <c r="W103" i="3" s="1"/>
  <c r="T103" i="3"/>
  <c r="X103" i="3" s="1"/>
  <c r="U103" i="3"/>
  <c r="Y103" i="3" s="1"/>
  <c r="R104" i="3"/>
  <c r="V104" i="3" s="1"/>
  <c r="S104" i="3"/>
  <c r="W104" i="3" s="1"/>
  <c r="T104" i="3"/>
  <c r="X104" i="3" s="1"/>
  <c r="U104" i="3"/>
  <c r="Y104" i="3" s="1"/>
  <c r="R105" i="3"/>
  <c r="V105" i="3" s="1"/>
  <c r="S105" i="3"/>
  <c r="W105" i="3" s="1"/>
  <c r="T105" i="3"/>
  <c r="X105" i="3" s="1"/>
  <c r="U105" i="3"/>
  <c r="Y105" i="3" s="1"/>
  <c r="R106" i="3"/>
  <c r="V106" i="3" s="1"/>
  <c r="S106" i="3"/>
  <c r="W106" i="3" s="1"/>
  <c r="T106" i="3"/>
  <c r="X106" i="3" s="1"/>
  <c r="U106" i="3"/>
  <c r="Y106" i="3" s="1"/>
  <c r="R107" i="3"/>
  <c r="V107" i="3" s="1"/>
  <c r="S107" i="3"/>
  <c r="W107" i="3" s="1"/>
  <c r="T107" i="3"/>
  <c r="X107" i="3" s="1"/>
  <c r="U107" i="3"/>
  <c r="Y107" i="3" s="1"/>
  <c r="R108" i="3"/>
  <c r="V108" i="3" s="1"/>
  <c r="S108" i="3"/>
  <c r="W108" i="3" s="1"/>
  <c r="T108" i="3"/>
  <c r="X108" i="3" s="1"/>
  <c r="U108" i="3"/>
  <c r="Y108" i="3" s="1"/>
  <c r="R109" i="3"/>
  <c r="V109" i="3" s="1"/>
  <c r="S109" i="3"/>
  <c r="W109" i="3" s="1"/>
  <c r="T109" i="3"/>
  <c r="X109" i="3" s="1"/>
  <c r="U109" i="3"/>
  <c r="Y109" i="3" s="1"/>
  <c r="R110" i="3"/>
  <c r="V110" i="3" s="1"/>
  <c r="S110" i="3"/>
  <c r="W110" i="3" s="1"/>
  <c r="T110" i="3"/>
  <c r="X110" i="3" s="1"/>
  <c r="U110" i="3"/>
  <c r="Y110" i="3" s="1"/>
  <c r="R111" i="3"/>
  <c r="V111" i="3" s="1"/>
  <c r="S111" i="3"/>
  <c r="W111" i="3" s="1"/>
  <c r="T111" i="3"/>
  <c r="X111" i="3" s="1"/>
  <c r="U111" i="3"/>
  <c r="Y111" i="3" s="1"/>
  <c r="R112" i="3"/>
  <c r="V112" i="3" s="1"/>
  <c r="S112" i="3"/>
  <c r="W112" i="3" s="1"/>
  <c r="T112" i="3"/>
  <c r="X112" i="3" s="1"/>
  <c r="U112" i="3"/>
  <c r="Y112" i="3" s="1"/>
  <c r="R113" i="3"/>
  <c r="V113" i="3" s="1"/>
  <c r="S113" i="3"/>
  <c r="W113" i="3" s="1"/>
  <c r="T113" i="3"/>
  <c r="X113" i="3" s="1"/>
  <c r="U113" i="3"/>
  <c r="Y113" i="3" s="1"/>
  <c r="R114" i="3"/>
  <c r="V114" i="3" s="1"/>
  <c r="S114" i="3"/>
  <c r="W114" i="3" s="1"/>
  <c r="T114" i="3"/>
  <c r="X114" i="3" s="1"/>
  <c r="U114" i="3"/>
  <c r="Y114" i="3" s="1"/>
  <c r="R115" i="3"/>
  <c r="V115" i="3" s="1"/>
  <c r="S115" i="3"/>
  <c r="W115" i="3" s="1"/>
  <c r="T115" i="3"/>
  <c r="X115" i="3" s="1"/>
  <c r="U115" i="3"/>
  <c r="Y115" i="3" s="1"/>
  <c r="R116" i="3"/>
  <c r="V116" i="3" s="1"/>
  <c r="S116" i="3"/>
  <c r="W116" i="3" s="1"/>
  <c r="T116" i="3"/>
  <c r="X116" i="3" s="1"/>
  <c r="U116" i="3"/>
  <c r="Y116" i="3" s="1"/>
  <c r="R117" i="3"/>
  <c r="V117" i="3" s="1"/>
  <c r="S117" i="3"/>
  <c r="W117" i="3" s="1"/>
  <c r="T117" i="3"/>
  <c r="X117" i="3" s="1"/>
  <c r="U117" i="3"/>
  <c r="Y117" i="3" s="1"/>
  <c r="R118" i="3"/>
  <c r="V118" i="3" s="1"/>
  <c r="S118" i="3"/>
  <c r="W118" i="3" s="1"/>
  <c r="T118" i="3"/>
  <c r="X118" i="3" s="1"/>
  <c r="U118" i="3"/>
  <c r="Y118" i="3" s="1"/>
  <c r="R119" i="3"/>
  <c r="V119" i="3" s="1"/>
  <c r="S119" i="3"/>
  <c r="W119" i="3" s="1"/>
  <c r="T119" i="3"/>
  <c r="X119" i="3" s="1"/>
  <c r="U119" i="3"/>
  <c r="Y119" i="3" s="1"/>
  <c r="R120" i="3"/>
  <c r="V120" i="3" s="1"/>
  <c r="S120" i="3"/>
  <c r="W120" i="3" s="1"/>
  <c r="T120" i="3"/>
  <c r="X120" i="3" s="1"/>
  <c r="U120" i="3"/>
  <c r="Y120" i="3" s="1"/>
  <c r="R121" i="3"/>
  <c r="V121" i="3" s="1"/>
  <c r="S121" i="3"/>
  <c r="W121" i="3" s="1"/>
  <c r="T121" i="3"/>
  <c r="X121" i="3" s="1"/>
  <c r="U121" i="3"/>
  <c r="Y121" i="3" s="1"/>
  <c r="R122" i="3"/>
  <c r="V122" i="3" s="1"/>
  <c r="S122" i="3"/>
  <c r="W122" i="3" s="1"/>
  <c r="T122" i="3"/>
  <c r="X122" i="3" s="1"/>
  <c r="U122" i="3"/>
  <c r="Y122" i="3" s="1"/>
  <c r="R123" i="3"/>
  <c r="H16" i="1" s="1"/>
  <c r="S123" i="3"/>
  <c r="I16" i="1" s="1"/>
  <c r="T123" i="3"/>
  <c r="X123" i="3" s="1"/>
  <c r="U123" i="3"/>
  <c r="R124" i="3"/>
  <c r="V124" i="3" s="1"/>
  <c r="S124" i="3"/>
  <c r="W124" i="3" s="1"/>
  <c r="T124" i="3"/>
  <c r="X124" i="3" s="1"/>
  <c r="U124" i="3"/>
  <c r="Y124" i="3" s="1"/>
  <c r="R125" i="3"/>
  <c r="V125" i="3" s="1"/>
  <c r="S125" i="3"/>
  <c r="W125" i="3" s="1"/>
  <c r="T125" i="3"/>
  <c r="X125" i="3" s="1"/>
  <c r="U125" i="3"/>
  <c r="Y125" i="3" s="1"/>
  <c r="R126" i="3"/>
  <c r="V126" i="3" s="1"/>
  <c r="S126" i="3"/>
  <c r="W126" i="3" s="1"/>
  <c r="T126" i="3"/>
  <c r="X126" i="3" s="1"/>
  <c r="U126" i="3"/>
  <c r="Y126" i="3" s="1"/>
  <c r="R127" i="3"/>
  <c r="V127" i="3" s="1"/>
  <c r="S127" i="3"/>
  <c r="W127" i="3" s="1"/>
  <c r="T127" i="3"/>
  <c r="X127" i="3" s="1"/>
  <c r="U127" i="3"/>
  <c r="Y127" i="3" s="1"/>
  <c r="R128" i="3"/>
  <c r="V128" i="3" s="1"/>
  <c r="S128" i="3"/>
  <c r="W128" i="3" s="1"/>
  <c r="T128" i="3"/>
  <c r="X128" i="3" s="1"/>
  <c r="U128" i="3"/>
  <c r="Y128" i="3" s="1"/>
  <c r="R129" i="3"/>
  <c r="V129" i="3" s="1"/>
  <c r="S129" i="3"/>
  <c r="W129" i="3" s="1"/>
  <c r="T129" i="3"/>
  <c r="X129" i="3" s="1"/>
  <c r="U129" i="3"/>
  <c r="Y129" i="3" s="1"/>
  <c r="R130" i="3"/>
  <c r="V130" i="3" s="1"/>
  <c r="S130" i="3"/>
  <c r="W130" i="3" s="1"/>
  <c r="T130" i="3"/>
  <c r="X130" i="3" s="1"/>
  <c r="U130" i="3"/>
  <c r="Y130" i="3" s="1"/>
  <c r="R131" i="3"/>
  <c r="V131" i="3" s="1"/>
  <c r="S131" i="3"/>
  <c r="W131" i="3" s="1"/>
  <c r="T131" i="3"/>
  <c r="X131" i="3" s="1"/>
  <c r="U131" i="3"/>
  <c r="Y131" i="3" s="1"/>
  <c r="R132" i="3"/>
  <c r="V132" i="3" s="1"/>
  <c r="S132" i="3"/>
  <c r="W132" i="3" s="1"/>
  <c r="T132" i="3"/>
  <c r="X132" i="3" s="1"/>
  <c r="U132" i="3"/>
  <c r="Y132" i="3" s="1"/>
  <c r="R133" i="3"/>
  <c r="V133" i="3" s="1"/>
  <c r="S133" i="3"/>
  <c r="W133" i="3" s="1"/>
  <c r="T133" i="3"/>
  <c r="X133" i="3" s="1"/>
  <c r="U133" i="3"/>
  <c r="Y133" i="3" s="1"/>
  <c r="R134" i="3"/>
  <c r="V134" i="3" s="1"/>
  <c r="S134" i="3"/>
  <c r="W134" i="3" s="1"/>
  <c r="T134" i="3"/>
  <c r="X134" i="3" s="1"/>
  <c r="U134" i="3"/>
  <c r="Y134" i="3" s="1"/>
  <c r="R135" i="3"/>
  <c r="H15" i="1" s="1"/>
  <c r="S135" i="3"/>
  <c r="I15" i="1" s="1"/>
  <c r="T135" i="3"/>
  <c r="U135" i="3"/>
  <c r="R136" i="3"/>
  <c r="V136" i="3" s="1"/>
  <c r="S136" i="3"/>
  <c r="W136" i="3" s="1"/>
  <c r="T136" i="3"/>
  <c r="X136" i="3" s="1"/>
  <c r="U136" i="3"/>
  <c r="Y136" i="3" s="1"/>
  <c r="R137" i="3"/>
  <c r="V137" i="3" s="1"/>
  <c r="S137" i="3"/>
  <c r="W137" i="3" s="1"/>
  <c r="T137" i="3"/>
  <c r="X137" i="3" s="1"/>
  <c r="U137" i="3"/>
  <c r="Y137" i="3" s="1"/>
  <c r="R138" i="3"/>
  <c r="V138" i="3" s="1"/>
  <c r="S138" i="3"/>
  <c r="W138" i="3" s="1"/>
  <c r="T138" i="3"/>
  <c r="X138" i="3" s="1"/>
  <c r="U138" i="3"/>
  <c r="Y138" i="3" s="1"/>
  <c r="R139" i="3"/>
  <c r="V139" i="3" s="1"/>
  <c r="S139" i="3"/>
  <c r="W139" i="3" s="1"/>
  <c r="T139" i="3"/>
  <c r="X139" i="3" s="1"/>
  <c r="U139" i="3"/>
  <c r="Y139" i="3" s="1"/>
  <c r="R140" i="3"/>
  <c r="V140" i="3" s="1"/>
  <c r="S140" i="3"/>
  <c r="W140" i="3" s="1"/>
  <c r="T140" i="3"/>
  <c r="X140" i="3" s="1"/>
  <c r="U140" i="3"/>
  <c r="Y140" i="3" s="1"/>
  <c r="R141" i="3"/>
  <c r="V141" i="3" s="1"/>
  <c r="S141" i="3"/>
  <c r="W141" i="3" s="1"/>
  <c r="T141" i="3"/>
  <c r="X141" i="3" s="1"/>
  <c r="U141" i="3"/>
  <c r="Y141" i="3" s="1"/>
  <c r="R142" i="3"/>
  <c r="V142" i="3" s="1"/>
  <c r="S142" i="3"/>
  <c r="W142" i="3" s="1"/>
  <c r="T142" i="3"/>
  <c r="X142" i="3" s="1"/>
  <c r="U142" i="3"/>
  <c r="Y142" i="3" s="1"/>
  <c r="R143" i="3"/>
  <c r="V143" i="3" s="1"/>
  <c r="S143" i="3"/>
  <c r="W143" i="3" s="1"/>
  <c r="T143" i="3"/>
  <c r="X143" i="3" s="1"/>
  <c r="U143" i="3"/>
  <c r="Y143" i="3" s="1"/>
  <c r="R144" i="3"/>
  <c r="V144" i="3" s="1"/>
  <c r="S144" i="3"/>
  <c r="W144" i="3" s="1"/>
  <c r="T144" i="3"/>
  <c r="X144" i="3" s="1"/>
  <c r="U144" i="3"/>
  <c r="Y144" i="3" s="1"/>
  <c r="R145" i="3"/>
  <c r="V145" i="3" s="1"/>
  <c r="S145" i="3"/>
  <c r="W145" i="3" s="1"/>
  <c r="T145" i="3"/>
  <c r="X145" i="3" s="1"/>
  <c r="U145" i="3"/>
  <c r="Y145" i="3" s="1"/>
  <c r="R146" i="3"/>
  <c r="V146" i="3" s="1"/>
  <c r="S146" i="3"/>
  <c r="W146" i="3" s="1"/>
  <c r="T146" i="3"/>
  <c r="X146" i="3" s="1"/>
  <c r="U146" i="3"/>
  <c r="Y146" i="3" s="1"/>
  <c r="R147" i="3"/>
  <c r="H18" i="1" s="1"/>
  <c r="S147" i="3"/>
  <c r="I18" i="1" s="1"/>
  <c r="T147" i="3"/>
  <c r="X147" i="3" s="1"/>
  <c r="U147" i="3"/>
  <c r="R148" i="3"/>
  <c r="V148" i="3" s="1"/>
  <c r="S148" i="3"/>
  <c r="W148" i="3" s="1"/>
  <c r="T148" i="3"/>
  <c r="X148" i="3" s="1"/>
  <c r="U148" i="3"/>
  <c r="Y148" i="3" s="1"/>
  <c r="R149" i="3"/>
  <c r="V149" i="3" s="1"/>
  <c r="S149" i="3"/>
  <c r="W149" i="3" s="1"/>
  <c r="T149" i="3"/>
  <c r="X149" i="3" s="1"/>
  <c r="U149" i="3"/>
  <c r="Y149" i="3" s="1"/>
  <c r="R150" i="3"/>
  <c r="V150" i="3" s="1"/>
  <c r="S150" i="3"/>
  <c r="W150" i="3" s="1"/>
  <c r="T150" i="3"/>
  <c r="X150" i="3" s="1"/>
  <c r="U150" i="3"/>
  <c r="Y150" i="3" s="1"/>
  <c r="R151" i="3"/>
  <c r="V151" i="3" s="1"/>
  <c r="S151" i="3"/>
  <c r="W151" i="3" s="1"/>
  <c r="T151" i="3"/>
  <c r="X151" i="3" s="1"/>
  <c r="U151" i="3"/>
  <c r="Y151" i="3" s="1"/>
  <c r="R152" i="3"/>
  <c r="V152" i="3" s="1"/>
  <c r="S152" i="3"/>
  <c r="W152" i="3" s="1"/>
  <c r="T152" i="3"/>
  <c r="X152" i="3" s="1"/>
  <c r="U152" i="3"/>
  <c r="Y152" i="3" s="1"/>
  <c r="R153" i="3"/>
  <c r="V153" i="3" s="1"/>
  <c r="S153" i="3"/>
  <c r="W153" i="3" s="1"/>
  <c r="T153" i="3"/>
  <c r="X153" i="3" s="1"/>
  <c r="U153" i="3"/>
  <c r="Y153" i="3" s="1"/>
  <c r="R154" i="3"/>
  <c r="V154" i="3" s="1"/>
  <c r="S154" i="3"/>
  <c r="W154" i="3" s="1"/>
  <c r="T154" i="3"/>
  <c r="X154" i="3" s="1"/>
  <c r="U154" i="3"/>
  <c r="Y154" i="3" s="1"/>
  <c r="R155" i="3"/>
  <c r="V155" i="3" s="1"/>
  <c r="S155" i="3"/>
  <c r="W155" i="3" s="1"/>
  <c r="T155" i="3"/>
  <c r="X155" i="3" s="1"/>
  <c r="U155" i="3"/>
  <c r="Y155" i="3" s="1"/>
  <c r="R156" i="3"/>
  <c r="V156" i="3" s="1"/>
  <c r="S156" i="3"/>
  <c r="W156" i="3" s="1"/>
  <c r="T156" i="3"/>
  <c r="X156" i="3" s="1"/>
  <c r="U156" i="3"/>
  <c r="Y156" i="3" s="1"/>
  <c r="R157" i="3"/>
  <c r="V157" i="3" s="1"/>
  <c r="S157" i="3"/>
  <c r="W157" i="3" s="1"/>
  <c r="T157" i="3"/>
  <c r="X157" i="3" s="1"/>
  <c r="U157" i="3"/>
  <c r="Y157" i="3" s="1"/>
  <c r="R158" i="3"/>
  <c r="V158" i="3" s="1"/>
  <c r="S158" i="3"/>
  <c r="W158" i="3" s="1"/>
  <c r="T158" i="3"/>
  <c r="X158" i="3" s="1"/>
  <c r="U158" i="3"/>
  <c r="Y158" i="3" s="1"/>
  <c r="R159" i="3"/>
  <c r="H19" i="1" s="1"/>
  <c r="S159" i="3"/>
  <c r="I19" i="1" s="1"/>
  <c r="T159" i="3"/>
  <c r="U159" i="3"/>
  <c r="R160" i="3"/>
  <c r="V160" i="3" s="1"/>
  <c r="S160" i="3"/>
  <c r="W160" i="3" s="1"/>
  <c r="T160" i="3"/>
  <c r="X160" i="3" s="1"/>
  <c r="U160" i="3"/>
  <c r="Y160" i="3" s="1"/>
  <c r="R161" i="3"/>
  <c r="V161" i="3" s="1"/>
  <c r="S161" i="3"/>
  <c r="W161" i="3" s="1"/>
  <c r="T161" i="3"/>
  <c r="X161" i="3" s="1"/>
  <c r="U161" i="3"/>
  <c r="Y161" i="3" s="1"/>
  <c r="R162" i="3"/>
  <c r="V162" i="3" s="1"/>
  <c r="S162" i="3"/>
  <c r="W162" i="3" s="1"/>
  <c r="T162" i="3"/>
  <c r="X162" i="3" s="1"/>
  <c r="U162" i="3"/>
  <c r="Y162" i="3" s="1"/>
  <c r="R163" i="3"/>
  <c r="V163" i="3" s="1"/>
  <c r="S163" i="3"/>
  <c r="W163" i="3" s="1"/>
  <c r="T163" i="3"/>
  <c r="X163" i="3" s="1"/>
  <c r="U163" i="3"/>
  <c r="Y163" i="3" s="1"/>
  <c r="R164" i="3"/>
  <c r="V164" i="3" s="1"/>
  <c r="S164" i="3"/>
  <c r="W164" i="3" s="1"/>
  <c r="T164" i="3"/>
  <c r="X164" i="3" s="1"/>
  <c r="U164" i="3"/>
  <c r="Y164" i="3" s="1"/>
  <c r="R165" i="3"/>
  <c r="V165" i="3" s="1"/>
  <c r="S165" i="3"/>
  <c r="W165" i="3" s="1"/>
  <c r="T165" i="3"/>
  <c r="X165" i="3" s="1"/>
  <c r="U165" i="3"/>
  <c r="Y165" i="3" s="1"/>
  <c r="R166" i="3"/>
  <c r="V166" i="3" s="1"/>
  <c r="S166" i="3"/>
  <c r="W166" i="3" s="1"/>
  <c r="T166" i="3"/>
  <c r="X166" i="3" s="1"/>
  <c r="U166" i="3"/>
  <c r="Y166" i="3" s="1"/>
  <c r="R167" i="3"/>
  <c r="V167" i="3" s="1"/>
  <c r="S167" i="3"/>
  <c r="W167" i="3" s="1"/>
  <c r="T167" i="3"/>
  <c r="X167" i="3" s="1"/>
  <c r="U167" i="3"/>
  <c r="Y167" i="3" s="1"/>
  <c r="R168" i="3"/>
  <c r="V168" i="3" s="1"/>
  <c r="S168" i="3"/>
  <c r="W168" i="3" s="1"/>
  <c r="T168" i="3"/>
  <c r="X168" i="3" s="1"/>
  <c r="U168" i="3"/>
  <c r="Y168" i="3" s="1"/>
  <c r="R169" i="3"/>
  <c r="V169" i="3" s="1"/>
  <c r="S169" i="3"/>
  <c r="W169" i="3" s="1"/>
  <c r="T169" i="3"/>
  <c r="X169" i="3" s="1"/>
  <c r="U169" i="3"/>
  <c r="Y169" i="3" s="1"/>
  <c r="R170" i="3"/>
  <c r="V170" i="3" s="1"/>
  <c r="S170" i="3"/>
  <c r="W170" i="3" s="1"/>
  <c r="T170" i="3"/>
  <c r="X170" i="3" s="1"/>
  <c r="U170" i="3"/>
  <c r="Y170" i="3" s="1"/>
  <c r="R171" i="3"/>
  <c r="H20" i="1" s="1"/>
  <c r="S171" i="3"/>
  <c r="I20" i="1" s="1"/>
  <c r="T171" i="3"/>
  <c r="X171" i="3" s="1"/>
  <c r="U171" i="3"/>
  <c r="R172" i="3"/>
  <c r="V172" i="3" s="1"/>
  <c r="S172" i="3"/>
  <c r="W172" i="3" s="1"/>
  <c r="T172" i="3"/>
  <c r="X172" i="3" s="1"/>
  <c r="U172" i="3"/>
  <c r="Y172" i="3" s="1"/>
  <c r="R173" i="3"/>
  <c r="V173" i="3" s="1"/>
  <c r="S173" i="3"/>
  <c r="W173" i="3" s="1"/>
  <c r="T173" i="3"/>
  <c r="X173" i="3" s="1"/>
  <c r="U173" i="3"/>
  <c r="Y173" i="3" s="1"/>
  <c r="R174" i="3"/>
  <c r="V174" i="3" s="1"/>
  <c r="S174" i="3"/>
  <c r="W174" i="3" s="1"/>
  <c r="T174" i="3"/>
  <c r="X174" i="3" s="1"/>
  <c r="U174" i="3"/>
  <c r="Y174" i="3" s="1"/>
  <c r="R175" i="3"/>
  <c r="V175" i="3" s="1"/>
  <c r="S175" i="3"/>
  <c r="W175" i="3" s="1"/>
  <c r="T175" i="3"/>
  <c r="X175" i="3" s="1"/>
  <c r="U175" i="3"/>
  <c r="Y175" i="3" s="1"/>
  <c r="R176" i="3"/>
  <c r="V176" i="3" s="1"/>
  <c r="S176" i="3"/>
  <c r="W176" i="3" s="1"/>
  <c r="T176" i="3"/>
  <c r="X176" i="3" s="1"/>
  <c r="U176" i="3"/>
  <c r="Y176" i="3" s="1"/>
  <c r="R177" i="3"/>
  <c r="V177" i="3" s="1"/>
  <c r="S177" i="3"/>
  <c r="W177" i="3" s="1"/>
  <c r="T177" i="3"/>
  <c r="X177" i="3" s="1"/>
  <c r="U177" i="3"/>
  <c r="Y177" i="3" s="1"/>
  <c r="R178" i="3"/>
  <c r="V178" i="3" s="1"/>
  <c r="S178" i="3"/>
  <c r="W178" i="3" s="1"/>
  <c r="T178" i="3"/>
  <c r="X178" i="3" s="1"/>
  <c r="U178" i="3"/>
  <c r="Y178" i="3" s="1"/>
  <c r="R179" i="3"/>
  <c r="V179" i="3" s="1"/>
  <c r="S179" i="3"/>
  <c r="W179" i="3" s="1"/>
  <c r="T179" i="3"/>
  <c r="X179" i="3" s="1"/>
  <c r="U179" i="3"/>
  <c r="Y179" i="3" s="1"/>
  <c r="R180" i="3"/>
  <c r="V180" i="3" s="1"/>
  <c r="S180" i="3"/>
  <c r="W180" i="3" s="1"/>
  <c r="T180" i="3"/>
  <c r="X180" i="3" s="1"/>
  <c r="U180" i="3"/>
  <c r="Y180" i="3" s="1"/>
  <c r="R181" i="3"/>
  <c r="V181" i="3" s="1"/>
  <c r="S181" i="3"/>
  <c r="W181" i="3" s="1"/>
  <c r="T181" i="3"/>
  <c r="X181" i="3" s="1"/>
  <c r="U181" i="3"/>
  <c r="Y181" i="3" s="1"/>
  <c r="R182" i="3"/>
  <c r="V182" i="3" s="1"/>
  <c r="S182" i="3"/>
  <c r="W182" i="3" s="1"/>
  <c r="T182" i="3"/>
  <c r="X182" i="3" s="1"/>
  <c r="U182" i="3"/>
  <c r="Y182" i="3" s="1"/>
  <c r="R183" i="3"/>
  <c r="H11" i="1" s="1"/>
  <c r="S183" i="3"/>
  <c r="I11" i="1" s="1"/>
  <c r="T183" i="3"/>
  <c r="U183" i="3"/>
  <c r="R184" i="3"/>
  <c r="V184" i="3" s="1"/>
  <c r="S184" i="3"/>
  <c r="W184" i="3" s="1"/>
  <c r="T184" i="3"/>
  <c r="X184" i="3" s="1"/>
  <c r="U184" i="3"/>
  <c r="Y184" i="3" s="1"/>
  <c r="R185" i="3"/>
  <c r="V185" i="3" s="1"/>
  <c r="S185" i="3"/>
  <c r="W185" i="3" s="1"/>
  <c r="T185" i="3"/>
  <c r="X185" i="3" s="1"/>
  <c r="U185" i="3"/>
  <c r="Y185" i="3" s="1"/>
  <c r="R186" i="3"/>
  <c r="V186" i="3" s="1"/>
  <c r="S186" i="3"/>
  <c r="W186" i="3" s="1"/>
  <c r="T186" i="3"/>
  <c r="X186" i="3" s="1"/>
  <c r="U186" i="3"/>
  <c r="Y186" i="3" s="1"/>
  <c r="R187" i="3"/>
  <c r="V187" i="3" s="1"/>
  <c r="S187" i="3"/>
  <c r="W187" i="3" s="1"/>
  <c r="T187" i="3"/>
  <c r="X187" i="3" s="1"/>
  <c r="U187" i="3"/>
  <c r="Y187" i="3" s="1"/>
  <c r="R188" i="3"/>
  <c r="V188" i="3" s="1"/>
  <c r="S188" i="3"/>
  <c r="W188" i="3" s="1"/>
  <c r="T188" i="3"/>
  <c r="X188" i="3" s="1"/>
  <c r="U188" i="3"/>
  <c r="Y188" i="3" s="1"/>
  <c r="R189" i="3"/>
  <c r="V189" i="3" s="1"/>
  <c r="S189" i="3"/>
  <c r="W189" i="3" s="1"/>
  <c r="T189" i="3"/>
  <c r="X189" i="3" s="1"/>
  <c r="U189" i="3"/>
  <c r="Y189" i="3" s="1"/>
  <c r="R190" i="3"/>
  <c r="V190" i="3" s="1"/>
  <c r="S190" i="3"/>
  <c r="W190" i="3" s="1"/>
  <c r="T190" i="3"/>
  <c r="X190" i="3" s="1"/>
  <c r="U190" i="3"/>
  <c r="Y190" i="3" s="1"/>
  <c r="R191" i="3"/>
  <c r="V191" i="3" s="1"/>
  <c r="S191" i="3"/>
  <c r="W191" i="3" s="1"/>
  <c r="T191" i="3"/>
  <c r="X191" i="3" s="1"/>
  <c r="U191" i="3"/>
  <c r="Y191" i="3" s="1"/>
  <c r="R192" i="3"/>
  <c r="V192" i="3" s="1"/>
  <c r="S192" i="3"/>
  <c r="W192" i="3" s="1"/>
  <c r="T192" i="3"/>
  <c r="X192" i="3" s="1"/>
  <c r="U192" i="3"/>
  <c r="Y192" i="3" s="1"/>
  <c r="R193" i="3"/>
  <c r="V193" i="3" s="1"/>
  <c r="S193" i="3"/>
  <c r="W193" i="3" s="1"/>
  <c r="T193" i="3"/>
  <c r="X193" i="3" s="1"/>
  <c r="U193" i="3"/>
  <c r="Y193" i="3" s="1"/>
  <c r="R194" i="3"/>
  <c r="V194" i="3" s="1"/>
  <c r="S194" i="3"/>
  <c r="W194" i="3" s="1"/>
  <c r="T194" i="3"/>
  <c r="X194" i="3" s="1"/>
  <c r="U194" i="3"/>
  <c r="Y194" i="3" s="1"/>
  <c r="R195" i="3"/>
  <c r="H10" i="1" s="1"/>
  <c r="S195" i="3"/>
  <c r="I10" i="1" s="1"/>
  <c r="T195" i="3"/>
  <c r="X195" i="3" s="1"/>
  <c r="U195" i="3"/>
  <c r="R196" i="3"/>
  <c r="V196" i="3" s="1"/>
  <c r="S196" i="3"/>
  <c r="W196" i="3" s="1"/>
  <c r="T196" i="3"/>
  <c r="X196" i="3" s="1"/>
  <c r="U196" i="3"/>
  <c r="Y196" i="3" s="1"/>
  <c r="R197" i="3"/>
  <c r="V197" i="3" s="1"/>
  <c r="S197" i="3"/>
  <c r="W197" i="3" s="1"/>
  <c r="T197" i="3"/>
  <c r="X197" i="3" s="1"/>
  <c r="U197" i="3"/>
  <c r="Y197" i="3" s="1"/>
  <c r="R198" i="3"/>
  <c r="V198" i="3" s="1"/>
  <c r="S198" i="3"/>
  <c r="W198" i="3" s="1"/>
  <c r="T198" i="3"/>
  <c r="X198" i="3" s="1"/>
  <c r="U198" i="3"/>
  <c r="Y198" i="3" s="1"/>
  <c r="R199" i="3"/>
  <c r="V199" i="3" s="1"/>
  <c r="S199" i="3"/>
  <c r="W199" i="3" s="1"/>
  <c r="T199" i="3"/>
  <c r="X199" i="3" s="1"/>
  <c r="U199" i="3"/>
  <c r="Y199" i="3" s="1"/>
  <c r="R200" i="3"/>
  <c r="V200" i="3" s="1"/>
  <c r="S200" i="3"/>
  <c r="W200" i="3" s="1"/>
  <c r="T200" i="3"/>
  <c r="X200" i="3" s="1"/>
  <c r="U200" i="3"/>
  <c r="Y200" i="3" s="1"/>
  <c r="R201" i="3"/>
  <c r="V201" i="3" s="1"/>
  <c r="S201" i="3"/>
  <c r="W201" i="3" s="1"/>
  <c r="T201" i="3"/>
  <c r="X201" i="3" s="1"/>
  <c r="U201" i="3"/>
  <c r="Y201" i="3" s="1"/>
  <c r="R202" i="3"/>
  <c r="V202" i="3" s="1"/>
  <c r="S202" i="3"/>
  <c r="W202" i="3" s="1"/>
  <c r="T202" i="3"/>
  <c r="X202" i="3" s="1"/>
  <c r="U202" i="3"/>
  <c r="Y202" i="3" s="1"/>
  <c r="R203" i="3"/>
  <c r="V203" i="3" s="1"/>
  <c r="S203" i="3"/>
  <c r="W203" i="3" s="1"/>
  <c r="T203" i="3"/>
  <c r="X203" i="3" s="1"/>
  <c r="U203" i="3"/>
  <c r="Y203" i="3" s="1"/>
  <c r="R204" i="3"/>
  <c r="V204" i="3" s="1"/>
  <c r="S204" i="3"/>
  <c r="W204" i="3" s="1"/>
  <c r="T204" i="3"/>
  <c r="X204" i="3" s="1"/>
  <c r="U204" i="3"/>
  <c r="Y204" i="3" s="1"/>
  <c r="R205" i="3"/>
  <c r="V205" i="3" s="1"/>
  <c r="S205" i="3"/>
  <c r="W205" i="3" s="1"/>
  <c r="T205" i="3"/>
  <c r="X205" i="3" s="1"/>
  <c r="U205" i="3"/>
  <c r="Y205" i="3" s="1"/>
  <c r="R206" i="3"/>
  <c r="V206" i="3" s="1"/>
  <c r="S206" i="3"/>
  <c r="W206" i="3" s="1"/>
  <c r="T206" i="3"/>
  <c r="X206" i="3" s="1"/>
  <c r="U206" i="3"/>
  <c r="Y206" i="3" s="1"/>
  <c r="R207" i="3"/>
  <c r="H9" i="1" s="1"/>
  <c r="S207" i="3"/>
  <c r="I9" i="1" s="1"/>
  <c r="T207" i="3"/>
  <c r="U207" i="3"/>
  <c r="R208" i="3"/>
  <c r="V208" i="3" s="1"/>
  <c r="S208" i="3"/>
  <c r="W208" i="3" s="1"/>
  <c r="T208" i="3"/>
  <c r="X208" i="3" s="1"/>
  <c r="U208" i="3"/>
  <c r="Y208" i="3" s="1"/>
  <c r="R209" i="3"/>
  <c r="V209" i="3" s="1"/>
  <c r="S209" i="3"/>
  <c r="W209" i="3" s="1"/>
  <c r="T209" i="3"/>
  <c r="X209" i="3" s="1"/>
  <c r="U209" i="3"/>
  <c r="Y209" i="3" s="1"/>
  <c r="R210" i="3"/>
  <c r="V210" i="3" s="1"/>
  <c r="S210" i="3"/>
  <c r="W210" i="3" s="1"/>
  <c r="T210" i="3"/>
  <c r="X210" i="3" s="1"/>
  <c r="U210" i="3"/>
  <c r="Y210" i="3" s="1"/>
  <c r="R211" i="3"/>
  <c r="V211" i="3" s="1"/>
  <c r="S211" i="3"/>
  <c r="W211" i="3" s="1"/>
  <c r="T211" i="3"/>
  <c r="X211" i="3" s="1"/>
  <c r="U211" i="3"/>
  <c r="Y211" i="3" s="1"/>
  <c r="R212" i="3"/>
  <c r="V212" i="3" s="1"/>
  <c r="S212" i="3"/>
  <c r="W212" i="3" s="1"/>
  <c r="T212" i="3"/>
  <c r="X212" i="3" s="1"/>
  <c r="U212" i="3"/>
  <c r="Y212" i="3" s="1"/>
  <c r="R213" i="3"/>
  <c r="V213" i="3" s="1"/>
  <c r="S213" i="3"/>
  <c r="W213" i="3" s="1"/>
  <c r="T213" i="3"/>
  <c r="X213" i="3" s="1"/>
  <c r="U213" i="3"/>
  <c r="Y213" i="3" s="1"/>
  <c r="R214" i="3"/>
  <c r="V214" i="3" s="1"/>
  <c r="S214" i="3"/>
  <c r="W214" i="3" s="1"/>
  <c r="T214" i="3"/>
  <c r="X214" i="3" s="1"/>
  <c r="U214" i="3"/>
  <c r="Y214" i="3" s="1"/>
  <c r="R215" i="3"/>
  <c r="V215" i="3" s="1"/>
  <c r="S215" i="3"/>
  <c r="W215" i="3" s="1"/>
  <c r="T215" i="3"/>
  <c r="X215" i="3" s="1"/>
  <c r="U215" i="3"/>
  <c r="Y215" i="3" s="1"/>
  <c r="R216" i="3"/>
  <c r="V216" i="3" s="1"/>
  <c r="S216" i="3"/>
  <c r="W216" i="3" s="1"/>
  <c r="T216" i="3"/>
  <c r="X216" i="3" s="1"/>
  <c r="U216" i="3"/>
  <c r="Y216" i="3" s="1"/>
  <c r="R217" i="3"/>
  <c r="V217" i="3" s="1"/>
  <c r="S217" i="3"/>
  <c r="W217" i="3" s="1"/>
  <c r="T217" i="3"/>
  <c r="X217" i="3" s="1"/>
  <c r="U217" i="3"/>
  <c r="Y217" i="3" s="1"/>
  <c r="R218" i="3"/>
  <c r="V218" i="3" s="1"/>
  <c r="S218" i="3"/>
  <c r="W218" i="3" s="1"/>
  <c r="T218" i="3"/>
  <c r="X218" i="3" s="1"/>
  <c r="U218" i="3"/>
  <c r="Y218" i="3" s="1"/>
  <c r="R219" i="3"/>
  <c r="S219" i="3"/>
  <c r="T219" i="3"/>
  <c r="U219" i="3"/>
  <c r="R220" i="3"/>
  <c r="V220" i="3" s="1"/>
  <c r="S220" i="3"/>
  <c r="W220" i="3" s="1"/>
  <c r="T220" i="3"/>
  <c r="X220" i="3" s="1"/>
  <c r="U220" i="3"/>
  <c r="Y220" i="3" s="1"/>
  <c r="U13" i="3"/>
  <c r="Y13" i="3" s="1"/>
  <c r="T13" i="3"/>
  <c r="X13" i="3" s="1"/>
  <c r="S13" i="3"/>
  <c r="W13" i="3" s="1"/>
  <c r="U12" i="3"/>
  <c r="Y12" i="3" s="1"/>
  <c r="T12" i="3"/>
  <c r="X12" i="3" s="1"/>
  <c r="S12" i="3"/>
  <c r="W12" i="3" s="1"/>
  <c r="U11" i="3"/>
  <c r="Y11" i="3" s="1"/>
  <c r="T11" i="3"/>
  <c r="X11" i="3" s="1"/>
  <c r="S11" i="3"/>
  <c r="W11" i="3" s="1"/>
  <c r="U10" i="3"/>
  <c r="Y10" i="3" s="1"/>
  <c r="T10" i="3"/>
  <c r="X10" i="3" s="1"/>
  <c r="S10" i="3"/>
  <c r="W10" i="3" s="1"/>
  <c r="U9" i="3"/>
  <c r="Y9" i="3" s="1"/>
  <c r="T9" i="3"/>
  <c r="X9" i="3" s="1"/>
  <c r="S9" i="3"/>
  <c r="W9" i="3" s="1"/>
  <c r="U8" i="3"/>
  <c r="Y8" i="3" s="1"/>
  <c r="T8" i="3"/>
  <c r="X8" i="3" s="1"/>
  <c r="S8" i="3"/>
  <c r="W8" i="3" s="1"/>
  <c r="U7" i="3"/>
  <c r="Y7" i="3" s="1"/>
  <c r="T7" i="3"/>
  <c r="X7" i="3" s="1"/>
  <c r="S7" i="3"/>
  <c r="W7" i="3" s="1"/>
  <c r="U6" i="3"/>
  <c r="Y6" i="3" s="1"/>
  <c r="T6" i="3"/>
  <c r="X6" i="3" s="1"/>
  <c r="S6" i="3"/>
  <c r="W6" i="3" s="1"/>
  <c r="U5" i="3"/>
  <c r="Y5" i="3" s="1"/>
  <c r="T5" i="3"/>
  <c r="X5" i="3" s="1"/>
  <c r="S5" i="3"/>
  <c r="W5" i="3" s="1"/>
  <c r="U4" i="3"/>
  <c r="K26" i="1" s="1"/>
  <c r="T4" i="3"/>
  <c r="X4" i="3" s="1"/>
  <c r="S4" i="3"/>
  <c r="I26" i="1" s="1"/>
  <c r="R13" i="3"/>
  <c r="V13" i="3" s="1"/>
  <c r="R12" i="3"/>
  <c r="V12" i="3" s="1"/>
  <c r="R11" i="3"/>
  <c r="V11" i="3" s="1"/>
  <c r="R10" i="3"/>
  <c r="V10" i="3" s="1"/>
  <c r="R9" i="3"/>
  <c r="V9" i="3" s="1"/>
  <c r="R8" i="3"/>
  <c r="V8" i="3" s="1"/>
  <c r="R7" i="3"/>
  <c r="V7" i="3" s="1"/>
  <c r="R6" i="3"/>
  <c r="V6" i="3" s="1"/>
  <c r="R5" i="3"/>
  <c r="V5" i="3" s="1"/>
  <c r="R4" i="3"/>
  <c r="H26" i="1" s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V319" i="5" l="1"/>
  <c r="AH318" i="5"/>
  <c r="AS4" i="5"/>
  <c r="BC4" i="5" s="1"/>
  <c r="AR3" i="5"/>
  <c r="BB3" i="5" s="1"/>
  <c r="AS3" i="5"/>
  <c r="BC3" i="5" s="1"/>
  <c r="Z10" i="5"/>
  <c r="X9" i="5"/>
  <c r="Y10" i="5"/>
  <c r="V5" i="5"/>
  <c r="AC4" i="6"/>
  <c r="S5" i="6"/>
  <c r="T5" i="6"/>
  <c r="T6" i="6" s="1"/>
  <c r="U5" i="6"/>
  <c r="N5" i="6"/>
  <c r="W4" i="6"/>
  <c r="AA4" i="6" s="1"/>
  <c r="X4" i="6"/>
  <c r="AB4" i="6" s="1"/>
  <c r="AQ3" i="5"/>
  <c r="BA3" i="5" s="1"/>
  <c r="AP3" i="5"/>
  <c r="AZ3" i="5" s="1"/>
  <c r="W5" i="5"/>
  <c r="BB4" i="5"/>
  <c r="AQ4" i="5"/>
  <c r="BA4" i="5" s="1"/>
  <c r="AP4" i="5"/>
  <c r="AZ4" i="5" s="1"/>
  <c r="AD9" i="3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I8" i="3"/>
  <c r="AB75" i="3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G74" i="3"/>
  <c r="AI54" i="3"/>
  <c r="AI116" i="3"/>
  <c r="AG110" i="3"/>
  <c r="AC132" i="3"/>
  <c r="AC133" i="3" s="1"/>
  <c r="AC134" i="3" s="1"/>
  <c r="AC135" i="3" s="1"/>
  <c r="AC136" i="3" s="1"/>
  <c r="AC137" i="3" s="1"/>
  <c r="AC138" i="3" s="1"/>
  <c r="AC139" i="3" s="1"/>
  <c r="AC140" i="3" s="1"/>
  <c r="AC141" i="3" s="1"/>
  <c r="AC142" i="3" s="1"/>
  <c r="AC143" i="3" s="1"/>
  <c r="AC144" i="3" s="1"/>
  <c r="AC145" i="3" s="1"/>
  <c r="AC146" i="3" s="1"/>
  <c r="AC147" i="3" s="1"/>
  <c r="AC148" i="3" s="1"/>
  <c r="AC149" i="3" s="1"/>
  <c r="AC150" i="3" s="1"/>
  <c r="AC151" i="3" s="1"/>
  <c r="AC152" i="3" s="1"/>
  <c r="AC153" i="3" s="1"/>
  <c r="AH131" i="3"/>
  <c r="AG4" i="3"/>
  <c r="AG39" i="3"/>
  <c r="AG43" i="3"/>
  <c r="AG53" i="3"/>
  <c r="AG65" i="3"/>
  <c r="AG73" i="3"/>
  <c r="AG77" i="3"/>
  <c r="AG83" i="3"/>
  <c r="AG125" i="3"/>
  <c r="AG163" i="3"/>
  <c r="AG179" i="3"/>
  <c r="AH35" i="3"/>
  <c r="AH37" i="3"/>
  <c r="AH39" i="3"/>
  <c r="AH41" i="3"/>
  <c r="AH43" i="3"/>
  <c r="AH45" i="3"/>
  <c r="AH47" i="3"/>
  <c r="AH49" i="3"/>
  <c r="AH51" i="3"/>
  <c r="AH53" i="3"/>
  <c r="AH55" i="3"/>
  <c r="AH57" i="3"/>
  <c r="AH59" i="3"/>
  <c r="AH61" i="3"/>
  <c r="AH63" i="3"/>
  <c r="AH65" i="3"/>
  <c r="AH69" i="3"/>
  <c r="AH71" i="3"/>
  <c r="AN73" i="3"/>
  <c r="AH73" i="3"/>
  <c r="AH75" i="3"/>
  <c r="AH77" i="3"/>
  <c r="AH79" i="3"/>
  <c r="AH83" i="3"/>
  <c r="AH85" i="3"/>
  <c r="AH87" i="3"/>
  <c r="AH89" i="3"/>
  <c r="AH91" i="3"/>
  <c r="AH93" i="3"/>
  <c r="AH97" i="3"/>
  <c r="AH99" i="3"/>
  <c r="AH101" i="3"/>
  <c r="AH103" i="3"/>
  <c r="AH105" i="3"/>
  <c r="AH107" i="3"/>
  <c r="AH109" i="3"/>
  <c r="AH111" i="3"/>
  <c r="AH113" i="3"/>
  <c r="AH115" i="3"/>
  <c r="AH117" i="3"/>
  <c r="AH119" i="3"/>
  <c r="AH121" i="3"/>
  <c r="AH123" i="3"/>
  <c r="AH125" i="3"/>
  <c r="AH127" i="3"/>
  <c r="AH129" i="3"/>
  <c r="AH133" i="3"/>
  <c r="AH135" i="3"/>
  <c r="AH139" i="3"/>
  <c r="AH141" i="3"/>
  <c r="AH143" i="3"/>
  <c r="AH145" i="3"/>
  <c r="AH147" i="3"/>
  <c r="AH151" i="3"/>
  <c r="AH67" i="3"/>
  <c r="AG33" i="3"/>
  <c r="AG45" i="3"/>
  <c r="AG57" i="3"/>
  <c r="AG67" i="3"/>
  <c r="AG79" i="3"/>
  <c r="AG87" i="3"/>
  <c r="AG97" i="3"/>
  <c r="AG107" i="3"/>
  <c r="AG115" i="3"/>
  <c r="AG123" i="3"/>
  <c r="AG127" i="3"/>
  <c r="AG173" i="3"/>
  <c r="AI4" i="3"/>
  <c r="AI33" i="3"/>
  <c r="AI35" i="3"/>
  <c r="AI37" i="3"/>
  <c r="AI39" i="3"/>
  <c r="AI41" i="3"/>
  <c r="AI43" i="3"/>
  <c r="AI45" i="3"/>
  <c r="AI47" i="3"/>
  <c r="AI49" i="3"/>
  <c r="AI51" i="3"/>
  <c r="AI53" i="3"/>
  <c r="AI57" i="3"/>
  <c r="AI59" i="3"/>
  <c r="AI61" i="3"/>
  <c r="AI65" i="3"/>
  <c r="AI67" i="3"/>
  <c r="AI69" i="3"/>
  <c r="AI73" i="3"/>
  <c r="AI75" i="3"/>
  <c r="AI79" i="3"/>
  <c r="AI81" i="3"/>
  <c r="AI83" i="3"/>
  <c r="AI87" i="3"/>
  <c r="AI89" i="3"/>
  <c r="AI91" i="3"/>
  <c r="AI95" i="3"/>
  <c r="AI97" i="3"/>
  <c r="AI99" i="3"/>
  <c r="AI105" i="3"/>
  <c r="AI113" i="3"/>
  <c r="AI115" i="3"/>
  <c r="AI121" i="3"/>
  <c r="AI123" i="3"/>
  <c r="AI129" i="3"/>
  <c r="AI131" i="3"/>
  <c r="AI137" i="3"/>
  <c r="AI139" i="3"/>
  <c r="AI143" i="3"/>
  <c r="AI145" i="3"/>
  <c r="AI147" i="3"/>
  <c r="AI151" i="3"/>
  <c r="AI153" i="3"/>
  <c r="AI155" i="3"/>
  <c r="AI159" i="3"/>
  <c r="AI161" i="3"/>
  <c r="AI163" i="3"/>
  <c r="AI167" i="3"/>
  <c r="AI169" i="3"/>
  <c r="AI175" i="3"/>
  <c r="AI177" i="3"/>
  <c r="AI179" i="3"/>
  <c r="AH6" i="3"/>
  <c r="AG35" i="3"/>
  <c r="AG47" i="3"/>
  <c r="AG59" i="3"/>
  <c r="AG69" i="3"/>
  <c r="AG81" i="3"/>
  <c r="AG89" i="3"/>
  <c r="AG101" i="3"/>
  <c r="AG113" i="3"/>
  <c r="AG121" i="3"/>
  <c r="AG131" i="3"/>
  <c r="AG165" i="3"/>
  <c r="AG175" i="3"/>
  <c r="AG181" i="3"/>
  <c r="AH25" i="3"/>
  <c r="AK138" i="3"/>
  <c r="AH4" i="3"/>
  <c r="AH33" i="3"/>
  <c r="AG51" i="3"/>
  <c r="AG105" i="3"/>
  <c r="AG32" i="3"/>
  <c r="AG34" i="3"/>
  <c r="AG36" i="3"/>
  <c r="AG38" i="3"/>
  <c r="AG40" i="3"/>
  <c r="AG42" i="3"/>
  <c r="AG44" i="3"/>
  <c r="AG46" i="3"/>
  <c r="AG48" i="3"/>
  <c r="AG50" i="3"/>
  <c r="AG52" i="3"/>
  <c r="AG54" i="3"/>
  <c r="AG56" i="3"/>
  <c r="AG58" i="3"/>
  <c r="AG60" i="3"/>
  <c r="AG62" i="3"/>
  <c r="AG64" i="3"/>
  <c r="AG66" i="3"/>
  <c r="AG68" i="3"/>
  <c r="AG70" i="3"/>
  <c r="AG72" i="3"/>
  <c r="AG76" i="3"/>
  <c r="AG78" i="3"/>
  <c r="AG80" i="3"/>
  <c r="AG82" i="3"/>
  <c r="AG84" i="3"/>
  <c r="AG86" i="3"/>
  <c r="AG88" i="3"/>
  <c r="AG90" i="3"/>
  <c r="AG92" i="3"/>
  <c r="AM94" i="3"/>
  <c r="AG94" i="3"/>
  <c r="AG96" i="3"/>
  <c r="AG98" i="3"/>
  <c r="AG100" i="3"/>
  <c r="AG102" i="3"/>
  <c r="AG104" i="3"/>
  <c r="AG106" i="3"/>
  <c r="AG108" i="3"/>
  <c r="AG112" i="3"/>
  <c r="AG114" i="3"/>
  <c r="AG116" i="3"/>
  <c r="AG118" i="3"/>
  <c r="AG120" i="3"/>
  <c r="AG122" i="3"/>
  <c r="AG126" i="3"/>
  <c r="AG128" i="3"/>
  <c r="AG130" i="3"/>
  <c r="AG132" i="3"/>
  <c r="AG134" i="3"/>
  <c r="AG136" i="3"/>
  <c r="AG138" i="3"/>
  <c r="AG140" i="3"/>
  <c r="AG142" i="3"/>
  <c r="AG144" i="3"/>
  <c r="AG146" i="3"/>
  <c r="AG150" i="3"/>
  <c r="AG152" i="3"/>
  <c r="AG154" i="3"/>
  <c r="AG156" i="3"/>
  <c r="AG158" i="3"/>
  <c r="AG162" i="3"/>
  <c r="AG164" i="3"/>
  <c r="AG166" i="3"/>
  <c r="AG170" i="3"/>
  <c r="AG172" i="3"/>
  <c r="AG174" i="3"/>
  <c r="AG178" i="3"/>
  <c r="AM180" i="3"/>
  <c r="AG180" i="3"/>
  <c r="AH30" i="3"/>
  <c r="AH28" i="3"/>
  <c r="AH26" i="3"/>
  <c r="AH24" i="3"/>
  <c r="AH22" i="3"/>
  <c r="AH20" i="3"/>
  <c r="AH18" i="3"/>
  <c r="AN16" i="3"/>
  <c r="AH16" i="3"/>
  <c r="AH14" i="3"/>
  <c r="AH12" i="3"/>
  <c r="AH10" i="3"/>
  <c r="AH8" i="3"/>
  <c r="AI5" i="3"/>
  <c r="AG176" i="3"/>
  <c r="AG37" i="3"/>
  <c r="AG41" i="3"/>
  <c r="AG49" i="3"/>
  <c r="AG55" i="3"/>
  <c r="AG61" i="3"/>
  <c r="AG63" i="3"/>
  <c r="AG71" i="3"/>
  <c r="AG75" i="3"/>
  <c r="AG85" i="3"/>
  <c r="AG93" i="3"/>
  <c r="AG99" i="3"/>
  <c r="AG109" i="3"/>
  <c r="AG119" i="3"/>
  <c r="AG159" i="3"/>
  <c r="AH32" i="3"/>
  <c r="AH34" i="3"/>
  <c r="AH36" i="3"/>
  <c r="AH38" i="3"/>
  <c r="AH40" i="3"/>
  <c r="AH42" i="3"/>
  <c r="AH44" i="3"/>
  <c r="AH46" i="3"/>
  <c r="AH48" i="3"/>
  <c r="AH50" i="3"/>
  <c r="AH52" i="3"/>
  <c r="AH54" i="3"/>
  <c r="AH56" i="3"/>
  <c r="AH58" i="3"/>
  <c r="AH60" i="3"/>
  <c r="AH62" i="3"/>
  <c r="AH64" i="3"/>
  <c r="AH66" i="3"/>
  <c r="AH68" i="3"/>
  <c r="AH70" i="3"/>
  <c r="AH72" i="3"/>
  <c r="AH74" i="3"/>
  <c r="AH76" i="3"/>
  <c r="AH78" i="3"/>
  <c r="AH80" i="3"/>
  <c r="AH82" i="3"/>
  <c r="AH84" i="3"/>
  <c r="AH86" i="3"/>
  <c r="AH88" i="3"/>
  <c r="AH90" i="3"/>
  <c r="AH92" i="3"/>
  <c r="AH94" i="3"/>
  <c r="AH96" i="3"/>
  <c r="AH98" i="3"/>
  <c r="AH100" i="3"/>
  <c r="AH102" i="3"/>
  <c r="AH104" i="3"/>
  <c r="AH106" i="3"/>
  <c r="AH108" i="3"/>
  <c r="AH110" i="3"/>
  <c r="AH112" i="3"/>
  <c r="AH114" i="3"/>
  <c r="AH116" i="3"/>
  <c r="AH118" i="3"/>
  <c r="AH120" i="3"/>
  <c r="AH122" i="3"/>
  <c r="AH124" i="3"/>
  <c r="AH126" i="3"/>
  <c r="AH128" i="3"/>
  <c r="AH130" i="3"/>
  <c r="AH132" i="3"/>
  <c r="AH134" i="3"/>
  <c r="AH136" i="3"/>
  <c r="AN138" i="3"/>
  <c r="AH138" i="3"/>
  <c r="AH140" i="3"/>
  <c r="AG148" i="3"/>
  <c r="AH95" i="3"/>
  <c r="AI32" i="3"/>
  <c r="AI34" i="3"/>
  <c r="AI36" i="3"/>
  <c r="AI38" i="3"/>
  <c r="AI40" i="3"/>
  <c r="AI42" i="3"/>
  <c r="AI44" i="3"/>
  <c r="AI46" i="3"/>
  <c r="AI48" i="3"/>
  <c r="AI50" i="3"/>
  <c r="AI52" i="3"/>
  <c r="AI56" i="3"/>
  <c r="AI58" i="3"/>
  <c r="AI60" i="3"/>
  <c r="AI62" i="3"/>
  <c r="AI64" i="3"/>
  <c r="AI66" i="3"/>
  <c r="AI68" i="3"/>
  <c r="AI70" i="3"/>
  <c r="AI72" i="3"/>
  <c r="AI74" i="3"/>
  <c r="AI76" i="3"/>
  <c r="AI78" i="3"/>
  <c r="AI80" i="3"/>
  <c r="AI82" i="3"/>
  <c r="AI84" i="3"/>
  <c r="AI86" i="3"/>
  <c r="AI90" i="3"/>
  <c r="AI92" i="3"/>
  <c r="AI94" i="3"/>
  <c r="AI96" i="3"/>
  <c r="AI98" i="3"/>
  <c r="AI100" i="3"/>
  <c r="AI104" i="3"/>
  <c r="AI106" i="3"/>
  <c r="AI108" i="3"/>
  <c r="AI110" i="3"/>
  <c r="AI112" i="3"/>
  <c r="AI114" i="3"/>
  <c r="AI118" i="3"/>
  <c r="AI120" i="3"/>
  <c r="AI122" i="3"/>
  <c r="AI124" i="3"/>
  <c r="AI126" i="3"/>
  <c r="AI128" i="3"/>
  <c r="AI130" i="3"/>
  <c r="AI132" i="3"/>
  <c r="AI134" i="3"/>
  <c r="AI136" i="3"/>
  <c r="AI138" i="3"/>
  <c r="AI140" i="3"/>
  <c r="AI144" i="3"/>
  <c r="AI146" i="3"/>
  <c r="AI148" i="3"/>
  <c r="AI150" i="3"/>
  <c r="AI152" i="3"/>
  <c r="AI154" i="3"/>
  <c r="AI156" i="3"/>
  <c r="AI158" i="3"/>
  <c r="AI160" i="3"/>
  <c r="AI164" i="3"/>
  <c r="AI166" i="3"/>
  <c r="AI168" i="3"/>
  <c r="AI172" i="3"/>
  <c r="AI174" i="3"/>
  <c r="AI176" i="3"/>
  <c r="AI170" i="3"/>
  <c r="AI142" i="3"/>
  <c r="AI88" i="3"/>
  <c r="AG168" i="3"/>
  <c r="AH137" i="3"/>
  <c r="AH81" i="3"/>
  <c r="AI28" i="3"/>
  <c r="AI26" i="3"/>
  <c r="AI24" i="3"/>
  <c r="AI20" i="3"/>
  <c r="AI18" i="3"/>
  <c r="AI16" i="3"/>
  <c r="AI12" i="3"/>
  <c r="AI10" i="3"/>
  <c r="AG6" i="3"/>
  <c r="AI14" i="3"/>
  <c r="AH142" i="3"/>
  <c r="AH144" i="3"/>
  <c r="AH146" i="3"/>
  <c r="AN148" i="3"/>
  <c r="AH148" i="3"/>
  <c r="AH150" i="3"/>
  <c r="AH152" i="3"/>
  <c r="AG30" i="3"/>
  <c r="AG26" i="3"/>
  <c r="AG24" i="3"/>
  <c r="AG22" i="3"/>
  <c r="AM18" i="3"/>
  <c r="AG18" i="3"/>
  <c r="AG16" i="3"/>
  <c r="AG14" i="3"/>
  <c r="AG12" i="3"/>
  <c r="AG10" i="3"/>
  <c r="AG8" i="3"/>
  <c r="AH5" i="3"/>
  <c r="AG157" i="3"/>
  <c r="AI30" i="3"/>
  <c r="AI7" i="3"/>
  <c r="AG5" i="3"/>
  <c r="AG28" i="3"/>
  <c r="AI31" i="3"/>
  <c r="AI29" i="3"/>
  <c r="AI27" i="3"/>
  <c r="AI25" i="3"/>
  <c r="AI23" i="3"/>
  <c r="AI21" i="3"/>
  <c r="AI19" i="3"/>
  <c r="AI17" i="3"/>
  <c r="AI15" i="3"/>
  <c r="AI13" i="3"/>
  <c r="AI11" i="3"/>
  <c r="AI9" i="3"/>
  <c r="AH7" i="3"/>
  <c r="AG137" i="3"/>
  <c r="AG139" i="3"/>
  <c r="AG141" i="3"/>
  <c r="AG143" i="3"/>
  <c r="AG145" i="3"/>
  <c r="AG147" i="3"/>
  <c r="AG149" i="3"/>
  <c r="AG151" i="3"/>
  <c r="AG153" i="3"/>
  <c r="AG155" i="3"/>
  <c r="AH31" i="3"/>
  <c r="AH29" i="3"/>
  <c r="AH27" i="3"/>
  <c r="AH23" i="3"/>
  <c r="AH21" i="3"/>
  <c r="AH19" i="3"/>
  <c r="AH15" i="3"/>
  <c r="AH13" i="3"/>
  <c r="AH11" i="3"/>
  <c r="AH9" i="3"/>
  <c r="AG7" i="3"/>
  <c r="AI22" i="3"/>
  <c r="AG31" i="3"/>
  <c r="AG29" i="3"/>
  <c r="AG27" i="3"/>
  <c r="AG25" i="3"/>
  <c r="AG23" i="3"/>
  <c r="AG21" i="3"/>
  <c r="AG19" i="3"/>
  <c r="AG17" i="3"/>
  <c r="AG15" i="3"/>
  <c r="AG13" i="3"/>
  <c r="AG11" i="3"/>
  <c r="AG9" i="3"/>
  <c r="AI6" i="3"/>
  <c r="AG177" i="3"/>
  <c r="AG169" i="3"/>
  <c r="AG161" i="3"/>
  <c r="AG20" i="3"/>
  <c r="AH149" i="3"/>
  <c r="AH17" i="3"/>
  <c r="AK74" i="3"/>
  <c r="AN74" i="3" s="1"/>
  <c r="W4" i="3"/>
  <c r="W147" i="3"/>
  <c r="J26" i="1"/>
  <c r="W171" i="3"/>
  <c r="J24" i="1"/>
  <c r="W123" i="3"/>
  <c r="AL203" i="3"/>
  <c r="AK203" i="3"/>
  <c r="AJ203" i="3"/>
  <c r="AK191" i="3"/>
  <c r="AJ191" i="3"/>
  <c r="AL191" i="3"/>
  <c r="AL177" i="3"/>
  <c r="AK177" i="3"/>
  <c r="AJ177" i="3"/>
  <c r="AM177" i="3" s="1"/>
  <c r="AL163" i="3"/>
  <c r="AK163" i="3"/>
  <c r="AJ163" i="3"/>
  <c r="AM163" i="3" s="1"/>
  <c r="AL153" i="3"/>
  <c r="AK153" i="3"/>
  <c r="AN153" i="3" s="1"/>
  <c r="AJ153" i="3"/>
  <c r="AM153" i="3" s="1"/>
  <c r="AL133" i="3"/>
  <c r="AK133" i="3"/>
  <c r="AN133" i="3" s="1"/>
  <c r="AJ133" i="3"/>
  <c r="AM133" i="3" s="1"/>
  <c r="AL121" i="3"/>
  <c r="AK121" i="3"/>
  <c r="AN121" i="3" s="1"/>
  <c r="AJ121" i="3"/>
  <c r="AM121" i="3" s="1"/>
  <c r="AK111" i="3"/>
  <c r="AN111" i="3" s="1"/>
  <c r="AJ111" i="3"/>
  <c r="AM111" i="3" s="1"/>
  <c r="AL111" i="3"/>
  <c r="AO111" i="3" s="1"/>
  <c r="AL101" i="3"/>
  <c r="AK101" i="3"/>
  <c r="AN101" i="3" s="1"/>
  <c r="AJ101" i="3"/>
  <c r="AM101" i="3" s="1"/>
  <c r="AL89" i="3"/>
  <c r="AK89" i="3"/>
  <c r="AN89" i="3" s="1"/>
  <c r="AJ89" i="3"/>
  <c r="AM89" i="3" s="1"/>
  <c r="AL77" i="3"/>
  <c r="AK77" i="3"/>
  <c r="AN77" i="3" s="1"/>
  <c r="AJ77" i="3"/>
  <c r="AM77" i="3" s="1"/>
  <c r="AL65" i="3"/>
  <c r="AK65" i="3"/>
  <c r="AN65" i="3" s="1"/>
  <c r="AJ65" i="3"/>
  <c r="AM65" i="3" s="1"/>
  <c r="AK47" i="3"/>
  <c r="AN47" i="3" s="1"/>
  <c r="AJ47" i="3"/>
  <c r="AM47" i="3" s="1"/>
  <c r="AL47" i="3"/>
  <c r="AO47" i="3" s="1"/>
  <c r="AK23" i="3"/>
  <c r="AN23" i="3" s="1"/>
  <c r="AJ23" i="3"/>
  <c r="AM23" i="3" s="1"/>
  <c r="AL23" i="3"/>
  <c r="AO23" i="3" s="1"/>
  <c r="AL11" i="3"/>
  <c r="AO11" i="3" s="1"/>
  <c r="AK11" i="3"/>
  <c r="AN11" i="3" s="1"/>
  <c r="AJ11" i="3"/>
  <c r="AM11" i="3" s="1"/>
  <c r="AL213" i="3"/>
  <c r="AK213" i="3"/>
  <c r="AJ213" i="3"/>
  <c r="AL201" i="3"/>
  <c r="AK201" i="3"/>
  <c r="AJ201" i="3"/>
  <c r="AL189" i="3"/>
  <c r="AK189" i="3"/>
  <c r="AJ189" i="3"/>
  <c r="AL169" i="3"/>
  <c r="AK169" i="3"/>
  <c r="AJ169" i="3"/>
  <c r="AM169" i="3" s="1"/>
  <c r="AL157" i="3"/>
  <c r="AK157" i="3"/>
  <c r="AJ157" i="3"/>
  <c r="AM157" i="3" s="1"/>
  <c r="AK143" i="3"/>
  <c r="AN143" i="3" s="1"/>
  <c r="AJ143" i="3"/>
  <c r="AM143" i="3" s="1"/>
  <c r="AL143" i="3"/>
  <c r="AL131" i="3"/>
  <c r="AK131" i="3"/>
  <c r="AN131" i="3" s="1"/>
  <c r="AJ131" i="3"/>
  <c r="AM131" i="3" s="1"/>
  <c r="AK119" i="3"/>
  <c r="AN119" i="3" s="1"/>
  <c r="AJ119" i="3"/>
  <c r="AM119" i="3" s="1"/>
  <c r="AL119" i="3"/>
  <c r="AO119" i="3" s="1"/>
  <c r="AL109" i="3"/>
  <c r="AK109" i="3"/>
  <c r="AN109" i="3" s="1"/>
  <c r="AJ109" i="3"/>
  <c r="AM109" i="3" s="1"/>
  <c r="AK95" i="3"/>
  <c r="AN95" i="3" s="1"/>
  <c r="AJ95" i="3"/>
  <c r="AM95" i="3" s="1"/>
  <c r="AL95" i="3"/>
  <c r="AL85" i="3"/>
  <c r="AK85" i="3"/>
  <c r="AN85" i="3" s="1"/>
  <c r="AJ85" i="3"/>
  <c r="AM85" i="3" s="1"/>
  <c r="AK71" i="3"/>
  <c r="AN71" i="3" s="1"/>
  <c r="AJ71" i="3"/>
  <c r="AM71" i="3" s="1"/>
  <c r="AL71" i="3"/>
  <c r="AO71" i="3" s="1"/>
  <c r="AL57" i="3"/>
  <c r="AO57" i="3" s="1"/>
  <c r="AK57" i="3"/>
  <c r="AN57" i="3" s="1"/>
  <c r="AJ57" i="3"/>
  <c r="AM57" i="3" s="1"/>
  <c r="AL45" i="3"/>
  <c r="AO45" i="3" s="1"/>
  <c r="AK45" i="3"/>
  <c r="AN45" i="3" s="1"/>
  <c r="AJ45" i="3"/>
  <c r="AM45" i="3" s="1"/>
  <c r="AL37" i="3"/>
  <c r="AO37" i="3" s="1"/>
  <c r="AK37" i="3"/>
  <c r="AN37" i="3" s="1"/>
  <c r="AJ37" i="3"/>
  <c r="AM37" i="3" s="1"/>
  <c r="AK31" i="3"/>
  <c r="AN31" i="3" s="1"/>
  <c r="AJ31" i="3"/>
  <c r="AM31" i="3" s="1"/>
  <c r="AL31" i="3"/>
  <c r="AO31" i="3" s="1"/>
  <c r="AL21" i="3"/>
  <c r="AO21" i="3" s="1"/>
  <c r="AK21" i="3"/>
  <c r="AN21" i="3" s="1"/>
  <c r="AJ21" i="3"/>
  <c r="AM21" i="3" s="1"/>
  <c r="AL12" i="3"/>
  <c r="AO12" i="3" s="1"/>
  <c r="AK12" i="3"/>
  <c r="AN12" i="3" s="1"/>
  <c r="AJ12" i="3"/>
  <c r="AM12" i="3" s="1"/>
  <c r="AL5" i="3"/>
  <c r="AO5" i="3" s="1"/>
  <c r="AK5" i="3"/>
  <c r="AN5" i="3" s="1"/>
  <c r="AJ5" i="3"/>
  <c r="AM5" i="3" s="1"/>
  <c r="AL13" i="3"/>
  <c r="AO13" i="3" s="1"/>
  <c r="AK13" i="3"/>
  <c r="AN13" i="3" s="1"/>
  <c r="AJ13" i="3"/>
  <c r="AM13" i="3" s="1"/>
  <c r="AL205" i="3"/>
  <c r="AK205" i="3"/>
  <c r="AJ205" i="3"/>
  <c r="AL197" i="3"/>
  <c r="AK197" i="3"/>
  <c r="AJ197" i="3"/>
  <c r="AL185" i="3"/>
  <c r="AK185" i="3"/>
  <c r="AJ185" i="3"/>
  <c r="AK175" i="3"/>
  <c r="AJ175" i="3"/>
  <c r="AM175" i="3" s="1"/>
  <c r="AL175" i="3"/>
  <c r="AL161" i="3"/>
  <c r="AK161" i="3"/>
  <c r="AJ161" i="3"/>
  <c r="AM161" i="3" s="1"/>
  <c r="AK151" i="3"/>
  <c r="AN151" i="3" s="1"/>
  <c r="AJ151" i="3"/>
  <c r="AM151" i="3" s="1"/>
  <c r="AL151" i="3"/>
  <c r="AL139" i="3"/>
  <c r="AK139" i="3"/>
  <c r="AN139" i="3" s="1"/>
  <c r="AJ139" i="3"/>
  <c r="AM139" i="3" s="1"/>
  <c r="AL125" i="3"/>
  <c r="AK125" i="3"/>
  <c r="AN125" i="3" s="1"/>
  <c r="AJ125" i="3"/>
  <c r="AL115" i="3"/>
  <c r="AK115" i="3"/>
  <c r="AN115" i="3" s="1"/>
  <c r="AJ115" i="3"/>
  <c r="AM115" i="3" s="1"/>
  <c r="AL107" i="3"/>
  <c r="AO107" i="3" s="1"/>
  <c r="AK107" i="3"/>
  <c r="AN107" i="3" s="1"/>
  <c r="AJ107" i="3"/>
  <c r="AM107" i="3" s="1"/>
  <c r="AL99" i="3"/>
  <c r="AK99" i="3"/>
  <c r="AN99" i="3" s="1"/>
  <c r="AJ99" i="3"/>
  <c r="AM99" i="3" s="1"/>
  <c r="AL91" i="3"/>
  <c r="AK91" i="3"/>
  <c r="AN91" i="3" s="1"/>
  <c r="AJ91" i="3"/>
  <c r="AM91" i="3" s="1"/>
  <c r="AL81" i="3"/>
  <c r="AK81" i="3"/>
  <c r="AN81" i="3" s="1"/>
  <c r="AJ81" i="3"/>
  <c r="AM81" i="3" s="1"/>
  <c r="AL73" i="3"/>
  <c r="AK73" i="3"/>
  <c r="AJ73" i="3"/>
  <c r="AM73" i="3" s="1"/>
  <c r="AL61" i="3"/>
  <c r="AO61" i="3" s="1"/>
  <c r="AK61" i="3"/>
  <c r="AN61" i="3" s="1"/>
  <c r="AJ61" i="3"/>
  <c r="AM61" i="3" s="1"/>
  <c r="AK55" i="3"/>
  <c r="AN55" i="3" s="1"/>
  <c r="AJ55" i="3"/>
  <c r="AM55" i="3" s="1"/>
  <c r="AL55" i="3"/>
  <c r="AO55" i="3" s="1"/>
  <c r="AL43" i="3"/>
  <c r="AO43" i="3" s="1"/>
  <c r="AK43" i="3"/>
  <c r="AN43" i="3" s="1"/>
  <c r="AJ43" i="3"/>
  <c r="AM43" i="3" s="1"/>
  <c r="AL33" i="3"/>
  <c r="AO33" i="3" s="1"/>
  <c r="AK33" i="3"/>
  <c r="AN33" i="3" s="1"/>
  <c r="AJ33" i="3"/>
  <c r="AM33" i="3" s="1"/>
  <c r="AL25" i="3"/>
  <c r="AO25" i="3" s="1"/>
  <c r="AK25" i="3"/>
  <c r="AN25" i="3" s="1"/>
  <c r="AJ25" i="3"/>
  <c r="AM25" i="3" s="1"/>
  <c r="AL19" i="3"/>
  <c r="AO19" i="3" s="1"/>
  <c r="AK19" i="3"/>
  <c r="AN19" i="3" s="1"/>
  <c r="AJ19" i="3"/>
  <c r="AM19" i="3" s="1"/>
  <c r="AK7" i="3"/>
  <c r="AN7" i="3" s="1"/>
  <c r="AJ7" i="3"/>
  <c r="AM7" i="3" s="1"/>
  <c r="AL7" i="3"/>
  <c r="AO7" i="3" s="1"/>
  <c r="AL64" i="3"/>
  <c r="AO64" i="3" s="1"/>
  <c r="AK64" i="3"/>
  <c r="AN64" i="3" s="1"/>
  <c r="AJ64" i="3"/>
  <c r="AM64" i="3" s="1"/>
  <c r="AL62" i="3"/>
  <c r="AO62" i="3" s="1"/>
  <c r="AK62" i="3"/>
  <c r="AN62" i="3" s="1"/>
  <c r="AJ62" i="3"/>
  <c r="AM62" i="3" s="1"/>
  <c r="AL60" i="3"/>
  <c r="AO60" i="3" s="1"/>
  <c r="AK60" i="3"/>
  <c r="AN60" i="3" s="1"/>
  <c r="AJ60" i="3"/>
  <c r="AM60" i="3" s="1"/>
  <c r="AJ58" i="3"/>
  <c r="AM58" i="3" s="1"/>
  <c r="AL58" i="3"/>
  <c r="AO58" i="3" s="1"/>
  <c r="AK58" i="3"/>
  <c r="AN58" i="3" s="1"/>
  <c r="AL56" i="3"/>
  <c r="AO56" i="3" s="1"/>
  <c r="AK56" i="3"/>
  <c r="AN56" i="3" s="1"/>
  <c r="AJ56" i="3"/>
  <c r="AM56" i="3" s="1"/>
  <c r="AL54" i="3"/>
  <c r="AO54" i="3" s="1"/>
  <c r="AK54" i="3"/>
  <c r="AN54" i="3" s="1"/>
  <c r="AJ54" i="3"/>
  <c r="AM54" i="3" s="1"/>
  <c r="AL52" i="3"/>
  <c r="AO52" i="3" s="1"/>
  <c r="AK52" i="3"/>
  <c r="AN52" i="3" s="1"/>
  <c r="AJ52" i="3"/>
  <c r="AM52" i="3" s="1"/>
  <c r="AJ50" i="3"/>
  <c r="AM50" i="3" s="1"/>
  <c r="AL50" i="3"/>
  <c r="AO50" i="3" s="1"/>
  <c r="AK50" i="3"/>
  <c r="AN50" i="3" s="1"/>
  <c r="AL48" i="3"/>
  <c r="AO48" i="3" s="1"/>
  <c r="AK48" i="3"/>
  <c r="AN48" i="3" s="1"/>
  <c r="AJ48" i="3"/>
  <c r="AM48" i="3" s="1"/>
  <c r="AL46" i="3"/>
  <c r="AO46" i="3" s="1"/>
  <c r="AK46" i="3"/>
  <c r="AN46" i="3" s="1"/>
  <c r="AJ46" i="3"/>
  <c r="AM46" i="3" s="1"/>
  <c r="AL44" i="3"/>
  <c r="AO44" i="3" s="1"/>
  <c r="AK44" i="3"/>
  <c r="AN44" i="3" s="1"/>
  <c r="AJ44" i="3"/>
  <c r="AM44" i="3" s="1"/>
  <c r="AJ42" i="3"/>
  <c r="AM42" i="3" s="1"/>
  <c r="AL42" i="3"/>
  <c r="AO42" i="3" s="1"/>
  <c r="AK42" i="3"/>
  <c r="AN42" i="3" s="1"/>
  <c r="AL40" i="3"/>
  <c r="AO40" i="3" s="1"/>
  <c r="AK40" i="3"/>
  <c r="AN40" i="3" s="1"/>
  <c r="AJ40" i="3"/>
  <c r="AM40" i="3" s="1"/>
  <c r="AL38" i="3"/>
  <c r="AO38" i="3" s="1"/>
  <c r="AK38" i="3"/>
  <c r="AN38" i="3" s="1"/>
  <c r="AJ38" i="3"/>
  <c r="AM38" i="3" s="1"/>
  <c r="AL36" i="3"/>
  <c r="AO36" i="3" s="1"/>
  <c r="AK36" i="3"/>
  <c r="AN36" i="3" s="1"/>
  <c r="AJ36" i="3"/>
  <c r="AM36" i="3" s="1"/>
  <c r="AJ34" i="3"/>
  <c r="AM34" i="3" s="1"/>
  <c r="AL34" i="3"/>
  <c r="AO34" i="3" s="1"/>
  <c r="AK34" i="3"/>
  <c r="AN34" i="3" s="1"/>
  <c r="AL32" i="3"/>
  <c r="AO32" i="3" s="1"/>
  <c r="AK32" i="3"/>
  <c r="AN32" i="3" s="1"/>
  <c r="AJ32" i="3"/>
  <c r="AM32" i="3" s="1"/>
  <c r="AL30" i="3"/>
  <c r="AO30" i="3" s="1"/>
  <c r="AK30" i="3"/>
  <c r="AN30" i="3" s="1"/>
  <c r="AJ30" i="3"/>
  <c r="AM30" i="3" s="1"/>
  <c r="AL28" i="3"/>
  <c r="AO28" i="3" s="1"/>
  <c r="AK28" i="3"/>
  <c r="AN28" i="3" s="1"/>
  <c r="AJ28" i="3"/>
  <c r="AM28" i="3" s="1"/>
  <c r="AJ26" i="3"/>
  <c r="AM26" i="3" s="1"/>
  <c r="AL26" i="3"/>
  <c r="AO26" i="3" s="1"/>
  <c r="AK26" i="3"/>
  <c r="AN26" i="3" s="1"/>
  <c r="AL24" i="3"/>
  <c r="AO24" i="3" s="1"/>
  <c r="AK24" i="3"/>
  <c r="AN24" i="3" s="1"/>
  <c r="AJ24" i="3"/>
  <c r="AM24" i="3" s="1"/>
  <c r="AL22" i="3"/>
  <c r="AO22" i="3" s="1"/>
  <c r="AK22" i="3"/>
  <c r="AN22" i="3" s="1"/>
  <c r="AJ22" i="3"/>
  <c r="AM22" i="3" s="1"/>
  <c r="AL20" i="3"/>
  <c r="AO20" i="3" s="1"/>
  <c r="AK20" i="3"/>
  <c r="AN20" i="3" s="1"/>
  <c r="AJ20" i="3"/>
  <c r="AM20" i="3" s="1"/>
  <c r="AJ18" i="3"/>
  <c r="AL18" i="3"/>
  <c r="AO18" i="3" s="1"/>
  <c r="AK18" i="3"/>
  <c r="AN18" i="3" s="1"/>
  <c r="AL16" i="3"/>
  <c r="AO16" i="3" s="1"/>
  <c r="AK16" i="3"/>
  <c r="AJ16" i="3"/>
  <c r="AM16" i="3" s="1"/>
  <c r="AL14" i="3"/>
  <c r="AO14" i="3" s="1"/>
  <c r="AK14" i="3"/>
  <c r="AN14" i="3" s="1"/>
  <c r="AJ14" i="3"/>
  <c r="AM14" i="3" s="1"/>
  <c r="AL211" i="3"/>
  <c r="AK211" i="3"/>
  <c r="AJ211" i="3"/>
  <c r="AL193" i="3"/>
  <c r="AK193" i="3"/>
  <c r="AJ193" i="3"/>
  <c r="AL181" i="3"/>
  <c r="AK181" i="3"/>
  <c r="AJ181" i="3"/>
  <c r="AM181" i="3" s="1"/>
  <c r="AK167" i="3"/>
  <c r="AJ167" i="3"/>
  <c r="AM167" i="3" s="1"/>
  <c r="AL167" i="3"/>
  <c r="AL155" i="3"/>
  <c r="AK155" i="3"/>
  <c r="AJ155" i="3"/>
  <c r="AM155" i="3" s="1"/>
  <c r="AL141" i="3"/>
  <c r="AK141" i="3"/>
  <c r="AN141" i="3" s="1"/>
  <c r="AJ141" i="3"/>
  <c r="AM141" i="3" s="1"/>
  <c r="AL129" i="3"/>
  <c r="AK129" i="3"/>
  <c r="AN129" i="3" s="1"/>
  <c r="AJ129" i="3"/>
  <c r="AL113" i="3"/>
  <c r="AK113" i="3"/>
  <c r="AN113" i="3" s="1"/>
  <c r="AJ113" i="3"/>
  <c r="AM113" i="3" s="1"/>
  <c r="AK103" i="3"/>
  <c r="AN103" i="3" s="1"/>
  <c r="AJ103" i="3"/>
  <c r="AL103" i="3"/>
  <c r="AO103" i="3" s="1"/>
  <c r="AL93" i="3"/>
  <c r="AK93" i="3"/>
  <c r="AN93" i="3" s="1"/>
  <c r="AJ93" i="3"/>
  <c r="AM93" i="3" s="1"/>
  <c r="AL83" i="3"/>
  <c r="AK83" i="3"/>
  <c r="AN83" i="3" s="1"/>
  <c r="AJ83" i="3"/>
  <c r="AM83" i="3" s="1"/>
  <c r="AL69" i="3"/>
  <c r="AK69" i="3"/>
  <c r="AN69" i="3" s="1"/>
  <c r="AJ69" i="3"/>
  <c r="AM69" i="3" s="1"/>
  <c r="AL49" i="3"/>
  <c r="AO49" i="3" s="1"/>
  <c r="AK49" i="3"/>
  <c r="AN49" i="3" s="1"/>
  <c r="AJ49" i="3"/>
  <c r="AM49" i="3" s="1"/>
  <c r="AL6" i="3"/>
  <c r="AO6" i="3" s="1"/>
  <c r="AK6" i="3"/>
  <c r="AN6" i="3" s="1"/>
  <c r="AJ6" i="3"/>
  <c r="AM6" i="3" s="1"/>
  <c r="AL8" i="3"/>
  <c r="AO8" i="3" s="1"/>
  <c r="AK8" i="3"/>
  <c r="AN8" i="3" s="1"/>
  <c r="AJ8" i="3"/>
  <c r="AM8" i="3" s="1"/>
  <c r="AL179" i="3"/>
  <c r="AK179" i="3"/>
  <c r="AJ179" i="3"/>
  <c r="AM179" i="3" s="1"/>
  <c r="AL145" i="3"/>
  <c r="AK145" i="3"/>
  <c r="AN145" i="3" s="1"/>
  <c r="AJ145" i="3"/>
  <c r="AM145" i="3" s="1"/>
  <c r="AL75" i="3"/>
  <c r="AK75" i="3"/>
  <c r="AN75" i="3" s="1"/>
  <c r="AJ75" i="3"/>
  <c r="AM75" i="3" s="1"/>
  <c r="AL9" i="3"/>
  <c r="AO9" i="3" s="1"/>
  <c r="AK9" i="3"/>
  <c r="AN9" i="3" s="1"/>
  <c r="AJ9" i="3"/>
  <c r="AM9" i="3" s="1"/>
  <c r="AL209" i="3"/>
  <c r="AK209" i="3"/>
  <c r="AJ209" i="3"/>
  <c r="AK199" i="3"/>
  <c r="AJ199" i="3"/>
  <c r="AL199" i="3"/>
  <c r="AL187" i="3"/>
  <c r="AK187" i="3"/>
  <c r="AJ187" i="3"/>
  <c r="AL173" i="3"/>
  <c r="AK173" i="3"/>
  <c r="AJ173" i="3"/>
  <c r="AM173" i="3" s="1"/>
  <c r="AL165" i="3"/>
  <c r="AK165" i="3"/>
  <c r="AJ165" i="3"/>
  <c r="AM165" i="3" s="1"/>
  <c r="AL149" i="3"/>
  <c r="AK149" i="3"/>
  <c r="AN149" i="3" s="1"/>
  <c r="AJ149" i="3"/>
  <c r="AM149" i="3" s="1"/>
  <c r="AL137" i="3"/>
  <c r="AK137" i="3"/>
  <c r="AN137" i="3" s="1"/>
  <c r="AJ137" i="3"/>
  <c r="AM137" i="3" s="1"/>
  <c r="AK127" i="3"/>
  <c r="AN127" i="3" s="1"/>
  <c r="AJ127" i="3"/>
  <c r="AM127" i="3" s="1"/>
  <c r="AL127" i="3"/>
  <c r="AO127" i="3" s="1"/>
  <c r="AL117" i="3"/>
  <c r="AK117" i="3"/>
  <c r="AN117" i="3" s="1"/>
  <c r="AJ117" i="3"/>
  <c r="AM117" i="3" s="1"/>
  <c r="AL105" i="3"/>
  <c r="AK105" i="3"/>
  <c r="AN105" i="3" s="1"/>
  <c r="AJ105" i="3"/>
  <c r="AM105" i="3" s="1"/>
  <c r="AL97" i="3"/>
  <c r="AK97" i="3"/>
  <c r="AN97" i="3" s="1"/>
  <c r="AJ97" i="3"/>
  <c r="AM97" i="3" s="1"/>
  <c r="AK87" i="3"/>
  <c r="AN87" i="3" s="1"/>
  <c r="AJ87" i="3"/>
  <c r="AM87" i="3" s="1"/>
  <c r="AL87" i="3"/>
  <c r="AK79" i="3"/>
  <c r="AN79" i="3" s="1"/>
  <c r="AJ79" i="3"/>
  <c r="AM79" i="3" s="1"/>
  <c r="AL79" i="3"/>
  <c r="AL67" i="3"/>
  <c r="AK67" i="3"/>
  <c r="AN67" i="3" s="1"/>
  <c r="AJ67" i="3"/>
  <c r="AM67" i="3" s="1"/>
  <c r="AL59" i="3"/>
  <c r="AK59" i="3"/>
  <c r="AN59" i="3" s="1"/>
  <c r="AJ59" i="3"/>
  <c r="AM59" i="3" s="1"/>
  <c r="AL53" i="3"/>
  <c r="AO53" i="3" s="1"/>
  <c r="AK53" i="3"/>
  <c r="AN53" i="3" s="1"/>
  <c r="AJ53" i="3"/>
  <c r="AM53" i="3" s="1"/>
  <c r="AL41" i="3"/>
  <c r="AO41" i="3" s="1"/>
  <c r="AK41" i="3"/>
  <c r="AN41" i="3" s="1"/>
  <c r="AJ41" i="3"/>
  <c r="AM41" i="3" s="1"/>
  <c r="AL35" i="3"/>
  <c r="AO35" i="3" s="1"/>
  <c r="AK35" i="3"/>
  <c r="AN35" i="3" s="1"/>
  <c r="AJ35" i="3"/>
  <c r="AM35" i="3" s="1"/>
  <c r="AL29" i="3"/>
  <c r="AO29" i="3" s="1"/>
  <c r="AK29" i="3"/>
  <c r="AN29" i="3" s="1"/>
  <c r="AJ29" i="3"/>
  <c r="AM29" i="3" s="1"/>
  <c r="AL17" i="3"/>
  <c r="AO17" i="3" s="1"/>
  <c r="AK17" i="3"/>
  <c r="AN17" i="3" s="1"/>
  <c r="AJ17" i="3"/>
  <c r="AM17" i="3" s="1"/>
  <c r="AJ10" i="3"/>
  <c r="AM10" i="3" s="1"/>
  <c r="AL10" i="3"/>
  <c r="AO10" i="3" s="1"/>
  <c r="AK10" i="3"/>
  <c r="AN10" i="3" s="1"/>
  <c r="W195" i="3"/>
  <c r="J22" i="1"/>
  <c r="Y4" i="3"/>
  <c r="J20" i="1"/>
  <c r="V15" i="3"/>
  <c r="V27" i="3"/>
  <c r="V39" i="3"/>
  <c r="V51" i="3"/>
  <c r="V63" i="3"/>
  <c r="H8" i="1"/>
  <c r="V219" i="3"/>
  <c r="AL220" i="3"/>
  <c r="AK220" i="3"/>
  <c r="AJ220" i="3"/>
  <c r="AJ218" i="3"/>
  <c r="AL218" i="3"/>
  <c r="AK218" i="3"/>
  <c r="AL216" i="3"/>
  <c r="AK216" i="3"/>
  <c r="AJ216" i="3"/>
  <c r="AL214" i="3"/>
  <c r="AK214" i="3"/>
  <c r="AJ214" i="3"/>
  <c r="AL212" i="3"/>
  <c r="AK212" i="3"/>
  <c r="AJ212" i="3"/>
  <c r="AJ210" i="3"/>
  <c r="AL210" i="3"/>
  <c r="AK210" i="3"/>
  <c r="AL208" i="3"/>
  <c r="AK208" i="3"/>
  <c r="AJ208" i="3"/>
  <c r="AL206" i="3"/>
  <c r="AK206" i="3"/>
  <c r="AJ206" i="3"/>
  <c r="AL204" i="3"/>
  <c r="AK204" i="3"/>
  <c r="AJ204" i="3"/>
  <c r="AJ202" i="3"/>
  <c r="AL202" i="3"/>
  <c r="AL200" i="3"/>
  <c r="AK200" i="3"/>
  <c r="AJ200" i="3"/>
  <c r="AL198" i="3"/>
  <c r="AK198" i="3"/>
  <c r="AJ198" i="3"/>
  <c r="AL196" i="3"/>
  <c r="AK196" i="3"/>
  <c r="AJ196" i="3"/>
  <c r="AJ194" i="3"/>
  <c r="AL194" i="3"/>
  <c r="AK194" i="3"/>
  <c r="AL192" i="3"/>
  <c r="AK192" i="3"/>
  <c r="AJ192" i="3"/>
  <c r="AL190" i="3"/>
  <c r="AK190" i="3"/>
  <c r="AJ190" i="3"/>
  <c r="AL188" i="3"/>
  <c r="AK188" i="3"/>
  <c r="AJ188" i="3"/>
  <c r="AJ186" i="3"/>
  <c r="AL186" i="3"/>
  <c r="AK186" i="3"/>
  <c r="AL184" i="3"/>
  <c r="AK184" i="3"/>
  <c r="AJ184" i="3"/>
  <c r="AL182" i="3"/>
  <c r="AK182" i="3"/>
  <c r="AJ182" i="3"/>
  <c r="AM182" i="3" s="1"/>
  <c r="AL180" i="3"/>
  <c r="AK180" i="3"/>
  <c r="AJ180" i="3"/>
  <c r="AJ178" i="3"/>
  <c r="AM178" i="3" s="1"/>
  <c r="AL178" i="3"/>
  <c r="AO178" i="3" s="1"/>
  <c r="AL176" i="3"/>
  <c r="AO176" i="3" s="1"/>
  <c r="AK176" i="3"/>
  <c r="AJ176" i="3"/>
  <c r="AM176" i="3" s="1"/>
  <c r="AL174" i="3"/>
  <c r="AO174" i="3" s="1"/>
  <c r="AK174" i="3"/>
  <c r="AJ174" i="3"/>
  <c r="AM174" i="3" s="1"/>
  <c r="AL172" i="3"/>
  <c r="AO172" i="3" s="1"/>
  <c r="AK172" i="3"/>
  <c r="AJ172" i="3"/>
  <c r="AM172" i="3" s="1"/>
  <c r="AJ170" i="3"/>
  <c r="AM170" i="3" s="1"/>
  <c r="AL170" i="3"/>
  <c r="AO170" i="3" s="1"/>
  <c r="AK170" i="3"/>
  <c r="AL168" i="3"/>
  <c r="AO168" i="3" s="1"/>
  <c r="AK168" i="3"/>
  <c r="AJ168" i="3"/>
  <c r="AM168" i="3" s="1"/>
  <c r="AL166" i="3"/>
  <c r="AO166" i="3" s="1"/>
  <c r="AK166" i="3"/>
  <c r="AJ166" i="3"/>
  <c r="AM166" i="3" s="1"/>
  <c r="AL164" i="3"/>
  <c r="AO164" i="3" s="1"/>
  <c r="AK164" i="3"/>
  <c r="AJ164" i="3"/>
  <c r="AM164" i="3" s="1"/>
  <c r="AJ162" i="3"/>
  <c r="AM162" i="3" s="1"/>
  <c r="AL162" i="3"/>
  <c r="AO162" i="3" s="1"/>
  <c r="AK162" i="3"/>
  <c r="AL160" i="3"/>
  <c r="AO160" i="3" s="1"/>
  <c r="AK160" i="3"/>
  <c r="AJ160" i="3"/>
  <c r="AM160" i="3" s="1"/>
  <c r="AL158" i="3"/>
  <c r="AO158" i="3" s="1"/>
  <c r="AK158" i="3"/>
  <c r="AJ158" i="3"/>
  <c r="AM158" i="3" s="1"/>
  <c r="AL156" i="3"/>
  <c r="AO156" i="3" s="1"/>
  <c r="AK156" i="3"/>
  <c r="AJ156" i="3"/>
  <c r="AM156" i="3" s="1"/>
  <c r="AJ154" i="3"/>
  <c r="AM154" i="3" s="1"/>
  <c r="AL154" i="3"/>
  <c r="AO154" i="3" s="1"/>
  <c r="AK154" i="3"/>
  <c r="AL152" i="3"/>
  <c r="AO152" i="3" s="1"/>
  <c r="AK152" i="3"/>
  <c r="AN152" i="3" s="1"/>
  <c r="AJ152" i="3"/>
  <c r="AM152" i="3" s="1"/>
  <c r="AL150" i="3"/>
  <c r="AO150" i="3" s="1"/>
  <c r="AK150" i="3"/>
  <c r="AN150" i="3" s="1"/>
  <c r="AJ150" i="3"/>
  <c r="AM150" i="3" s="1"/>
  <c r="AL148" i="3"/>
  <c r="AO148" i="3" s="1"/>
  <c r="AK148" i="3"/>
  <c r="AJ148" i="3"/>
  <c r="AM148" i="3" s="1"/>
  <c r="AJ146" i="3"/>
  <c r="AM146" i="3" s="1"/>
  <c r="AL146" i="3"/>
  <c r="AO146" i="3" s="1"/>
  <c r="AK146" i="3"/>
  <c r="AN146" i="3" s="1"/>
  <c r="AL144" i="3"/>
  <c r="AO144" i="3" s="1"/>
  <c r="AK144" i="3"/>
  <c r="AN144" i="3" s="1"/>
  <c r="AJ144" i="3"/>
  <c r="AM144" i="3" s="1"/>
  <c r="AL142" i="3"/>
  <c r="AO142" i="3" s="1"/>
  <c r="AK142" i="3"/>
  <c r="AN142" i="3" s="1"/>
  <c r="AJ142" i="3"/>
  <c r="AM142" i="3" s="1"/>
  <c r="AL140" i="3"/>
  <c r="AO140" i="3" s="1"/>
  <c r="AK140" i="3"/>
  <c r="AN140" i="3" s="1"/>
  <c r="AJ140" i="3"/>
  <c r="AM140" i="3" s="1"/>
  <c r="AJ138" i="3"/>
  <c r="AM138" i="3" s="1"/>
  <c r="AL138" i="3"/>
  <c r="AO138" i="3" s="1"/>
  <c r="AL136" i="3"/>
  <c r="AO136" i="3" s="1"/>
  <c r="AK136" i="3"/>
  <c r="AN136" i="3" s="1"/>
  <c r="AJ136" i="3"/>
  <c r="AM136" i="3" s="1"/>
  <c r="AL134" i="3"/>
  <c r="AO134" i="3" s="1"/>
  <c r="AK134" i="3"/>
  <c r="AN134" i="3" s="1"/>
  <c r="AJ134" i="3"/>
  <c r="AM134" i="3" s="1"/>
  <c r="AL132" i="3"/>
  <c r="AO132" i="3" s="1"/>
  <c r="AK132" i="3"/>
  <c r="AN132" i="3" s="1"/>
  <c r="AJ132" i="3"/>
  <c r="AM132" i="3" s="1"/>
  <c r="AJ130" i="3"/>
  <c r="AM130" i="3" s="1"/>
  <c r="AL130" i="3"/>
  <c r="AO130" i="3" s="1"/>
  <c r="AK130" i="3"/>
  <c r="AN130" i="3" s="1"/>
  <c r="AL128" i="3"/>
  <c r="AO128" i="3" s="1"/>
  <c r="AK128" i="3"/>
  <c r="AN128" i="3" s="1"/>
  <c r="AJ128" i="3"/>
  <c r="AM128" i="3" s="1"/>
  <c r="AL126" i="3"/>
  <c r="AO126" i="3" s="1"/>
  <c r="AK126" i="3"/>
  <c r="AN126" i="3" s="1"/>
  <c r="AJ126" i="3"/>
  <c r="AM126" i="3" s="1"/>
  <c r="AL124" i="3"/>
  <c r="AO124" i="3" s="1"/>
  <c r="AK124" i="3"/>
  <c r="AN124" i="3" s="1"/>
  <c r="AJ124" i="3"/>
  <c r="AM124" i="3" s="1"/>
  <c r="AJ122" i="3"/>
  <c r="AM122" i="3" s="1"/>
  <c r="AL122" i="3"/>
  <c r="AO122" i="3" s="1"/>
  <c r="AK122" i="3"/>
  <c r="AN122" i="3" s="1"/>
  <c r="AL120" i="3"/>
  <c r="AO120" i="3" s="1"/>
  <c r="AK120" i="3"/>
  <c r="AN120" i="3" s="1"/>
  <c r="AJ120" i="3"/>
  <c r="AM120" i="3" s="1"/>
  <c r="AL118" i="3"/>
  <c r="AO118" i="3" s="1"/>
  <c r="AK118" i="3"/>
  <c r="AN118" i="3" s="1"/>
  <c r="AJ118" i="3"/>
  <c r="AM118" i="3" s="1"/>
  <c r="AL116" i="3"/>
  <c r="AO116" i="3" s="1"/>
  <c r="AK116" i="3"/>
  <c r="AN116" i="3" s="1"/>
  <c r="AJ116" i="3"/>
  <c r="AM116" i="3" s="1"/>
  <c r="AJ114" i="3"/>
  <c r="AM114" i="3" s="1"/>
  <c r="AL114" i="3"/>
  <c r="AO114" i="3" s="1"/>
  <c r="AL112" i="3"/>
  <c r="AO112" i="3" s="1"/>
  <c r="AK112" i="3"/>
  <c r="AN112" i="3" s="1"/>
  <c r="AJ112" i="3"/>
  <c r="AM112" i="3" s="1"/>
  <c r="AL110" i="3"/>
  <c r="AO110" i="3" s="1"/>
  <c r="AK110" i="3"/>
  <c r="AN110" i="3" s="1"/>
  <c r="AJ110" i="3"/>
  <c r="AM110" i="3" s="1"/>
  <c r="AL108" i="3"/>
  <c r="AO108" i="3" s="1"/>
  <c r="AK108" i="3"/>
  <c r="AN108" i="3" s="1"/>
  <c r="AJ108" i="3"/>
  <c r="AM108" i="3" s="1"/>
  <c r="AJ106" i="3"/>
  <c r="AM106" i="3" s="1"/>
  <c r="AL106" i="3"/>
  <c r="AO106" i="3" s="1"/>
  <c r="AK106" i="3"/>
  <c r="AN106" i="3" s="1"/>
  <c r="AL104" i="3"/>
  <c r="AO104" i="3" s="1"/>
  <c r="AK104" i="3"/>
  <c r="AN104" i="3" s="1"/>
  <c r="AJ104" i="3"/>
  <c r="AM104" i="3" s="1"/>
  <c r="AL102" i="3"/>
  <c r="AO102" i="3" s="1"/>
  <c r="AK102" i="3"/>
  <c r="AN102" i="3" s="1"/>
  <c r="AJ102" i="3"/>
  <c r="AM102" i="3" s="1"/>
  <c r="AL100" i="3"/>
  <c r="AO100" i="3" s="1"/>
  <c r="AK100" i="3"/>
  <c r="AN100" i="3" s="1"/>
  <c r="AJ100" i="3"/>
  <c r="AM100" i="3" s="1"/>
  <c r="AJ98" i="3"/>
  <c r="AM98" i="3" s="1"/>
  <c r="AL98" i="3"/>
  <c r="AO98" i="3" s="1"/>
  <c r="AK98" i="3"/>
  <c r="AN98" i="3" s="1"/>
  <c r="AL96" i="3"/>
  <c r="AO96" i="3" s="1"/>
  <c r="AK96" i="3"/>
  <c r="AN96" i="3" s="1"/>
  <c r="AJ96" i="3"/>
  <c r="AM96" i="3" s="1"/>
  <c r="AL94" i="3"/>
  <c r="AO94" i="3" s="1"/>
  <c r="AK94" i="3"/>
  <c r="AN94" i="3" s="1"/>
  <c r="AJ94" i="3"/>
  <c r="AL92" i="3"/>
  <c r="AO92" i="3" s="1"/>
  <c r="AK92" i="3"/>
  <c r="AN92" i="3" s="1"/>
  <c r="AJ92" i="3"/>
  <c r="AM92" i="3" s="1"/>
  <c r="AJ90" i="3"/>
  <c r="AM90" i="3" s="1"/>
  <c r="AL90" i="3"/>
  <c r="AO90" i="3" s="1"/>
  <c r="AK90" i="3"/>
  <c r="AN90" i="3" s="1"/>
  <c r="AL88" i="3"/>
  <c r="AO88" i="3" s="1"/>
  <c r="AK88" i="3"/>
  <c r="AN88" i="3" s="1"/>
  <c r="AJ88" i="3"/>
  <c r="AM88" i="3" s="1"/>
  <c r="AL86" i="3"/>
  <c r="AO86" i="3" s="1"/>
  <c r="AK86" i="3"/>
  <c r="AN86" i="3" s="1"/>
  <c r="AJ86" i="3"/>
  <c r="AM86" i="3" s="1"/>
  <c r="AL84" i="3"/>
  <c r="AO84" i="3" s="1"/>
  <c r="AK84" i="3"/>
  <c r="AN84" i="3" s="1"/>
  <c r="AJ84" i="3"/>
  <c r="AM84" i="3" s="1"/>
  <c r="AJ82" i="3"/>
  <c r="AM82" i="3" s="1"/>
  <c r="AL82" i="3"/>
  <c r="AO82" i="3" s="1"/>
  <c r="AK82" i="3"/>
  <c r="AN82" i="3" s="1"/>
  <c r="AL80" i="3"/>
  <c r="AO80" i="3" s="1"/>
  <c r="AK80" i="3"/>
  <c r="AN80" i="3" s="1"/>
  <c r="AJ80" i="3"/>
  <c r="AM80" i="3" s="1"/>
  <c r="AL78" i="3"/>
  <c r="AO78" i="3" s="1"/>
  <c r="AK78" i="3"/>
  <c r="AN78" i="3" s="1"/>
  <c r="AJ78" i="3"/>
  <c r="AM78" i="3" s="1"/>
  <c r="AL76" i="3"/>
  <c r="AO76" i="3" s="1"/>
  <c r="AK76" i="3"/>
  <c r="AN76" i="3" s="1"/>
  <c r="AJ76" i="3"/>
  <c r="AM76" i="3" s="1"/>
  <c r="AJ74" i="3"/>
  <c r="AM74" i="3" s="1"/>
  <c r="AL74" i="3"/>
  <c r="AO74" i="3" s="1"/>
  <c r="AL72" i="3"/>
  <c r="AO72" i="3" s="1"/>
  <c r="AK72" i="3"/>
  <c r="AN72" i="3" s="1"/>
  <c r="AJ72" i="3"/>
  <c r="AM72" i="3" s="1"/>
  <c r="AL70" i="3"/>
  <c r="AO70" i="3" s="1"/>
  <c r="AK70" i="3"/>
  <c r="AN70" i="3" s="1"/>
  <c r="AJ70" i="3"/>
  <c r="AM70" i="3" s="1"/>
  <c r="AL68" i="3"/>
  <c r="AO68" i="3" s="1"/>
  <c r="AK68" i="3"/>
  <c r="AN68" i="3" s="1"/>
  <c r="AJ68" i="3"/>
  <c r="AM68" i="3" s="1"/>
  <c r="AJ66" i="3"/>
  <c r="AM66" i="3" s="1"/>
  <c r="AL66" i="3"/>
  <c r="AO66" i="3" s="1"/>
  <c r="AK66" i="3"/>
  <c r="AN66" i="3" s="1"/>
  <c r="J18" i="1"/>
  <c r="W15" i="3"/>
  <c r="W27" i="3"/>
  <c r="W39" i="3"/>
  <c r="W51" i="3"/>
  <c r="W63" i="3"/>
  <c r="V135" i="3"/>
  <c r="V159" i="3"/>
  <c r="V183" i="3"/>
  <c r="V207" i="3"/>
  <c r="AK178" i="3"/>
  <c r="V195" i="3"/>
  <c r="K8" i="1"/>
  <c r="Y219" i="3"/>
  <c r="K9" i="1"/>
  <c r="Y207" i="3"/>
  <c r="K10" i="1"/>
  <c r="Y195" i="3"/>
  <c r="K11" i="1"/>
  <c r="Y183" i="3"/>
  <c r="K20" i="1"/>
  <c r="Y171" i="3"/>
  <c r="K19" i="1"/>
  <c r="Y159" i="3"/>
  <c r="K18" i="1"/>
  <c r="Y147" i="3"/>
  <c r="K15" i="1"/>
  <c r="F15" i="1" s="1"/>
  <c r="Y135" i="3"/>
  <c r="K16" i="1"/>
  <c r="F16" i="1" s="1"/>
  <c r="Y123" i="3"/>
  <c r="J14" i="1"/>
  <c r="J16" i="1"/>
  <c r="E16" i="1" s="1"/>
  <c r="X15" i="3"/>
  <c r="X39" i="3"/>
  <c r="X63" i="3"/>
  <c r="W135" i="3"/>
  <c r="W159" i="3"/>
  <c r="W183" i="3"/>
  <c r="W207" i="3"/>
  <c r="AK215" i="3"/>
  <c r="AJ215" i="3"/>
  <c r="AL215" i="3"/>
  <c r="V123" i="3"/>
  <c r="V147" i="3"/>
  <c r="V171" i="3"/>
  <c r="J8" i="1"/>
  <c r="X219" i="3"/>
  <c r="J9" i="1"/>
  <c r="X207" i="3"/>
  <c r="J11" i="1"/>
  <c r="X183" i="3"/>
  <c r="J19" i="1"/>
  <c r="X159" i="3"/>
  <c r="J15" i="1"/>
  <c r="E15" i="1" s="1"/>
  <c r="X135" i="3"/>
  <c r="J12" i="1"/>
  <c r="Y15" i="3"/>
  <c r="Y27" i="3"/>
  <c r="Y39" i="3"/>
  <c r="Y51" i="3"/>
  <c r="Y63" i="3"/>
  <c r="AK114" i="3"/>
  <c r="AN114" i="3" s="1"/>
  <c r="AL217" i="3"/>
  <c r="AK217" i="3"/>
  <c r="AJ217" i="3"/>
  <c r="I8" i="1"/>
  <c r="W219" i="3"/>
  <c r="J10" i="1"/>
  <c r="V4" i="3"/>
  <c r="AK202" i="3"/>
  <c r="D15" i="1"/>
  <c r="C15" i="1"/>
  <c r="C16" i="1"/>
  <c r="D16" i="1"/>
  <c r="K14" i="1"/>
  <c r="K12" i="1"/>
  <c r="I14" i="1"/>
  <c r="I12" i="1"/>
  <c r="H14" i="1"/>
  <c r="H12" i="1"/>
  <c r="K13" i="1"/>
  <c r="K17" i="1"/>
  <c r="J13" i="1"/>
  <c r="J17" i="1"/>
  <c r="I13" i="1"/>
  <c r="I17" i="1"/>
  <c r="H13" i="1"/>
  <c r="H17" i="1"/>
  <c r="C9" i="1"/>
  <c r="V320" i="5" l="1"/>
  <c r="AH319" i="5"/>
  <c r="Y11" i="5"/>
  <c r="X10" i="5"/>
  <c r="Z11" i="5"/>
  <c r="V6" i="5"/>
  <c r="AQ6" i="5" s="1"/>
  <c r="BA6" i="5" s="1"/>
  <c r="AR5" i="5"/>
  <c r="BB5" i="5" s="1"/>
  <c r="AS5" i="5"/>
  <c r="BC5" i="5" s="1"/>
  <c r="AQ5" i="5"/>
  <c r="BA5" i="5" s="1"/>
  <c r="N6" i="6"/>
  <c r="X5" i="6"/>
  <c r="AB5" i="6" s="1"/>
  <c r="Y5" i="6"/>
  <c r="AC5" i="6" s="1"/>
  <c r="W5" i="6"/>
  <c r="AA5" i="6" s="1"/>
  <c r="U6" i="6"/>
  <c r="S6" i="6"/>
  <c r="T7" i="6"/>
  <c r="W6" i="5"/>
  <c r="AP5" i="5"/>
  <c r="AZ5" i="5" s="1"/>
  <c r="AD180" i="3"/>
  <c r="AO179" i="3"/>
  <c r="AO175" i="3"/>
  <c r="AO167" i="3"/>
  <c r="AO151" i="3"/>
  <c r="AO143" i="3"/>
  <c r="AI135" i="3"/>
  <c r="AI127" i="3"/>
  <c r="AI119" i="3"/>
  <c r="AI111" i="3"/>
  <c r="AI103" i="3"/>
  <c r="AO95" i="3"/>
  <c r="AO87" i="3"/>
  <c r="AO79" i="3"/>
  <c r="AI71" i="3"/>
  <c r="AI63" i="3"/>
  <c r="AI55" i="3"/>
  <c r="AG133" i="3"/>
  <c r="AM129" i="3"/>
  <c r="AG103" i="3"/>
  <c r="AI173" i="3"/>
  <c r="AI165" i="3"/>
  <c r="AI157" i="3"/>
  <c r="AI149" i="3"/>
  <c r="AI141" i="3"/>
  <c r="AI133" i="3"/>
  <c r="AI125" i="3"/>
  <c r="AI117" i="3"/>
  <c r="AI109" i="3"/>
  <c r="AI101" i="3"/>
  <c r="AI93" i="3"/>
  <c r="AI85" i="3"/>
  <c r="AI77" i="3"/>
  <c r="AG129" i="3"/>
  <c r="AM103" i="3"/>
  <c r="AG160" i="3"/>
  <c r="AG124" i="3"/>
  <c r="AO173" i="3"/>
  <c r="AO165" i="3"/>
  <c r="AO157" i="3"/>
  <c r="AO149" i="3"/>
  <c r="AO141" i="3"/>
  <c r="AO133" i="3"/>
  <c r="AO125" i="3"/>
  <c r="AO117" i="3"/>
  <c r="AO109" i="3"/>
  <c r="AO101" i="3"/>
  <c r="AO93" i="3"/>
  <c r="AO85" i="3"/>
  <c r="AO77" i="3"/>
  <c r="AO69" i="3"/>
  <c r="AM125" i="3"/>
  <c r="AG95" i="3"/>
  <c r="AI178" i="3"/>
  <c r="AB183" i="3"/>
  <c r="AG182" i="3"/>
  <c r="AI171" i="3"/>
  <c r="AO163" i="3"/>
  <c r="AO155" i="3"/>
  <c r="AO139" i="3"/>
  <c r="AO131" i="3"/>
  <c r="AO115" i="3"/>
  <c r="AI107" i="3"/>
  <c r="AO99" i="3"/>
  <c r="AO91" i="3"/>
  <c r="AO83" i="3"/>
  <c r="AO75" i="3"/>
  <c r="AO67" i="3"/>
  <c r="AO59" i="3"/>
  <c r="AM123" i="3"/>
  <c r="AG171" i="3"/>
  <c r="AG117" i="3"/>
  <c r="AG91" i="3"/>
  <c r="AI162" i="3"/>
  <c r="AO177" i="3"/>
  <c r="AO169" i="3"/>
  <c r="AO161" i="3"/>
  <c r="AO153" i="3"/>
  <c r="AO145" i="3"/>
  <c r="AO137" i="3"/>
  <c r="AO129" i="3"/>
  <c r="AO121" i="3"/>
  <c r="AO113" i="3"/>
  <c r="AO105" i="3"/>
  <c r="AO97" i="3"/>
  <c r="AO89" i="3"/>
  <c r="AO81" i="3"/>
  <c r="AO73" i="3"/>
  <c r="AO65" i="3"/>
  <c r="AG167" i="3"/>
  <c r="AG135" i="3"/>
  <c r="AG111" i="3"/>
  <c r="AC154" i="3"/>
  <c r="AH153" i="3"/>
  <c r="AI102" i="3"/>
  <c r="F8" i="1"/>
  <c r="AK183" i="3"/>
  <c r="AJ183" i="3"/>
  <c r="AL183" i="3"/>
  <c r="AK63" i="3"/>
  <c r="AN63" i="3" s="1"/>
  <c r="AJ63" i="3"/>
  <c r="AM63" i="3" s="1"/>
  <c r="AL63" i="3"/>
  <c r="AO63" i="3" s="1"/>
  <c r="AK159" i="3"/>
  <c r="AJ159" i="3"/>
  <c r="AM159" i="3" s="1"/>
  <c r="AL159" i="3"/>
  <c r="AO159" i="3" s="1"/>
  <c r="AL51" i="3"/>
  <c r="AO51" i="3" s="1"/>
  <c r="AK51" i="3"/>
  <c r="AN51" i="3" s="1"/>
  <c r="AJ51" i="3"/>
  <c r="AM51" i="3" s="1"/>
  <c r="AK135" i="3"/>
  <c r="AN135" i="3" s="1"/>
  <c r="AJ135" i="3"/>
  <c r="AM135" i="3" s="1"/>
  <c r="AL135" i="3"/>
  <c r="AO135" i="3" s="1"/>
  <c r="AK39" i="3"/>
  <c r="AN39" i="3" s="1"/>
  <c r="AJ39" i="3"/>
  <c r="AM39" i="3" s="1"/>
  <c r="AL39" i="3"/>
  <c r="AO39" i="3" s="1"/>
  <c r="D8" i="1"/>
  <c r="AL27" i="3"/>
  <c r="AO27" i="3" s="1"/>
  <c r="AK27" i="3"/>
  <c r="AN27" i="3" s="1"/>
  <c r="AJ27" i="3"/>
  <c r="AM27" i="3" s="1"/>
  <c r="AK207" i="3"/>
  <c r="AJ207" i="3"/>
  <c r="AL207" i="3"/>
  <c r="E8" i="1"/>
  <c r="AL4" i="3"/>
  <c r="AO4" i="3" s="1"/>
  <c r="AK4" i="3"/>
  <c r="AN4" i="3" s="1"/>
  <c r="AJ4" i="3"/>
  <c r="AM4" i="3" s="1"/>
  <c r="AL171" i="3"/>
  <c r="AO171" i="3" s="1"/>
  <c r="AK171" i="3"/>
  <c r="AJ171" i="3"/>
  <c r="AM171" i="3" s="1"/>
  <c r="AK15" i="3"/>
  <c r="AN15" i="3" s="1"/>
  <c r="AJ15" i="3"/>
  <c r="AM15" i="3" s="1"/>
  <c r="AL15" i="3"/>
  <c r="AO15" i="3" s="1"/>
  <c r="AL147" i="3"/>
  <c r="AO147" i="3" s="1"/>
  <c r="AK147" i="3"/>
  <c r="AN147" i="3" s="1"/>
  <c r="AJ147" i="3"/>
  <c r="AM147" i="3" s="1"/>
  <c r="C8" i="1"/>
  <c r="AL195" i="3"/>
  <c r="AK195" i="3"/>
  <c r="AJ195" i="3"/>
  <c r="AL123" i="3"/>
  <c r="AO123" i="3" s="1"/>
  <c r="AK123" i="3"/>
  <c r="AN123" i="3" s="1"/>
  <c r="AJ123" i="3"/>
  <c r="AL219" i="3"/>
  <c r="AK219" i="3"/>
  <c r="AJ219" i="3"/>
  <c r="C12" i="1"/>
  <c r="F12" i="1"/>
  <c r="D12" i="1"/>
  <c r="D14" i="1"/>
  <c r="F14" i="1"/>
  <c r="C14" i="1"/>
  <c r="F13" i="1"/>
  <c r="E13" i="1"/>
  <c r="D13" i="1"/>
  <c r="C13" i="1"/>
  <c r="E14" i="1"/>
  <c r="E12" i="1"/>
  <c r="D9" i="1"/>
  <c r="D10" i="1"/>
  <c r="E10" i="1"/>
  <c r="F10" i="1"/>
  <c r="C10" i="1"/>
  <c r="E9" i="1"/>
  <c r="F9" i="1"/>
  <c r="D11" i="1"/>
  <c r="E11" i="1"/>
  <c r="F11" i="1"/>
  <c r="C11" i="1"/>
  <c r="V321" i="5" l="1"/>
  <c r="AH320" i="5"/>
  <c r="Z12" i="5"/>
  <c r="X11" i="5"/>
  <c r="V7" i="5"/>
  <c r="AS6" i="5"/>
  <c r="BC6" i="5" s="1"/>
  <c r="AR6" i="5"/>
  <c r="BB6" i="5" s="1"/>
  <c r="Y12" i="5"/>
  <c r="U7" i="6"/>
  <c r="T8" i="6"/>
  <c r="S7" i="6"/>
  <c r="N7" i="6"/>
  <c r="W6" i="6"/>
  <c r="AA6" i="6" s="1"/>
  <c r="X6" i="6"/>
  <c r="AB6" i="6" s="1"/>
  <c r="Y6" i="6"/>
  <c r="AC6" i="6" s="1"/>
  <c r="W7" i="5"/>
  <c r="AP6" i="5"/>
  <c r="AZ6" i="5" s="1"/>
  <c r="AB184" i="3"/>
  <c r="AG183" i="3"/>
  <c r="AM183" i="3"/>
  <c r="AC155" i="3"/>
  <c r="AH154" i="3"/>
  <c r="AN154" i="3"/>
  <c r="AD181" i="3"/>
  <c r="AO180" i="3"/>
  <c r="AI180" i="3"/>
  <c r="D18" i="1"/>
  <c r="E18" i="1"/>
  <c r="F18" i="1"/>
  <c r="C18" i="1"/>
  <c r="D17" i="1"/>
  <c r="F17" i="1"/>
  <c r="E17" i="1"/>
  <c r="C17" i="1"/>
  <c r="C19" i="1"/>
  <c r="E19" i="1"/>
  <c r="F19" i="1"/>
  <c r="D19" i="1"/>
  <c r="C20" i="1"/>
  <c r="D20" i="1"/>
  <c r="E20" i="1"/>
  <c r="F20" i="1"/>
  <c r="A23" i="1"/>
  <c r="A24" i="1"/>
  <c r="A25" i="1"/>
  <c r="F6" i="1"/>
  <c r="E6" i="1"/>
  <c r="D6" i="1"/>
  <c r="C6" i="1"/>
  <c r="F5" i="1"/>
  <c r="F26" i="1" s="1"/>
  <c r="E5" i="1"/>
  <c r="E26" i="1" s="1"/>
  <c r="D5" i="1"/>
  <c r="D26" i="1" s="1"/>
  <c r="C5" i="1"/>
  <c r="C26" i="1" s="1"/>
  <c r="V322" i="5" l="1"/>
  <c r="AH321" i="5"/>
  <c r="V8" i="5"/>
  <c r="AS7" i="5"/>
  <c r="BC7" i="5" s="1"/>
  <c r="AR7" i="5"/>
  <c r="BB7" i="5" s="1"/>
  <c r="AQ7" i="5"/>
  <c r="BA7" i="5" s="1"/>
  <c r="X12" i="5"/>
  <c r="Y13" i="5"/>
  <c r="Z13" i="5"/>
  <c r="T9" i="6"/>
  <c r="N8" i="6"/>
  <c r="Y7" i="6"/>
  <c r="AC7" i="6" s="1"/>
  <c r="W7" i="6"/>
  <c r="AA7" i="6" s="1"/>
  <c r="X7" i="6"/>
  <c r="AB7" i="6" s="1"/>
  <c r="S8" i="6"/>
  <c r="U8" i="6"/>
  <c r="W8" i="5"/>
  <c r="AP8" i="5" s="1"/>
  <c r="AP7" i="5"/>
  <c r="AZ7" i="5" s="1"/>
  <c r="AD182" i="3"/>
  <c r="AO181" i="3"/>
  <c r="AI181" i="3"/>
  <c r="AC156" i="3"/>
  <c r="AN155" i="3"/>
  <c r="AH155" i="3"/>
  <c r="AB185" i="3"/>
  <c r="AM184" i="3"/>
  <c r="AG184" i="3"/>
  <c r="E24" i="1"/>
  <c r="F24" i="1"/>
  <c r="C24" i="1"/>
  <c r="D24" i="1"/>
  <c r="F23" i="1"/>
  <c r="E23" i="1"/>
  <c r="D23" i="1"/>
  <c r="C23" i="1"/>
  <c r="D22" i="1"/>
  <c r="C22" i="1"/>
  <c r="F22" i="1"/>
  <c r="E22" i="1"/>
  <c r="F21" i="1"/>
  <c r="E21" i="1"/>
  <c r="D21" i="1"/>
  <c r="C21" i="1"/>
  <c r="E25" i="1"/>
  <c r="F25" i="1"/>
  <c r="D25" i="1"/>
  <c r="C25" i="1"/>
  <c r="V323" i="5" l="1"/>
  <c r="AH322" i="5"/>
  <c r="Y14" i="5"/>
  <c r="X13" i="5"/>
  <c r="Z14" i="5"/>
  <c r="V9" i="5"/>
  <c r="AR8" i="5"/>
  <c r="BB8" i="5" s="1"/>
  <c r="AS8" i="5"/>
  <c r="BC8" i="5" s="1"/>
  <c r="AQ8" i="5"/>
  <c r="BA8" i="5" s="1"/>
  <c r="S9" i="6"/>
  <c r="N9" i="6"/>
  <c r="W8" i="6"/>
  <c r="AA8" i="6" s="1"/>
  <c r="X8" i="6"/>
  <c r="AB8" i="6" s="1"/>
  <c r="Y8" i="6"/>
  <c r="AC8" i="6" s="1"/>
  <c r="U9" i="6"/>
  <c r="T10" i="6"/>
  <c r="W9" i="5"/>
  <c r="AZ8" i="5"/>
  <c r="AB186" i="3"/>
  <c r="AG185" i="3"/>
  <c r="AM185" i="3"/>
  <c r="AC157" i="3"/>
  <c r="AH156" i="3"/>
  <c r="AN156" i="3"/>
  <c r="AD183" i="3"/>
  <c r="AO182" i="3"/>
  <c r="AI182" i="3"/>
  <c r="V324" i="5" l="1"/>
  <c r="AH323" i="5"/>
  <c r="Z15" i="5"/>
  <c r="X14" i="5"/>
  <c r="V10" i="5"/>
  <c r="AR9" i="5"/>
  <c r="BB9" i="5" s="1"/>
  <c r="AS9" i="5"/>
  <c r="BC9" i="5" s="1"/>
  <c r="AQ9" i="5"/>
  <c r="BA9" i="5" s="1"/>
  <c r="AP9" i="5"/>
  <c r="AZ9" i="5" s="1"/>
  <c r="Y15" i="5"/>
  <c r="U10" i="6"/>
  <c r="N10" i="6"/>
  <c r="W9" i="6"/>
  <c r="AA9" i="6" s="1"/>
  <c r="X9" i="6"/>
  <c r="AB9" i="6" s="1"/>
  <c r="Y9" i="6"/>
  <c r="AC9" i="6" s="1"/>
  <c r="T11" i="6"/>
  <c r="S10" i="6"/>
  <c r="W10" i="5"/>
  <c r="AD184" i="3"/>
  <c r="AO183" i="3"/>
  <c r="AI183" i="3"/>
  <c r="AC158" i="3"/>
  <c r="AH157" i="3"/>
  <c r="AN157" i="3"/>
  <c r="AB187" i="3"/>
  <c r="AM186" i="3"/>
  <c r="AG186" i="3"/>
  <c r="V325" i="5" l="1"/>
  <c r="AH324" i="5"/>
  <c r="V11" i="5"/>
  <c r="AR10" i="5"/>
  <c r="BB10" i="5" s="1"/>
  <c r="AS10" i="5"/>
  <c r="BC10" i="5" s="1"/>
  <c r="AQ10" i="5"/>
  <c r="BA10" i="5" s="1"/>
  <c r="X15" i="5"/>
  <c r="Y16" i="5"/>
  <c r="AP10" i="5"/>
  <c r="AZ10" i="5" s="1"/>
  <c r="Z16" i="5"/>
  <c r="N11" i="6"/>
  <c r="Y10" i="6"/>
  <c r="AC10" i="6" s="1"/>
  <c r="X10" i="6"/>
  <c r="AB10" i="6" s="1"/>
  <c r="W10" i="6"/>
  <c r="AA10" i="6" s="1"/>
  <c r="T12" i="6"/>
  <c r="S11" i="6"/>
  <c r="U11" i="6"/>
  <c r="W11" i="5"/>
  <c r="AB188" i="3"/>
  <c r="AG187" i="3"/>
  <c r="AM187" i="3"/>
  <c r="AC159" i="3"/>
  <c r="AH158" i="3"/>
  <c r="AN158" i="3"/>
  <c r="AD185" i="3"/>
  <c r="AO184" i="3"/>
  <c r="AI184" i="3"/>
  <c r="V326" i="5" l="1"/>
  <c r="AH325" i="5"/>
  <c r="AP11" i="5"/>
  <c r="Y17" i="5"/>
  <c r="X16" i="5"/>
  <c r="Z17" i="5"/>
  <c r="V12" i="5"/>
  <c r="AR11" i="5"/>
  <c r="BB11" i="5" s="1"/>
  <c r="AS11" i="5"/>
  <c r="BC11" i="5" s="1"/>
  <c r="AQ11" i="5"/>
  <c r="BA11" i="5" s="1"/>
  <c r="S12" i="6"/>
  <c r="T13" i="6"/>
  <c r="U12" i="6"/>
  <c r="N12" i="6"/>
  <c r="W11" i="6"/>
  <c r="AA11" i="6" s="1"/>
  <c r="X11" i="6"/>
  <c r="AB11" i="6" s="1"/>
  <c r="Y11" i="6"/>
  <c r="AC11" i="6" s="1"/>
  <c r="W12" i="5"/>
  <c r="AZ11" i="5"/>
  <c r="AD186" i="3"/>
  <c r="AO185" i="3"/>
  <c r="AI185" i="3"/>
  <c r="AC160" i="3"/>
  <c r="AH159" i="3"/>
  <c r="AN159" i="3"/>
  <c r="AB189" i="3"/>
  <c r="AG188" i="3"/>
  <c r="AM188" i="3"/>
  <c r="V327" i="5" l="1"/>
  <c r="AH326" i="5"/>
  <c r="V13" i="5"/>
  <c r="AS12" i="5"/>
  <c r="BC12" i="5" s="1"/>
  <c r="AR12" i="5"/>
  <c r="BB12" i="5" s="1"/>
  <c r="AQ12" i="5"/>
  <c r="BA12" i="5" s="1"/>
  <c r="Z18" i="5"/>
  <c r="X17" i="5"/>
  <c r="AP12" i="5"/>
  <c r="AZ12" i="5" s="1"/>
  <c r="Y18" i="5"/>
  <c r="U13" i="6"/>
  <c r="N13" i="6"/>
  <c r="W12" i="6"/>
  <c r="AA12" i="6" s="1"/>
  <c r="X12" i="6"/>
  <c r="AB12" i="6" s="1"/>
  <c r="Y12" i="6"/>
  <c r="AC12" i="6" s="1"/>
  <c r="T14" i="6"/>
  <c r="S13" i="6"/>
  <c r="W13" i="5"/>
  <c r="AP13" i="5" s="1"/>
  <c r="AB190" i="3"/>
  <c r="AG189" i="3"/>
  <c r="AM189" i="3"/>
  <c r="AC161" i="3"/>
  <c r="AH160" i="3"/>
  <c r="AN160" i="3"/>
  <c r="AD187" i="3"/>
  <c r="AI186" i="3"/>
  <c r="AO186" i="3"/>
  <c r="V328" i="5" l="1"/>
  <c r="AH327" i="5"/>
  <c r="X18" i="5"/>
  <c r="Z19" i="5"/>
  <c r="Y19" i="5"/>
  <c r="V14" i="5"/>
  <c r="AR13" i="5"/>
  <c r="BB13" i="5" s="1"/>
  <c r="AS13" i="5"/>
  <c r="BC13" i="5" s="1"/>
  <c r="AQ13" i="5"/>
  <c r="BA13" i="5" s="1"/>
  <c r="U14" i="6"/>
  <c r="T15" i="6"/>
  <c r="N14" i="6"/>
  <c r="X13" i="6"/>
  <c r="AB13" i="6" s="1"/>
  <c r="W13" i="6"/>
  <c r="AA13" i="6" s="1"/>
  <c r="Y13" i="6"/>
  <c r="AC13" i="6" s="1"/>
  <c r="S14" i="6"/>
  <c r="W14" i="5"/>
  <c r="AZ13" i="5"/>
  <c r="AD188" i="3"/>
  <c r="AO187" i="3"/>
  <c r="AI187" i="3"/>
  <c r="AC162" i="3"/>
  <c r="AH161" i="3"/>
  <c r="AN161" i="3"/>
  <c r="AB191" i="3"/>
  <c r="AG190" i="3"/>
  <c r="AM190" i="3"/>
  <c r="V329" i="5" l="1"/>
  <c r="AH328" i="5"/>
  <c r="V15" i="5"/>
  <c r="AS14" i="5"/>
  <c r="BC14" i="5" s="1"/>
  <c r="AR14" i="5"/>
  <c r="BB14" i="5" s="1"/>
  <c r="AQ14" i="5"/>
  <c r="BA14" i="5" s="1"/>
  <c r="Z20" i="5"/>
  <c r="Y20" i="5"/>
  <c r="AP14" i="5"/>
  <c r="AZ14" i="5" s="1"/>
  <c r="X19" i="5"/>
  <c r="U15" i="6"/>
  <c r="N15" i="6"/>
  <c r="X14" i="6"/>
  <c r="AB14" i="6" s="1"/>
  <c r="Y14" i="6"/>
  <c r="AC14" i="6" s="1"/>
  <c r="W14" i="6"/>
  <c r="AA14" i="6" s="1"/>
  <c r="T16" i="6"/>
  <c r="S15" i="6"/>
  <c r="W15" i="5"/>
  <c r="AC163" i="3"/>
  <c r="AN162" i="3"/>
  <c r="AH162" i="3"/>
  <c r="AB192" i="3"/>
  <c r="AG191" i="3"/>
  <c r="AM191" i="3"/>
  <c r="AD189" i="3"/>
  <c r="AI188" i="3"/>
  <c r="AO188" i="3"/>
  <c r="V330" i="5" l="1"/>
  <c r="AH329" i="5"/>
  <c r="Z21" i="5"/>
  <c r="Y21" i="5"/>
  <c r="AP15" i="5"/>
  <c r="AZ15" i="5" s="1"/>
  <c r="X20" i="5"/>
  <c r="V16" i="5"/>
  <c r="AS15" i="5"/>
  <c r="BC15" i="5" s="1"/>
  <c r="AR15" i="5"/>
  <c r="BB15" i="5" s="1"/>
  <c r="AQ15" i="5"/>
  <c r="BA15" i="5" s="1"/>
  <c r="T17" i="6"/>
  <c r="S16" i="6"/>
  <c r="N16" i="6"/>
  <c r="X15" i="6"/>
  <c r="AB15" i="6" s="1"/>
  <c r="Y15" i="6"/>
  <c r="AC15" i="6" s="1"/>
  <c r="W15" i="6"/>
  <c r="AA15" i="6" s="1"/>
  <c r="U16" i="6"/>
  <c r="W16" i="5"/>
  <c r="AC164" i="3"/>
  <c r="AH163" i="3"/>
  <c r="AN163" i="3"/>
  <c r="AD190" i="3"/>
  <c r="AO189" i="3"/>
  <c r="AI189" i="3"/>
  <c r="AB193" i="3"/>
  <c r="AM192" i="3"/>
  <c r="AG192" i="3"/>
  <c r="V331" i="5" l="1"/>
  <c r="AH330" i="5"/>
  <c r="V17" i="5"/>
  <c r="AR16" i="5"/>
  <c r="BB16" i="5" s="1"/>
  <c r="AS16" i="5"/>
  <c r="BC16" i="5" s="1"/>
  <c r="AQ16" i="5"/>
  <c r="BA16" i="5" s="1"/>
  <c r="X21" i="5"/>
  <c r="Y22" i="5"/>
  <c r="AP16" i="5"/>
  <c r="Z22" i="5"/>
  <c r="U17" i="6"/>
  <c r="T18" i="6"/>
  <c r="N17" i="6"/>
  <c r="W16" i="6"/>
  <c r="AA16" i="6" s="1"/>
  <c r="X16" i="6"/>
  <c r="AB16" i="6" s="1"/>
  <c r="Y16" i="6"/>
  <c r="AC16" i="6" s="1"/>
  <c r="S17" i="6"/>
  <c r="W17" i="5"/>
  <c r="AZ16" i="5"/>
  <c r="AB194" i="3"/>
  <c r="AM193" i="3"/>
  <c r="AG193" i="3"/>
  <c r="AD191" i="3"/>
  <c r="AO190" i="3"/>
  <c r="AI190" i="3"/>
  <c r="AC165" i="3"/>
  <c r="AN164" i="3"/>
  <c r="AH164" i="3"/>
  <c r="V332" i="5" l="1"/>
  <c r="AH332" i="5" s="1"/>
  <c r="AH331" i="5"/>
  <c r="AP17" i="5"/>
  <c r="AZ17" i="5" s="1"/>
  <c r="X22" i="5"/>
  <c r="Z23" i="5"/>
  <c r="Y23" i="5"/>
  <c r="V18" i="5"/>
  <c r="AS17" i="5"/>
  <c r="BC17" i="5" s="1"/>
  <c r="AR17" i="5"/>
  <c r="BB17" i="5" s="1"/>
  <c r="AQ17" i="5"/>
  <c r="BA17" i="5" s="1"/>
  <c r="T19" i="6"/>
  <c r="N18" i="6"/>
  <c r="W17" i="6"/>
  <c r="AA17" i="6" s="1"/>
  <c r="X17" i="6"/>
  <c r="AB17" i="6" s="1"/>
  <c r="Y17" i="6"/>
  <c r="AC17" i="6" s="1"/>
  <c r="S18" i="6"/>
  <c r="U18" i="6"/>
  <c r="W18" i="5"/>
  <c r="AC166" i="3"/>
  <c r="AH165" i="3"/>
  <c r="AN165" i="3"/>
  <c r="AD192" i="3"/>
  <c r="AO191" i="3"/>
  <c r="AI191" i="3"/>
  <c r="AB195" i="3"/>
  <c r="AG194" i="3"/>
  <c r="AM194" i="3"/>
  <c r="V19" i="5" l="1"/>
  <c r="AS18" i="5"/>
  <c r="BC18" i="5" s="1"/>
  <c r="AR18" i="5"/>
  <c r="BB18" i="5" s="1"/>
  <c r="AQ18" i="5"/>
  <c r="BA18" i="5" s="1"/>
  <c r="Y24" i="5"/>
  <c r="Z24" i="5"/>
  <c r="AP18" i="5"/>
  <c r="AZ18" i="5" s="1"/>
  <c r="X23" i="5"/>
  <c r="S19" i="6"/>
  <c r="N19" i="6"/>
  <c r="W18" i="6"/>
  <c r="AA18" i="6" s="1"/>
  <c r="X18" i="6"/>
  <c r="AB18" i="6" s="1"/>
  <c r="Y18" i="6"/>
  <c r="AC18" i="6" s="1"/>
  <c r="U19" i="6"/>
  <c r="T20" i="6"/>
  <c r="W19" i="5"/>
  <c r="AP19" i="5" s="1"/>
  <c r="AB196" i="3"/>
  <c r="AG195" i="3"/>
  <c r="AM195" i="3"/>
  <c r="AD193" i="3"/>
  <c r="AI192" i="3"/>
  <c r="AO192" i="3"/>
  <c r="AC167" i="3"/>
  <c r="AN166" i="3"/>
  <c r="AH166" i="3"/>
  <c r="Z25" i="5" l="1"/>
  <c r="X24" i="5"/>
  <c r="Y25" i="5"/>
  <c r="V20" i="5"/>
  <c r="AS19" i="5"/>
  <c r="BC19" i="5" s="1"/>
  <c r="AR19" i="5"/>
  <c r="BB19" i="5" s="1"/>
  <c r="AQ19" i="5"/>
  <c r="BA19" i="5" s="1"/>
  <c r="U20" i="6"/>
  <c r="N20" i="6"/>
  <c r="W19" i="6"/>
  <c r="AA19" i="6" s="1"/>
  <c r="Y19" i="6"/>
  <c r="AC19" i="6" s="1"/>
  <c r="X19" i="6"/>
  <c r="AB19" i="6" s="1"/>
  <c r="T21" i="6"/>
  <c r="S20" i="6"/>
  <c r="W20" i="5"/>
  <c r="AZ19" i="5"/>
  <c r="AC168" i="3"/>
  <c r="AN167" i="3"/>
  <c r="AH167" i="3"/>
  <c r="AD194" i="3"/>
  <c r="AO193" i="3"/>
  <c r="AI193" i="3"/>
  <c r="AB197" i="3"/>
  <c r="AM196" i="3"/>
  <c r="AG196" i="3"/>
  <c r="Y26" i="5" l="1"/>
  <c r="V21" i="5"/>
  <c r="AS20" i="5"/>
  <c r="BC20" i="5" s="1"/>
  <c r="AR20" i="5"/>
  <c r="BB20" i="5" s="1"/>
  <c r="AQ20" i="5"/>
  <c r="BA20" i="5" s="1"/>
  <c r="X25" i="5"/>
  <c r="AP20" i="5"/>
  <c r="AZ20" i="5" s="1"/>
  <c r="Z26" i="5"/>
  <c r="U21" i="6"/>
  <c r="T22" i="6"/>
  <c r="S21" i="6"/>
  <c r="N21" i="6"/>
  <c r="Y20" i="6"/>
  <c r="AC20" i="6" s="1"/>
  <c r="W20" i="6"/>
  <c r="AA20" i="6" s="1"/>
  <c r="X20" i="6"/>
  <c r="AB20" i="6" s="1"/>
  <c r="W21" i="5"/>
  <c r="AB198" i="3"/>
  <c r="AG197" i="3"/>
  <c r="AM197" i="3"/>
  <c r="AD195" i="3"/>
  <c r="AI194" i="3"/>
  <c r="AO194" i="3"/>
  <c r="AC169" i="3"/>
  <c r="AH168" i="3"/>
  <c r="AN168" i="3"/>
  <c r="AP21" i="5" l="1"/>
  <c r="AZ21" i="5" s="1"/>
  <c r="V22" i="5"/>
  <c r="AS21" i="5"/>
  <c r="BC21" i="5" s="1"/>
  <c r="AR21" i="5"/>
  <c r="BB21" i="5" s="1"/>
  <c r="AQ21" i="5"/>
  <c r="BA21" i="5" s="1"/>
  <c r="X26" i="5"/>
  <c r="Z27" i="5"/>
  <c r="Y27" i="5"/>
  <c r="N22" i="6"/>
  <c r="W21" i="6"/>
  <c r="AA21" i="6" s="1"/>
  <c r="X21" i="6"/>
  <c r="AB21" i="6" s="1"/>
  <c r="Y21" i="6"/>
  <c r="AC21" i="6" s="1"/>
  <c r="S22" i="6"/>
  <c r="T23" i="6"/>
  <c r="U22" i="6"/>
  <c r="W22" i="5"/>
  <c r="AC170" i="3"/>
  <c r="AH169" i="3"/>
  <c r="AN169" i="3"/>
  <c r="AD196" i="3"/>
  <c r="AO195" i="3"/>
  <c r="AI195" i="3"/>
  <c r="AB199" i="3"/>
  <c r="AG198" i="3"/>
  <c r="AM198" i="3"/>
  <c r="AP22" i="5" l="1"/>
  <c r="Z28" i="5"/>
  <c r="X27" i="5"/>
  <c r="Y28" i="5"/>
  <c r="V23" i="5"/>
  <c r="AS22" i="5"/>
  <c r="BC22" i="5" s="1"/>
  <c r="AR22" i="5"/>
  <c r="BB22" i="5" s="1"/>
  <c r="AQ22" i="5"/>
  <c r="BA22" i="5" s="1"/>
  <c r="T24" i="6"/>
  <c r="S23" i="6"/>
  <c r="U23" i="6"/>
  <c r="N23" i="6"/>
  <c r="X22" i="6"/>
  <c r="AB22" i="6" s="1"/>
  <c r="Y22" i="6"/>
  <c r="AC22" i="6" s="1"/>
  <c r="W22" i="6"/>
  <c r="AA22" i="6" s="1"/>
  <c r="W23" i="5"/>
  <c r="AZ22" i="5"/>
  <c r="AB200" i="3"/>
  <c r="AG199" i="3"/>
  <c r="AM199" i="3"/>
  <c r="AD197" i="3"/>
  <c r="AI196" i="3"/>
  <c r="AO196" i="3"/>
  <c r="AC171" i="3"/>
  <c r="AH170" i="3"/>
  <c r="AN170" i="3"/>
  <c r="V24" i="5" l="1"/>
  <c r="AS23" i="5"/>
  <c r="BC23" i="5" s="1"/>
  <c r="AR23" i="5"/>
  <c r="BB23" i="5" s="1"/>
  <c r="AQ23" i="5"/>
  <c r="BA23" i="5" s="1"/>
  <c r="Y29" i="5"/>
  <c r="X28" i="5"/>
  <c r="AP23" i="5"/>
  <c r="AZ23" i="5" s="1"/>
  <c r="Z29" i="5"/>
  <c r="U24" i="6"/>
  <c r="N24" i="6"/>
  <c r="X23" i="6"/>
  <c r="AB23" i="6" s="1"/>
  <c r="Y23" i="6"/>
  <c r="AC23" i="6" s="1"/>
  <c r="W23" i="6"/>
  <c r="AA23" i="6" s="1"/>
  <c r="S24" i="6"/>
  <c r="T25" i="6"/>
  <c r="W24" i="5"/>
  <c r="AP24" i="5" s="1"/>
  <c r="AC172" i="3"/>
  <c r="AH171" i="3"/>
  <c r="AN171" i="3"/>
  <c r="AD198" i="3"/>
  <c r="AO197" i="3"/>
  <c r="AI197" i="3"/>
  <c r="AB201" i="3"/>
  <c r="AG200" i="3"/>
  <c r="AM200" i="3"/>
  <c r="Y30" i="5" l="1"/>
  <c r="Z30" i="5"/>
  <c r="X29" i="5"/>
  <c r="V25" i="5"/>
  <c r="AS24" i="5"/>
  <c r="BC24" i="5" s="1"/>
  <c r="AR24" i="5"/>
  <c r="BB24" i="5" s="1"/>
  <c r="AQ24" i="5"/>
  <c r="BA24" i="5" s="1"/>
  <c r="U25" i="6"/>
  <c r="S25" i="6"/>
  <c r="N25" i="6"/>
  <c r="W24" i="6"/>
  <c r="AA24" i="6" s="1"/>
  <c r="X24" i="6"/>
  <c r="AB24" i="6" s="1"/>
  <c r="Y24" i="6"/>
  <c r="AC24" i="6" s="1"/>
  <c r="T26" i="6"/>
  <c r="W25" i="5"/>
  <c r="AZ24" i="5"/>
  <c r="AB202" i="3"/>
  <c r="AM201" i="3"/>
  <c r="AG201" i="3"/>
  <c r="AD199" i="3"/>
  <c r="AI198" i="3"/>
  <c r="AO198" i="3"/>
  <c r="AC173" i="3"/>
  <c r="AH172" i="3"/>
  <c r="AN172" i="3"/>
  <c r="V26" i="5" l="1"/>
  <c r="AS25" i="5"/>
  <c r="BC25" i="5" s="1"/>
  <c r="AR25" i="5"/>
  <c r="BB25" i="5" s="1"/>
  <c r="AQ25" i="5"/>
  <c r="BA25" i="5" s="1"/>
  <c r="Z31" i="5"/>
  <c r="X30" i="5"/>
  <c r="AP25" i="5"/>
  <c r="AZ25" i="5" s="1"/>
  <c r="Y31" i="5"/>
  <c r="T27" i="6"/>
  <c r="S26" i="6"/>
  <c r="N26" i="6"/>
  <c r="W25" i="6"/>
  <c r="AA25" i="6" s="1"/>
  <c r="X25" i="6"/>
  <c r="AB25" i="6" s="1"/>
  <c r="Y25" i="6"/>
  <c r="AC25" i="6" s="1"/>
  <c r="U26" i="6"/>
  <c r="W26" i="5"/>
  <c r="AC174" i="3"/>
  <c r="AH173" i="3"/>
  <c r="AN173" i="3"/>
  <c r="AD200" i="3"/>
  <c r="AO199" i="3"/>
  <c r="AI199" i="3"/>
  <c r="AB203" i="3"/>
  <c r="AG202" i="3"/>
  <c r="AM202" i="3"/>
  <c r="AP26" i="5" l="1"/>
  <c r="AZ26" i="5" s="1"/>
  <c r="Y32" i="5"/>
  <c r="X31" i="5"/>
  <c r="Z32" i="5"/>
  <c r="V27" i="5"/>
  <c r="AR26" i="5"/>
  <c r="BB26" i="5" s="1"/>
  <c r="AS26" i="5"/>
  <c r="BC26" i="5" s="1"/>
  <c r="AQ26" i="5"/>
  <c r="BA26" i="5" s="1"/>
  <c r="S27" i="6"/>
  <c r="N27" i="6"/>
  <c r="W26" i="6"/>
  <c r="AA26" i="6" s="1"/>
  <c r="X26" i="6"/>
  <c r="AB26" i="6" s="1"/>
  <c r="Y26" i="6"/>
  <c r="AC26" i="6" s="1"/>
  <c r="U27" i="6"/>
  <c r="T28" i="6"/>
  <c r="W27" i="5"/>
  <c r="AB204" i="3"/>
  <c r="AG203" i="3"/>
  <c r="AM203" i="3"/>
  <c r="AD201" i="3"/>
  <c r="AI200" i="3"/>
  <c r="AO200" i="3"/>
  <c r="AC175" i="3"/>
  <c r="AH174" i="3"/>
  <c r="AN174" i="3"/>
  <c r="V28" i="5" l="1"/>
  <c r="AR27" i="5"/>
  <c r="BB27" i="5" s="1"/>
  <c r="AS27" i="5"/>
  <c r="BC27" i="5" s="1"/>
  <c r="AQ27" i="5"/>
  <c r="BA27" i="5" s="1"/>
  <c r="Z33" i="5"/>
  <c r="X32" i="5"/>
  <c r="AP27" i="5"/>
  <c r="AZ27" i="5" s="1"/>
  <c r="Y33" i="5"/>
  <c r="U28" i="6"/>
  <c r="N28" i="6"/>
  <c r="W27" i="6"/>
  <c r="AA27" i="6" s="1"/>
  <c r="Y27" i="6"/>
  <c r="AC27" i="6" s="1"/>
  <c r="X27" i="6"/>
  <c r="AB27" i="6" s="1"/>
  <c r="T29" i="6"/>
  <c r="S28" i="6"/>
  <c r="W28" i="5"/>
  <c r="AC176" i="3"/>
  <c r="AH175" i="3"/>
  <c r="AN175" i="3"/>
  <c r="AD202" i="3"/>
  <c r="AO201" i="3"/>
  <c r="AI201" i="3"/>
  <c r="AB205" i="3"/>
  <c r="AG204" i="3"/>
  <c r="AM204" i="3"/>
  <c r="AP28" i="5" l="1"/>
  <c r="AZ28" i="5" s="1"/>
  <c r="Z34" i="5"/>
  <c r="X33" i="5"/>
  <c r="Y34" i="5"/>
  <c r="V29" i="5"/>
  <c r="AS28" i="5"/>
  <c r="BC28" i="5" s="1"/>
  <c r="AR28" i="5"/>
  <c r="BB28" i="5" s="1"/>
  <c r="AQ28" i="5"/>
  <c r="BA28" i="5" s="1"/>
  <c r="N29" i="6"/>
  <c r="Y28" i="6"/>
  <c r="AC28" i="6" s="1"/>
  <c r="W28" i="6"/>
  <c r="AA28" i="6" s="1"/>
  <c r="X28" i="6"/>
  <c r="AB28" i="6" s="1"/>
  <c r="T30" i="6"/>
  <c r="S29" i="6"/>
  <c r="U29" i="6"/>
  <c r="W29" i="5"/>
  <c r="AB206" i="3"/>
  <c r="AM205" i="3"/>
  <c r="AG205" i="3"/>
  <c r="AD203" i="3"/>
  <c r="AI202" i="3"/>
  <c r="AO202" i="3"/>
  <c r="AC177" i="3"/>
  <c r="AH176" i="3"/>
  <c r="AN176" i="3"/>
  <c r="Y35" i="5" l="1"/>
  <c r="X34" i="5"/>
  <c r="V30" i="5"/>
  <c r="AR29" i="5"/>
  <c r="BB29" i="5" s="1"/>
  <c r="AS29" i="5"/>
  <c r="BC29" i="5" s="1"/>
  <c r="AQ29" i="5"/>
  <c r="BA29" i="5" s="1"/>
  <c r="AP29" i="5"/>
  <c r="AZ29" i="5" s="1"/>
  <c r="Z35" i="5"/>
  <c r="S30" i="6"/>
  <c r="T31" i="6"/>
  <c r="U30" i="6"/>
  <c r="N30" i="6"/>
  <c r="W29" i="6"/>
  <c r="AA29" i="6" s="1"/>
  <c r="X29" i="6"/>
  <c r="AB29" i="6" s="1"/>
  <c r="Y29" i="6"/>
  <c r="AC29" i="6" s="1"/>
  <c r="W30" i="5"/>
  <c r="AC178" i="3"/>
  <c r="AH177" i="3"/>
  <c r="AN177" i="3"/>
  <c r="AD204" i="3"/>
  <c r="AO203" i="3"/>
  <c r="AI203" i="3"/>
  <c r="AB207" i="3"/>
  <c r="AM206" i="3"/>
  <c r="AG206" i="3"/>
  <c r="X35" i="5" l="1"/>
  <c r="V31" i="5"/>
  <c r="AR30" i="5"/>
  <c r="BB30" i="5" s="1"/>
  <c r="AS30" i="5"/>
  <c r="BC30" i="5" s="1"/>
  <c r="AQ30" i="5"/>
  <c r="BA30" i="5" s="1"/>
  <c r="Z36" i="5"/>
  <c r="AP30" i="5"/>
  <c r="AZ30" i="5" s="1"/>
  <c r="Y36" i="5"/>
  <c r="T32" i="6"/>
  <c r="U31" i="6"/>
  <c r="N31" i="6"/>
  <c r="X30" i="6"/>
  <c r="AB30" i="6" s="1"/>
  <c r="Y30" i="6"/>
  <c r="AC30" i="6" s="1"/>
  <c r="W30" i="6"/>
  <c r="AA30" i="6" s="1"/>
  <c r="S31" i="6"/>
  <c r="W31" i="5"/>
  <c r="AP31" i="5" s="1"/>
  <c r="AB208" i="3"/>
  <c r="AG207" i="3"/>
  <c r="AM207" i="3"/>
  <c r="AD205" i="3"/>
  <c r="AO204" i="3"/>
  <c r="AI204" i="3"/>
  <c r="AC179" i="3"/>
  <c r="AN178" i="3"/>
  <c r="AH178" i="3"/>
  <c r="V32" i="5" l="1"/>
  <c r="AR31" i="5"/>
  <c r="BB31" i="5" s="1"/>
  <c r="AS31" i="5"/>
  <c r="BC31" i="5" s="1"/>
  <c r="AQ31" i="5"/>
  <c r="BA31" i="5" s="1"/>
  <c r="Y37" i="5"/>
  <c r="Z37" i="5"/>
  <c r="X36" i="5"/>
  <c r="U32" i="6"/>
  <c r="N32" i="6"/>
  <c r="X31" i="6"/>
  <c r="AB31" i="6" s="1"/>
  <c r="Y31" i="6"/>
  <c r="AC31" i="6" s="1"/>
  <c r="W31" i="6"/>
  <c r="S32" i="6"/>
  <c r="AA31" i="6"/>
  <c r="T33" i="6"/>
  <c r="W32" i="5"/>
  <c r="AZ31" i="5"/>
  <c r="AC180" i="3"/>
  <c r="AH179" i="3"/>
  <c r="AN179" i="3"/>
  <c r="AD206" i="3"/>
  <c r="AO205" i="3"/>
  <c r="AI205" i="3"/>
  <c r="AB209" i="3"/>
  <c r="AM208" i="3"/>
  <c r="AG208" i="3"/>
  <c r="AP32" i="5" l="1"/>
  <c r="AZ32" i="5" s="1"/>
  <c r="Y38" i="5"/>
  <c r="Z38" i="5"/>
  <c r="X37" i="5"/>
  <c r="V33" i="5"/>
  <c r="AS32" i="5"/>
  <c r="BC32" i="5" s="1"/>
  <c r="AR32" i="5"/>
  <c r="BB32" i="5" s="1"/>
  <c r="AQ32" i="5"/>
  <c r="BA32" i="5" s="1"/>
  <c r="S33" i="6"/>
  <c r="N33" i="6"/>
  <c r="W32" i="6"/>
  <c r="AA32" i="6" s="1"/>
  <c r="X32" i="6"/>
  <c r="AB32" i="6" s="1"/>
  <c r="Y32" i="6"/>
  <c r="AC32" i="6" s="1"/>
  <c r="T34" i="6"/>
  <c r="U33" i="6"/>
  <c r="W33" i="5"/>
  <c r="AB210" i="3"/>
  <c r="AM209" i="3"/>
  <c r="AG209" i="3"/>
  <c r="AD207" i="3"/>
  <c r="AI206" i="3"/>
  <c r="AO206" i="3"/>
  <c r="AC181" i="3"/>
  <c r="AN180" i="3"/>
  <c r="AH180" i="3"/>
  <c r="V34" i="5" l="1"/>
  <c r="AR33" i="5"/>
  <c r="BB33" i="5" s="1"/>
  <c r="AS33" i="5"/>
  <c r="BC33" i="5" s="1"/>
  <c r="AQ33" i="5"/>
  <c r="BA33" i="5" s="1"/>
  <c r="Z39" i="5"/>
  <c r="X38" i="5"/>
  <c r="AP33" i="5"/>
  <c r="AZ33" i="5" s="1"/>
  <c r="Y39" i="5"/>
  <c r="S34" i="6"/>
  <c r="N34" i="6"/>
  <c r="W33" i="6"/>
  <c r="AA33" i="6" s="1"/>
  <c r="X33" i="6"/>
  <c r="AB33" i="6" s="1"/>
  <c r="Y33" i="6"/>
  <c r="AC33" i="6" s="1"/>
  <c r="U34" i="6"/>
  <c r="T35" i="6"/>
  <c r="W34" i="5"/>
  <c r="AC182" i="3"/>
  <c r="AH181" i="3"/>
  <c r="AN181" i="3"/>
  <c r="AD208" i="3"/>
  <c r="AO207" i="3"/>
  <c r="AI207" i="3"/>
  <c r="AB211" i="3"/>
  <c r="AG210" i="3"/>
  <c r="AM210" i="3"/>
  <c r="AP34" i="5" l="1"/>
  <c r="AZ34" i="5" s="1"/>
  <c r="Z40" i="5"/>
  <c r="X39" i="5"/>
  <c r="Y40" i="5"/>
  <c r="V35" i="5"/>
  <c r="AR34" i="5"/>
  <c r="BB34" i="5" s="1"/>
  <c r="AS34" i="5"/>
  <c r="BC34" i="5" s="1"/>
  <c r="AQ34" i="5"/>
  <c r="BA34" i="5" s="1"/>
  <c r="U35" i="6"/>
  <c r="N35" i="6"/>
  <c r="W34" i="6"/>
  <c r="AA34" i="6" s="1"/>
  <c r="X34" i="6"/>
  <c r="AB34" i="6" s="1"/>
  <c r="Y34" i="6"/>
  <c r="AC34" i="6" s="1"/>
  <c r="T36" i="6"/>
  <c r="S35" i="6"/>
  <c r="W35" i="5"/>
  <c r="AB212" i="3"/>
  <c r="AG211" i="3"/>
  <c r="AM211" i="3"/>
  <c r="AD209" i="3"/>
  <c r="AI208" i="3"/>
  <c r="AO208" i="3"/>
  <c r="AC183" i="3"/>
  <c r="AN182" i="3"/>
  <c r="AH182" i="3"/>
  <c r="V36" i="5" l="1"/>
  <c r="AS35" i="5"/>
  <c r="BC35" i="5" s="1"/>
  <c r="AR35" i="5"/>
  <c r="BB35" i="5" s="1"/>
  <c r="AQ35" i="5"/>
  <c r="BA35" i="5" s="1"/>
  <c r="Y41" i="5"/>
  <c r="X40" i="5"/>
  <c r="AP35" i="5"/>
  <c r="AZ35" i="5" s="1"/>
  <c r="Z41" i="5"/>
  <c r="S36" i="6"/>
  <c r="T37" i="6"/>
  <c r="U36" i="6"/>
  <c r="N36" i="6"/>
  <c r="W35" i="6"/>
  <c r="AA35" i="6" s="1"/>
  <c r="Y35" i="6"/>
  <c r="AC35" i="6" s="1"/>
  <c r="X35" i="6"/>
  <c r="AB35" i="6" s="1"/>
  <c r="W36" i="5"/>
  <c r="AP36" i="5" s="1"/>
  <c r="AC184" i="3"/>
  <c r="AH183" i="3"/>
  <c r="AN183" i="3"/>
  <c r="AD210" i="3"/>
  <c r="AO209" i="3"/>
  <c r="AI209" i="3"/>
  <c r="AB213" i="3"/>
  <c r="AG212" i="3"/>
  <c r="AM212" i="3"/>
  <c r="Y42" i="5" l="1"/>
  <c r="Z42" i="5"/>
  <c r="X41" i="5"/>
  <c r="V37" i="5"/>
  <c r="AS36" i="5"/>
  <c r="BC36" i="5" s="1"/>
  <c r="AR36" i="5"/>
  <c r="BB36" i="5" s="1"/>
  <c r="AQ36" i="5"/>
  <c r="BA36" i="5" s="1"/>
  <c r="N37" i="6"/>
  <c r="Y36" i="6"/>
  <c r="AC36" i="6" s="1"/>
  <c r="W36" i="6"/>
  <c r="AA36" i="6" s="1"/>
  <c r="X36" i="6"/>
  <c r="AB36" i="6" s="1"/>
  <c r="U37" i="6"/>
  <c r="T38" i="6"/>
  <c r="S37" i="6"/>
  <c r="W37" i="5"/>
  <c r="AZ36" i="5"/>
  <c r="AD211" i="3"/>
  <c r="AI210" i="3"/>
  <c r="AO210" i="3"/>
  <c r="AB214" i="3"/>
  <c r="AG213" i="3"/>
  <c r="AM213" i="3"/>
  <c r="AC185" i="3"/>
  <c r="AH184" i="3"/>
  <c r="AN184" i="3"/>
  <c r="V38" i="5" l="1"/>
  <c r="AR37" i="5"/>
  <c r="BB37" i="5" s="1"/>
  <c r="AS37" i="5"/>
  <c r="BC37" i="5" s="1"/>
  <c r="AQ37" i="5"/>
  <c r="BA37" i="5" s="1"/>
  <c r="Z43" i="5"/>
  <c r="X42" i="5"/>
  <c r="AP37" i="5"/>
  <c r="AZ37" i="5" s="1"/>
  <c r="Y43" i="5"/>
  <c r="U38" i="6"/>
  <c r="T39" i="6"/>
  <c r="S38" i="6"/>
  <c r="N38" i="6"/>
  <c r="W37" i="6"/>
  <c r="AA37" i="6" s="1"/>
  <c r="X37" i="6"/>
  <c r="AB37" i="6" s="1"/>
  <c r="Y37" i="6"/>
  <c r="AC37" i="6" s="1"/>
  <c r="W38" i="5"/>
  <c r="AP38" i="5" s="1"/>
  <c r="AC186" i="3"/>
  <c r="AH185" i="3"/>
  <c r="AN185" i="3"/>
  <c r="AB215" i="3"/>
  <c r="AG214" i="3"/>
  <c r="AM214" i="3"/>
  <c r="AD212" i="3"/>
  <c r="AO211" i="3"/>
  <c r="AI211" i="3"/>
  <c r="Z44" i="5" l="1"/>
  <c r="Y44" i="5"/>
  <c r="X43" i="5"/>
  <c r="V39" i="5"/>
  <c r="AS38" i="5"/>
  <c r="BC38" i="5" s="1"/>
  <c r="AR38" i="5"/>
  <c r="BB38" i="5" s="1"/>
  <c r="AQ38" i="5"/>
  <c r="BA38" i="5" s="1"/>
  <c r="S39" i="6"/>
  <c r="N39" i="6"/>
  <c r="X38" i="6"/>
  <c r="AB38" i="6" s="1"/>
  <c r="Y38" i="6"/>
  <c r="AC38" i="6" s="1"/>
  <c r="W38" i="6"/>
  <c r="AA38" i="6" s="1"/>
  <c r="T40" i="6"/>
  <c r="U39" i="6"/>
  <c r="W39" i="5"/>
  <c r="AZ38" i="5"/>
  <c r="AB216" i="3"/>
  <c r="AG215" i="3"/>
  <c r="AM215" i="3"/>
  <c r="AD213" i="3"/>
  <c r="AO212" i="3"/>
  <c r="AI212" i="3"/>
  <c r="AC187" i="3"/>
  <c r="AH186" i="3"/>
  <c r="AN186" i="3"/>
  <c r="V40" i="5" l="1"/>
  <c r="AS39" i="5"/>
  <c r="BC39" i="5" s="1"/>
  <c r="AR39" i="5"/>
  <c r="BB39" i="5" s="1"/>
  <c r="AQ39" i="5"/>
  <c r="BA39" i="5" s="1"/>
  <c r="X44" i="5"/>
  <c r="Y45" i="5"/>
  <c r="AP39" i="5"/>
  <c r="AZ39" i="5" s="1"/>
  <c r="Z45" i="5"/>
  <c r="N40" i="6"/>
  <c r="X39" i="6"/>
  <c r="AB39" i="6" s="1"/>
  <c r="Y39" i="6"/>
  <c r="W39" i="6"/>
  <c r="AA39" i="6" s="1"/>
  <c r="T41" i="6"/>
  <c r="U40" i="6"/>
  <c r="AC39" i="6"/>
  <c r="S40" i="6"/>
  <c r="W40" i="5"/>
  <c r="AC188" i="3"/>
  <c r="AH187" i="3"/>
  <c r="AN187" i="3"/>
  <c r="AD214" i="3"/>
  <c r="AO213" i="3"/>
  <c r="AI213" i="3"/>
  <c r="AB217" i="3"/>
  <c r="AM216" i="3"/>
  <c r="AG216" i="3"/>
  <c r="Y46" i="5" l="1"/>
  <c r="X45" i="5"/>
  <c r="AP40" i="5"/>
  <c r="AZ40" i="5" s="1"/>
  <c r="Z46" i="5"/>
  <c r="V41" i="5"/>
  <c r="AS40" i="5"/>
  <c r="BC40" i="5" s="1"/>
  <c r="AR40" i="5"/>
  <c r="BB40" i="5" s="1"/>
  <c r="AQ40" i="5"/>
  <c r="BA40" i="5" s="1"/>
  <c r="T42" i="6"/>
  <c r="U41" i="6"/>
  <c r="S41" i="6"/>
  <c r="N41" i="6"/>
  <c r="W40" i="6"/>
  <c r="AA40" i="6" s="1"/>
  <c r="X40" i="6"/>
  <c r="AB40" i="6" s="1"/>
  <c r="Y40" i="6"/>
  <c r="AC40" i="6" s="1"/>
  <c r="W41" i="5"/>
  <c r="AD215" i="3"/>
  <c r="AI214" i="3"/>
  <c r="AO214" i="3"/>
  <c r="AB218" i="3"/>
  <c r="AG217" i="3"/>
  <c r="AM217" i="3"/>
  <c r="AC189" i="3"/>
  <c r="AH188" i="3"/>
  <c r="AN188" i="3"/>
  <c r="Z47" i="5" l="1"/>
  <c r="V42" i="5"/>
  <c r="AS41" i="5"/>
  <c r="BC41" i="5" s="1"/>
  <c r="AR41" i="5"/>
  <c r="BB41" i="5" s="1"/>
  <c r="AQ41" i="5"/>
  <c r="BA41" i="5" s="1"/>
  <c r="AP41" i="5"/>
  <c r="AZ41" i="5" s="1"/>
  <c r="X46" i="5"/>
  <c r="Y47" i="5"/>
  <c r="U42" i="6"/>
  <c r="N42" i="6"/>
  <c r="W41" i="6"/>
  <c r="X41" i="6"/>
  <c r="AB41" i="6" s="1"/>
  <c r="Y41" i="6"/>
  <c r="AC41" i="6" s="1"/>
  <c r="S42" i="6"/>
  <c r="AA41" i="6"/>
  <c r="T43" i="6"/>
  <c r="W42" i="5"/>
  <c r="AC190" i="3"/>
  <c r="AH189" i="3"/>
  <c r="AN189" i="3"/>
  <c r="AB219" i="3"/>
  <c r="AM218" i="3"/>
  <c r="AG218" i="3"/>
  <c r="AD216" i="3"/>
  <c r="AO215" i="3"/>
  <c r="AI215" i="3"/>
  <c r="AP42" i="5" l="1"/>
  <c r="V43" i="5"/>
  <c r="AR42" i="5"/>
  <c r="BB42" i="5" s="1"/>
  <c r="AS42" i="5"/>
  <c r="BC42" i="5" s="1"/>
  <c r="AQ42" i="5"/>
  <c r="BA42" i="5" s="1"/>
  <c r="X47" i="5"/>
  <c r="Y48" i="5"/>
  <c r="Z48" i="5"/>
  <c r="S43" i="6"/>
  <c r="N43" i="6"/>
  <c r="W42" i="6"/>
  <c r="AA42" i="6" s="1"/>
  <c r="X42" i="6"/>
  <c r="AB42" i="6" s="1"/>
  <c r="Y42" i="6"/>
  <c r="AC42" i="6" s="1"/>
  <c r="T44" i="6"/>
  <c r="U43" i="6"/>
  <c r="W43" i="5"/>
  <c r="AP43" i="5" s="1"/>
  <c r="AZ42" i="5"/>
  <c r="AD217" i="3"/>
  <c r="AI216" i="3"/>
  <c r="AO216" i="3"/>
  <c r="AB220" i="3"/>
  <c r="AG219" i="3"/>
  <c r="AM219" i="3"/>
  <c r="AC191" i="3"/>
  <c r="AH190" i="3"/>
  <c r="AN190" i="3"/>
  <c r="X48" i="5" l="1"/>
  <c r="Y49" i="5"/>
  <c r="Z49" i="5"/>
  <c r="V44" i="5"/>
  <c r="AS43" i="5"/>
  <c r="BC43" i="5" s="1"/>
  <c r="AR43" i="5"/>
  <c r="BB43" i="5" s="1"/>
  <c r="AQ43" i="5"/>
  <c r="BA43" i="5" s="1"/>
  <c r="U44" i="6"/>
  <c r="T45" i="6"/>
  <c r="S44" i="6"/>
  <c r="N44" i="6"/>
  <c r="W43" i="6"/>
  <c r="AA43" i="6" s="1"/>
  <c r="Y43" i="6"/>
  <c r="AC43" i="6" s="1"/>
  <c r="X43" i="6"/>
  <c r="AB43" i="6" s="1"/>
  <c r="W44" i="5"/>
  <c r="AZ43" i="5"/>
  <c r="AG220" i="3"/>
  <c r="AM220" i="3"/>
  <c r="AC192" i="3"/>
  <c r="AN191" i="3"/>
  <c r="AH191" i="3"/>
  <c r="AD218" i="3"/>
  <c r="AO217" i="3"/>
  <c r="AI217" i="3"/>
  <c r="Y50" i="5" l="1"/>
  <c r="AP44" i="5"/>
  <c r="AZ44" i="5" s="1"/>
  <c r="V45" i="5"/>
  <c r="AS44" i="5"/>
  <c r="BC44" i="5" s="1"/>
  <c r="AR44" i="5"/>
  <c r="BB44" i="5" s="1"/>
  <c r="AQ44" i="5"/>
  <c r="BA44" i="5" s="1"/>
  <c r="Z50" i="5"/>
  <c r="X49" i="5"/>
  <c r="N45" i="6"/>
  <c r="Y44" i="6"/>
  <c r="AC44" i="6" s="1"/>
  <c r="W44" i="6"/>
  <c r="AA44" i="6" s="1"/>
  <c r="X44" i="6"/>
  <c r="AB44" i="6" s="1"/>
  <c r="S45" i="6"/>
  <c r="T46" i="6"/>
  <c r="U45" i="6"/>
  <c r="W45" i="5"/>
  <c r="AP45" i="5" s="1"/>
  <c r="AC193" i="3"/>
  <c r="AH192" i="3"/>
  <c r="AN192" i="3"/>
  <c r="AD219" i="3"/>
  <c r="AI218" i="3"/>
  <c r="AO218" i="3"/>
  <c r="V46" i="5" l="1"/>
  <c r="AR45" i="5"/>
  <c r="BB45" i="5" s="1"/>
  <c r="AS45" i="5"/>
  <c r="BC45" i="5" s="1"/>
  <c r="AQ45" i="5"/>
  <c r="BA45" i="5" s="1"/>
  <c r="Z51" i="5"/>
  <c r="X50" i="5"/>
  <c r="Y51" i="5"/>
  <c r="S46" i="6"/>
  <c r="U46" i="6"/>
  <c r="T47" i="6"/>
  <c r="N46" i="6"/>
  <c r="W45" i="6"/>
  <c r="AA45" i="6" s="1"/>
  <c r="X45" i="6"/>
  <c r="AB45" i="6" s="1"/>
  <c r="Y45" i="6"/>
  <c r="AC45" i="6" s="1"/>
  <c r="W46" i="5"/>
  <c r="AZ45" i="5"/>
  <c r="AD220" i="3"/>
  <c r="AO219" i="3"/>
  <c r="AI219" i="3"/>
  <c r="AC194" i="3"/>
  <c r="AH193" i="3"/>
  <c r="AN193" i="3"/>
  <c r="AP46" i="5" l="1"/>
  <c r="X51" i="5"/>
  <c r="Z52" i="5"/>
  <c r="Y52" i="5"/>
  <c r="V47" i="5"/>
  <c r="AS46" i="5"/>
  <c r="BC46" i="5" s="1"/>
  <c r="AR46" i="5"/>
  <c r="BB46" i="5" s="1"/>
  <c r="AQ46" i="5"/>
  <c r="BA46" i="5" s="1"/>
  <c r="T48" i="6"/>
  <c r="N47" i="6"/>
  <c r="X46" i="6"/>
  <c r="AB46" i="6" s="1"/>
  <c r="Y46" i="6"/>
  <c r="AC46" i="6" s="1"/>
  <c r="W46" i="6"/>
  <c r="AA46" i="6" s="1"/>
  <c r="U47" i="6"/>
  <c r="S47" i="6"/>
  <c r="W47" i="5"/>
  <c r="AZ46" i="5"/>
  <c r="AC195" i="3"/>
  <c r="AN194" i="3"/>
  <c r="AH194" i="3"/>
  <c r="AO220" i="3"/>
  <c r="AI220" i="3"/>
  <c r="Z53" i="5" l="1"/>
  <c r="Y53" i="5"/>
  <c r="V48" i="5"/>
  <c r="AS47" i="5"/>
  <c r="BC47" i="5" s="1"/>
  <c r="AR47" i="5"/>
  <c r="BB47" i="5" s="1"/>
  <c r="AQ47" i="5"/>
  <c r="BA47" i="5" s="1"/>
  <c r="AP47" i="5"/>
  <c r="AZ47" i="5" s="1"/>
  <c r="X52" i="5"/>
  <c r="U48" i="6"/>
  <c r="N48" i="6"/>
  <c r="X47" i="6"/>
  <c r="AB47" i="6" s="1"/>
  <c r="Y47" i="6"/>
  <c r="AC47" i="6" s="1"/>
  <c r="W47" i="6"/>
  <c r="AA47" i="6" s="1"/>
  <c r="S48" i="6"/>
  <c r="T49" i="6"/>
  <c r="W48" i="5"/>
  <c r="AC196" i="3"/>
  <c r="AH195" i="3"/>
  <c r="AN195" i="3"/>
  <c r="Y54" i="5" l="1"/>
  <c r="V49" i="5"/>
  <c r="AS48" i="5"/>
  <c r="BC48" i="5" s="1"/>
  <c r="AR48" i="5"/>
  <c r="BB48" i="5" s="1"/>
  <c r="AQ48" i="5"/>
  <c r="BA48" i="5" s="1"/>
  <c r="X53" i="5"/>
  <c r="AP48" i="5"/>
  <c r="AZ48" i="5" s="1"/>
  <c r="Z54" i="5"/>
  <c r="S49" i="6"/>
  <c r="N49" i="6"/>
  <c r="W48" i="6"/>
  <c r="AA48" i="6" s="1"/>
  <c r="X48" i="6"/>
  <c r="AB48" i="6" s="1"/>
  <c r="Y48" i="6"/>
  <c r="AC48" i="6" s="1"/>
  <c r="T50" i="6"/>
  <c r="U49" i="6"/>
  <c r="W49" i="5"/>
  <c r="AP49" i="5" s="1"/>
  <c r="AC197" i="3"/>
  <c r="AN196" i="3"/>
  <c r="AH196" i="3"/>
  <c r="X54" i="5" l="1"/>
  <c r="V50" i="5"/>
  <c r="AS49" i="5"/>
  <c r="BC49" i="5" s="1"/>
  <c r="AR49" i="5"/>
  <c r="BB49" i="5" s="1"/>
  <c r="AQ49" i="5"/>
  <c r="BA49" i="5" s="1"/>
  <c r="Z55" i="5"/>
  <c r="Y55" i="5"/>
  <c r="U50" i="6"/>
  <c r="S50" i="6"/>
  <c r="T51" i="6"/>
  <c r="N50" i="6"/>
  <c r="W49" i="6"/>
  <c r="AA49" i="6" s="1"/>
  <c r="X49" i="6"/>
  <c r="AB49" i="6" s="1"/>
  <c r="Y49" i="6"/>
  <c r="AC49" i="6" s="1"/>
  <c r="W50" i="5"/>
  <c r="AP50" i="5" s="1"/>
  <c r="AZ49" i="5"/>
  <c r="AC198" i="3"/>
  <c r="AH197" i="3"/>
  <c r="AN197" i="3"/>
  <c r="Z56" i="5" l="1"/>
  <c r="V51" i="5"/>
  <c r="AR50" i="5"/>
  <c r="BB50" i="5" s="1"/>
  <c r="AS50" i="5"/>
  <c r="BC50" i="5" s="1"/>
  <c r="AQ50" i="5"/>
  <c r="BA50" i="5" s="1"/>
  <c r="Y56" i="5"/>
  <c r="X55" i="5"/>
  <c r="N51" i="6"/>
  <c r="W50" i="6"/>
  <c r="AA50" i="6" s="1"/>
  <c r="X50" i="6"/>
  <c r="AB50" i="6" s="1"/>
  <c r="Y50" i="6"/>
  <c r="AC50" i="6" s="1"/>
  <c r="S51" i="6"/>
  <c r="T52" i="6"/>
  <c r="U51" i="6"/>
  <c r="W51" i="5"/>
  <c r="AP51" i="5" s="1"/>
  <c r="AZ50" i="5"/>
  <c r="AC199" i="3"/>
  <c r="AN198" i="3"/>
  <c r="AH198" i="3"/>
  <c r="X56" i="5" l="1"/>
  <c r="V52" i="5"/>
  <c r="AR51" i="5"/>
  <c r="BB51" i="5" s="1"/>
  <c r="AS51" i="5"/>
  <c r="BC51" i="5" s="1"/>
  <c r="AQ51" i="5"/>
  <c r="BA51" i="5" s="1"/>
  <c r="Z57" i="5"/>
  <c r="Y57" i="5"/>
  <c r="N52" i="6"/>
  <c r="W51" i="6"/>
  <c r="AA51" i="6" s="1"/>
  <c r="Y51" i="6"/>
  <c r="AC51" i="6" s="1"/>
  <c r="X51" i="6"/>
  <c r="AB51" i="6" s="1"/>
  <c r="U52" i="6"/>
  <c r="T53" i="6"/>
  <c r="S52" i="6"/>
  <c r="W52" i="5"/>
  <c r="AZ51" i="5"/>
  <c r="AC200" i="3"/>
  <c r="AH199" i="3"/>
  <c r="AN199" i="3"/>
  <c r="AP52" i="5" l="1"/>
  <c r="AZ52" i="5" s="1"/>
  <c r="Z58" i="5"/>
  <c r="V53" i="5"/>
  <c r="AS52" i="5"/>
  <c r="BC52" i="5" s="1"/>
  <c r="AR52" i="5"/>
  <c r="BB52" i="5" s="1"/>
  <c r="AQ52" i="5"/>
  <c r="BA52" i="5" s="1"/>
  <c r="Y58" i="5"/>
  <c r="X57" i="5"/>
  <c r="U53" i="6"/>
  <c r="T54" i="6"/>
  <c r="S53" i="6"/>
  <c r="N53" i="6"/>
  <c r="Y52" i="6"/>
  <c r="AC52" i="6" s="1"/>
  <c r="W52" i="6"/>
  <c r="AA52" i="6" s="1"/>
  <c r="X52" i="6"/>
  <c r="AB52" i="6" s="1"/>
  <c r="W53" i="5"/>
  <c r="AP53" i="5" s="1"/>
  <c r="AC201" i="3"/>
  <c r="AH200" i="3"/>
  <c r="AN200" i="3"/>
  <c r="Y59" i="5" l="1"/>
  <c r="V54" i="5"/>
  <c r="AS53" i="5"/>
  <c r="BC53" i="5" s="1"/>
  <c r="AR53" i="5"/>
  <c r="BB53" i="5" s="1"/>
  <c r="AQ53" i="5"/>
  <c r="BA53" i="5" s="1"/>
  <c r="X58" i="5"/>
  <c r="Z59" i="5"/>
  <c r="S54" i="6"/>
  <c r="T55" i="6"/>
  <c r="N54" i="6"/>
  <c r="W53" i="6"/>
  <c r="AA53" i="6" s="1"/>
  <c r="X53" i="6"/>
  <c r="AB53" i="6" s="1"/>
  <c r="Y53" i="6"/>
  <c r="AC53" i="6" s="1"/>
  <c r="U54" i="6"/>
  <c r="W54" i="5"/>
  <c r="AP54" i="5" s="1"/>
  <c r="AZ53" i="5"/>
  <c r="AC202" i="3"/>
  <c r="AH201" i="3"/>
  <c r="AN201" i="3"/>
  <c r="X59" i="5" l="1"/>
  <c r="V55" i="5"/>
  <c r="AS54" i="5"/>
  <c r="BC54" i="5" s="1"/>
  <c r="AR54" i="5"/>
  <c r="BB54" i="5" s="1"/>
  <c r="AQ54" i="5"/>
  <c r="BA54" i="5" s="1"/>
  <c r="Z60" i="5"/>
  <c r="Y60" i="5"/>
  <c r="N55" i="6"/>
  <c r="X54" i="6"/>
  <c r="AB54" i="6" s="1"/>
  <c r="Y54" i="6"/>
  <c r="W54" i="6"/>
  <c r="AA54" i="6" s="1"/>
  <c r="T56" i="6"/>
  <c r="U55" i="6"/>
  <c r="AC54" i="6"/>
  <c r="S55" i="6"/>
  <c r="W55" i="5"/>
  <c r="AP55" i="5" s="1"/>
  <c r="AZ54" i="5"/>
  <c r="AC203" i="3"/>
  <c r="AH202" i="3"/>
  <c r="AN202" i="3"/>
  <c r="X60" i="5" l="1"/>
  <c r="Z61" i="5"/>
  <c r="V56" i="5"/>
  <c r="AS55" i="5"/>
  <c r="BC55" i="5" s="1"/>
  <c r="AR55" i="5"/>
  <c r="BB55" i="5" s="1"/>
  <c r="AQ55" i="5"/>
  <c r="BA55" i="5" s="1"/>
  <c r="Y61" i="5"/>
  <c r="U56" i="6"/>
  <c r="T57" i="6"/>
  <c r="S56" i="6"/>
  <c r="N56" i="6"/>
  <c r="X55" i="6"/>
  <c r="AB55" i="6" s="1"/>
  <c r="Y55" i="6"/>
  <c r="AC55" i="6" s="1"/>
  <c r="W55" i="6"/>
  <c r="AA55" i="6" s="1"/>
  <c r="W56" i="5"/>
  <c r="AZ55" i="5"/>
  <c r="AC204" i="3"/>
  <c r="AH203" i="3"/>
  <c r="AN203" i="3"/>
  <c r="Z62" i="5" l="1"/>
  <c r="V57" i="5"/>
  <c r="AR56" i="5"/>
  <c r="BB56" i="5" s="1"/>
  <c r="AS56" i="5"/>
  <c r="BC56" i="5" s="1"/>
  <c r="AQ56" i="5"/>
  <c r="BA56" i="5" s="1"/>
  <c r="AP56" i="5"/>
  <c r="AZ56" i="5" s="1"/>
  <c r="Y62" i="5"/>
  <c r="X61" i="5"/>
  <c r="N57" i="6"/>
  <c r="W56" i="6"/>
  <c r="X56" i="6"/>
  <c r="AB56" i="6" s="1"/>
  <c r="Y56" i="6"/>
  <c r="AC56" i="6" s="1"/>
  <c r="S57" i="6"/>
  <c r="AA56" i="6"/>
  <c r="T58" i="6"/>
  <c r="U57" i="6"/>
  <c r="W57" i="5"/>
  <c r="AC205" i="3"/>
  <c r="AH204" i="3"/>
  <c r="AN204" i="3"/>
  <c r="AP57" i="5" l="1"/>
  <c r="V58" i="5"/>
  <c r="AS57" i="5"/>
  <c r="BC57" i="5" s="1"/>
  <c r="AR57" i="5"/>
  <c r="BB57" i="5" s="1"/>
  <c r="AQ57" i="5"/>
  <c r="BA57" i="5" s="1"/>
  <c r="Y63" i="5"/>
  <c r="X62" i="5"/>
  <c r="Z63" i="5"/>
  <c r="T59" i="6"/>
  <c r="S58" i="6"/>
  <c r="U58" i="6"/>
  <c r="N58" i="6"/>
  <c r="W57" i="6"/>
  <c r="AA57" i="6" s="1"/>
  <c r="X57" i="6"/>
  <c r="AB57" i="6" s="1"/>
  <c r="Y57" i="6"/>
  <c r="AC57" i="6" s="1"/>
  <c r="W58" i="5"/>
  <c r="AP58" i="5" s="1"/>
  <c r="AZ57" i="5"/>
  <c r="AC206" i="3"/>
  <c r="AH205" i="3"/>
  <c r="AN205" i="3"/>
  <c r="X63" i="5" l="1"/>
  <c r="Y64" i="5"/>
  <c r="Z64" i="5"/>
  <c r="V59" i="5"/>
  <c r="AR58" i="5"/>
  <c r="BB58" i="5" s="1"/>
  <c r="AS58" i="5"/>
  <c r="BC58" i="5" s="1"/>
  <c r="AQ58" i="5"/>
  <c r="BA58" i="5" s="1"/>
  <c r="N59" i="6"/>
  <c r="W58" i="6"/>
  <c r="X58" i="6"/>
  <c r="AB58" i="6" s="1"/>
  <c r="Y58" i="6"/>
  <c r="AC58" i="6" s="1"/>
  <c r="U59" i="6"/>
  <c r="S59" i="6"/>
  <c r="AA58" i="6"/>
  <c r="T60" i="6"/>
  <c r="W59" i="5"/>
  <c r="AZ58" i="5"/>
  <c r="AC207" i="3"/>
  <c r="AN206" i="3"/>
  <c r="AH206" i="3"/>
  <c r="Y65" i="5" l="1"/>
  <c r="Z65" i="5"/>
  <c r="V60" i="5"/>
  <c r="AR59" i="5"/>
  <c r="BB59" i="5" s="1"/>
  <c r="AS59" i="5"/>
  <c r="BC59" i="5" s="1"/>
  <c r="AQ59" i="5"/>
  <c r="BA59" i="5" s="1"/>
  <c r="AP59" i="5"/>
  <c r="AZ59" i="5" s="1"/>
  <c r="X64" i="5"/>
  <c r="U60" i="6"/>
  <c r="S60" i="6"/>
  <c r="T61" i="6"/>
  <c r="N60" i="6"/>
  <c r="W59" i="6"/>
  <c r="AA59" i="6" s="1"/>
  <c r="Y59" i="6"/>
  <c r="AC59" i="6" s="1"/>
  <c r="X59" i="6"/>
  <c r="AB59" i="6" s="1"/>
  <c r="W60" i="5"/>
  <c r="AC208" i="3"/>
  <c r="AH207" i="3"/>
  <c r="AN207" i="3"/>
  <c r="AP60" i="5" l="1"/>
  <c r="AZ60" i="5" s="1"/>
  <c r="Z66" i="5"/>
  <c r="V61" i="5"/>
  <c r="AR60" i="5"/>
  <c r="BB60" i="5" s="1"/>
  <c r="AS60" i="5"/>
  <c r="BC60" i="5" s="1"/>
  <c r="AQ60" i="5"/>
  <c r="BA60" i="5" s="1"/>
  <c r="X65" i="5"/>
  <c r="Y66" i="5"/>
  <c r="S61" i="6"/>
  <c r="N61" i="6"/>
  <c r="Y60" i="6"/>
  <c r="AC60" i="6" s="1"/>
  <c r="W60" i="6"/>
  <c r="AA60" i="6" s="1"/>
  <c r="X60" i="6"/>
  <c r="AB60" i="6" s="1"/>
  <c r="T62" i="6"/>
  <c r="U61" i="6"/>
  <c r="W61" i="5"/>
  <c r="AP61" i="5" s="1"/>
  <c r="AC209" i="3"/>
  <c r="AN208" i="3"/>
  <c r="AH208" i="3"/>
  <c r="X66" i="5" l="1"/>
  <c r="V62" i="5"/>
  <c r="AR61" i="5"/>
  <c r="BB61" i="5" s="1"/>
  <c r="AS61" i="5"/>
  <c r="BC61" i="5" s="1"/>
  <c r="AQ61" i="5"/>
  <c r="BA61" i="5" s="1"/>
  <c r="Y67" i="5"/>
  <c r="Z67" i="5"/>
  <c r="N62" i="6"/>
  <c r="W61" i="6"/>
  <c r="AA61" i="6" s="1"/>
  <c r="X61" i="6"/>
  <c r="AB61" i="6" s="1"/>
  <c r="Y61" i="6"/>
  <c r="AC61" i="6" s="1"/>
  <c r="T63" i="6"/>
  <c r="U62" i="6"/>
  <c r="S62" i="6"/>
  <c r="W62" i="5"/>
  <c r="AP62" i="5" s="1"/>
  <c r="AZ61" i="5"/>
  <c r="AC210" i="3"/>
  <c r="AH209" i="3"/>
  <c r="AN209" i="3"/>
  <c r="Y68" i="5" l="1"/>
  <c r="V63" i="5"/>
  <c r="AR62" i="5"/>
  <c r="BB62" i="5" s="1"/>
  <c r="AS62" i="5"/>
  <c r="BC62" i="5" s="1"/>
  <c r="AQ62" i="5"/>
  <c r="BA62" i="5" s="1"/>
  <c r="Z68" i="5"/>
  <c r="X67" i="5"/>
  <c r="U63" i="6"/>
  <c r="T64" i="6"/>
  <c r="S63" i="6"/>
  <c r="N63" i="6"/>
  <c r="X62" i="6"/>
  <c r="AB62" i="6" s="1"/>
  <c r="Y62" i="6"/>
  <c r="AC62" i="6" s="1"/>
  <c r="W62" i="6"/>
  <c r="AA62" i="6" s="1"/>
  <c r="W63" i="5"/>
  <c r="AP63" i="5" s="1"/>
  <c r="AZ62" i="5"/>
  <c r="AC211" i="3"/>
  <c r="AH210" i="3"/>
  <c r="AN210" i="3"/>
  <c r="Z69" i="5" l="1"/>
  <c r="V64" i="5"/>
  <c r="AS63" i="5"/>
  <c r="BC63" i="5" s="1"/>
  <c r="AR63" i="5"/>
  <c r="BB63" i="5" s="1"/>
  <c r="AQ63" i="5"/>
  <c r="BA63" i="5" s="1"/>
  <c r="X68" i="5"/>
  <c r="Y69" i="5"/>
  <c r="T65" i="6"/>
  <c r="S64" i="6"/>
  <c r="N64" i="6"/>
  <c r="X63" i="6"/>
  <c r="AB63" i="6" s="1"/>
  <c r="Y63" i="6"/>
  <c r="AC63" i="6" s="1"/>
  <c r="W63" i="6"/>
  <c r="AA63" i="6" s="1"/>
  <c r="U64" i="6"/>
  <c r="W64" i="5"/>
  <c r="AP64" i="5" s="1"/>
  <c r="AZ63" i="5"/>
  <c r="AC212" i="3"/>
  <c r="AH211" i="3"/>
  <c r="AN211" i="3"/>
  <c r="V65" i="5" l="1"/>
  <c r="AR64" i="5"/>
  <c r="BB64" i="5" s="1"/>
  <c r="AS64" i="5"/>
  <c r="BC64" i="5" s="1"/>
  <c r="AQ64" i="5"/>
  <c r="BA64" i="5" s="1"/>
  <c r="X69" i="5"/>
  <c r="Y70" i="5"/>
  <c r="Z70" i="5"/>
  <c r="N65" i="6"/>
  <c r="W64" i="6"/>
  <c r="AA64" i="6" s="1"/>
  <c r="X64" i="6"/>
  <c r="AB64" i="6" s="1"/>
  <c r="Y64" i="6"/>
  <c r="AC64" i="6" s="1"/>
  <c r="S65" i="6"/>
  <c r="U65" i="6"/>
  <c r="T66" i="6"/>
  <c r="W65" i="5"/>
  <c r="AP65" i="5" s="1"/>
  <c r="AZ64" i="5"/>
  <c r="AC213" i="3"/>
  <c r="AN212" i="3"/>
  <c r="AH212" i="3"/>
  <c r="X70" i="5" l="1"/>
  <c r="Y71" i="5"/>
  <c r="Z71" i="5"/>
  <c r="V66" i="5"/>
  <c r="AS65" i="5"/>
  <c r="BC65" i="5" s="1"/>
  <c r="AR65" i="5"/>
  <c r="BB65" i="5" s="1"/>
  <c r="AQ65" i="5"/>
  <c r="BA65" i="5" s="1"/>
  <c r="U66" i="6"/>
  <c r="S66" i="6"/>
  <c r="T67" i="6"/>
  <c r="N66" i="6"/>
  <c r="W65" i="6"/>
  <c r="AA65" i="6" s="1"/>
  <c r="X65" i="6"/>
  <c r="AB65" i="6" s="1"/>
  <c r="Y65" i="6"/>
  <c r="AC65" i="6" s="1"/>
  <c r="W66" i="5"/>
  <c r="AZ65" i="5"/>
  <c r="AC214" i="3"/>
  <c r="AH213" i="3"/>
  <c r="AN213" i="3"/>
  <c r="Y72" i="5" l="1"/>
  <c r="Z72" i="5"/>
  <c r="V67" i="5"/>
  <c r="AS66" i="5"/>
  <c r="BC66" i="5" s="1"/>
  <c r="AR66" i="5"/>
  <c r="BB66" i="5" s="1"/>
  <c r="AQ66" i="5"/>
  <c r="BA66" i="5" s="1"/>
  <c r="AP66" i="5"/>
  <c r="AZ66" i="5" s="1"/>
  <c r="X71" i="5"/>
  <c r="T68" i="6"/>
  <c r="N67" i="6"/>
  <c r="W66" i="6"/>
  <c r="X66" i="6"/>
  <c r="AB66" i="6" s="1"/>
  <c r="Y66" i="6"/>
  <c r="AC66" i="6" s="1"/>
  <c r="S67" i="6"/>
  <c r="AA66" i="6"/>
  <c r="U67" i="6"/>
  <c r="W67" i="5"/>
  <c r="AC215" i="3"/>
  <c r="AH214" i="3"/>
  <c r="AN214" i="3"/>
  <c r="AP67" i="5" l="1"/>
  <c r="AZ67" i="5" s="1"/>
  <c r="Z73" i="5"/>
  <c r="X72" i="5"/>
  <c r="V68" i="5"/>
  <c r="AS67" i="5"/>
  <c r="BC67" i="5" s="1"/>
  <c r="AR67" i="5"/>
  <c r="BB67" i="5" s="1"/>
  <c r="AQ67" i="5"/>
  <c r="BA67" i="5" s="1"/>
  <c r="Y73" i="5"/>
  <c r="T69" i="6"/>
  <c r="S68" i="6"/>
  <c r="N68" i="6"/>
  <c r="W67" i="6"/>
  <c r="AA67" i="6" s="1"/>
  <c r="Y67" i="6"/>
  <c r="AC67" i="6" s="1"/>
  <c r="X67" i="6"/>
  <c r="AB67" i="6" s="1"/>
  <c r="U68" i="6"/>
  <c r="W68" i="5"/>
  <c r="AP68" i="5" s="1"/>
  <c r="AC216" i="3"/>
  <c r="AH215" i="3"/>
  <c r="AN215" i="3"/>
  <c r="X73" i="5" l="1"/>
  <c r="V69" i="5"/>
  <c r="AS68" i="5"/>
  <c r="BC68" i="5" s="1"/>
  <c r="AR68" i="5"/>
  <c r="BB68" i="5" s="1"/>
  <c r="AQ68" i="5"/>
  <c r="BA68" i="5" s="1"/>
  <c r="Y74" i="5"/>
  <c r="Z74" i="5"/>
  <c r="U69" i="6"/>
  <c r="T70" i="6"/>
  <c r="N69" i="6"/>
  <c r="Y68" i="6"/>
  <c r="AC68" i="6" s="1"/>
  <c r="W68" i="6"/>
  <c r="AA68" i="6" s="1"/>
  <c r="X68" i="6"/>
  <c r="AB68" i="6" s="1"/>
  <c r="S69" i="6"/>
  <c r="W69" i="5"/>
  <c r="AP69" i="5" s="1"/>
  <c r="AZ68" i="5"/>
  <c r="AC217" i="3"/>
  <c r="AN216" i="3"/>
  <c r="AH216" i="3"/>
  <c r="V70" i="5" l="1"/>
  <c r="AS69" i="5"/>
  <c r="BC69" i="5" s="1"/>
  <c r="AR69" i="5"/>
  <c r="BB69" i="5" s="1"/>
  <c r="AQ69" i="5"/>
  <c r="BA69" i="5" s="1"/>
  <c r="Y75" i="5"/>
  <c r="Z75" i="5"/>
  <c r="X74" i="5"/>
  <c r="S70" i="6"/>
  <c r="N70" i="6"/>
  <c r="W69" i="6"/>
  <c r="AA69" i="6" s="1"/>
  <c r="X69" i="6"/>
  <c r="AB69" i="6" s="1"/>
  <c r="Y69" i="6"/>
  <c r="AC69" i="6" s="1"/>
  <c r="T71" i="6"/>
  <c r="U70" i="6"/>
  <c r="W70" i="5"/>
  <c r="AZ69" i="5"/>
  <c r="AC218" i="3"/>
  <c r="AH217" i="3"/>
  <c r="AN217" i="3"/>
  <c r="X75" i="5" l="1"/>
  <c r="Y76" i="5"/>
  <c r="V71" i="5"/>
  <c r="AS70" i="5"/>
  <c r="BC70" i="5" s="1"/>
  <c r="AR70" i="5"/>
  <c r="BB70" i="5" s="1"/>
  <c r="AQ70" i="5"/>
  <c r="BA70" i="5" s="1"/>
  <c r="Z76" i="5"/>
  <c r="AP70" i="5"/>
  <c r="U71" i="6"/>
  <c r="T72" i="6"/>
  <c r="S71" i="6"/>
  <c r="N71" i="6"/>
  <c r="X70" i="6"/>
  <c r="AB70" i="6" s="1"/>
  <c r="Y70" i="6"/>
  <c r="AC70" i="6" s="1"/>
  <c r="W70" i="6"/>
  <c r="AA70" i="6" s="1"/>
  <c r="W71" i="5"/>
  <c r="AZ70" i="5"/>
  <c r="AC219" i="3"/>
  <c r="AN218" i="3"/>
  <c r="AH218" i="3"/>
  <c r="Z77" i="5" l="1"/>
  <c r="X76" i="5"/>
  <c r="Y77" i="5"/>
  <c r="V72" i="5"/>
  <c r="AR71" i="5"/>
  <c r="BB71" i="5" s="1"/>
  <c r="AS71" i="5"/>
  <c r="BC71" i="5" s="1"/>
  <c r="AQ71" i="5"/>
  <c r="BA71" i="5" s="1"/>
  <c r="AP71" i="5"/>
  <c r="AZ71" i="5" s="1"/>
  <c r="U72" i="6"/>
  <c r="N72" i="6"/>
  <c r="X71" i="6"/>
  <c r="AB71" i="6" s="1"/>
  <c r="Y71" i="6"/>
  <c r="AC71" i="6" s="1"/>
  <c r="W71" i="6"/>
  <c r="AA71" i="6" s="1"/>
  <c r="S72" i="6"/>
  <c r="T73" i="6"/>
  <c r="W72" i="5"/>
  <c r="AC220" i="3"/>
  <c r="AH219" i="3"/>
  <c r="AN219" i="3"/>
  <c r="V73" i="5" l="1"/>
  <c r="AS72" i="5"/>
  <c r="BC72" i="5" s="1"/>
  <c r="AR72" i="5"/>
  <c r="BB72" i="5" s="1"/>
  <c r="AQ72" i="5"/>
  <c r="BA72" i="5" s="1"/>
  <c r="AP72" i="5"/>
  <c r="AZ72" i="5" s="1"/>
  <c r="X77" i="5"/>
  <c r="Y78" i="5"/>
  <c r="Z78" i="5"/>
  <c r="T74" i="6"/>
  <c r="S73" i="6"/>
  <c r="N73" i="6"/>
  <c r="W72" i="6"/>
  <c r="AA72" i="6" s="1"/>
  <c r="X72" i="6"/>
  <c r="AB72" i="6" s="1"/>
  <c r="Y72" i="6"/>
  <c r="AC72" i="6" s="1"/>
  <c r="U73" i="6"/>
  <c r="W73" i="5"/>
  <c r="AN220" i="3"/>
  <c r="AH220" i="3"/>
  <c r="AP73" i="5" l="1"/>
  <c r="AZ73" i="5" s="1"/>
  <c r="Y79" i="5"/>
  <c r="X78" i="5"/>
  <c r="Z79" i="5"/>
  <c r="V74" i="5"/>
  <c r="AS73" i="5"/>
  <c r="BC73" i="5" s="1"/>
  <c r="AR73" i="5"/>
  <c r="BB73" i="5" s="1"/>
  <c r="AQ73" i="5"/>
  <c r="BA73" i="5" s="1"/>
  <c r="U74" i="6"/>
  <c r="T75" i="6"/>
  <c r="N74" i="6"/>
  <c r="W73" i="6"/>
  <c r="AA73" i="6" s="1"/>
  <c r="X73" i="6"/>
  <c r="AB73" i="6" s="1"/>
  <c r="Y73" i="6"/>
  <c r="AC73" i="6" s="1"/>
  <c r="S74" i="6"/>
  <c r="W74" i="5"/>
  <c r="Y80" i="5" l="1"/>
  <c r="Z80" i="5"/>
  <c r="X79" i="5"/>
  <c r="V75" i="5"/>
  <c r="AR74" i="5"/>
  <c r="BB74" i="5" s="1"/>
  <c r="AS74" i="5"/>
  <c r="BC74" i="5" s="1"/>
  <c r="AQ74" i="5"/>
  <c r="BA74" i="5" s="1"/>
  <c r="AP74" i="5"/>
  <c r="AZ74" i="5" s="1"/>
  <c r="N75" i="6"/>
  <c r="W74" i="6"/>
  <c r="X74" i="6"/>
  <c r="AB74" i="6" s="1"/>
  <c r="Y74" i="6"/>
  <c r="S75" i="6"/>
  <c r="AA74" i="6"/>
  <c r="U75" i="6"/>
  <c r="AC74" i="6"/>
  <c r="T76" i="6"/>
  <c r="W75" i="5"/>
  <c r="V76" i="5" l="1"/>
  <c r="AS75" i="5"/>
  <c r="BC75" i="5" s="1"/>
  <c r="AR75" i="5"/>
  <c r="BB75" i="5" s="1"/>
  <c r="AQ75" i="5"/>
  <c r="BA75" i="5" s="1"/>
  <c r="X80" i="5"/>
  <c r="Z81" i="5"/>
  <c r="AP75" i="5"/>
  <c r="AZ75" i="5" s="1"/>
  <c r="Y81" i="5"/>
  <c r="T77" i="6"/>
  <c r="N76" i="6"/>
  <c r="W75" i="6"/>
  <c r="AA75" i="6" s="1"/>
  <c r="Y75" i="6"/>
  <c r="AC75" i="6" s="1"/>
  <c r="X75" i="6"/>
  <c r="AB75" i="6" s="1"/>
  <c r="U76" i="6"/>
  <c r="S76" i="6"/>
  <c r="W76" i="5"/>
  <c r="AP76" i="5" l="1"/>
  <c r="AZ76" i="5" s="1"/>
  <c r="Z82" i="5"/>
  <c r="Y82" i="5"/>
  <c r="X81" i="5"/>
  <c r="V77" i="5"/>
  <c r="AS76" i="5"/>
  <c r="BC76" i="5" s="1"/>
  <c r="AR76" i="5"/>
  <c r="BB76" i="5" s="1"/>
  <c r="AQ76" i="5"/>
  <c r="BA76" i="5" s="1"/>
  <c r="U77" i="6"/>
  <c r="S77" i="6"/>
  <c r="N77" i="6"/>
  <c r="Y76" i="6"/>
  <c r="AC76" i="6" s="1"/>
  <c r="W76" i="6"/>
  <c r="AA76" i="6" s="1"/>
  <c r="X76" i="6"/>
  <c r="AB76" i="6" s="1"/>
  <c r="T78" i="6"/>
  <c r="W77" i="5"/>
  <c r="V78" i="5" l="1"/>
  <c r="AR77" i="5"/>
  <c r="BB77" i="5" s="1"/>
  <c r="AS77" i="5"/>
  <c r="BC77" i="5" s="1"/>
  <c r="AQ77" i="5"/>
  <c r="BA77" i="5" s="1"/>
  <c r="X82" i="5"/>
  <c r="Y83" i="5"/>
  <c r="AP77" i="5"/>
  <c r="AZ77" i="5" s="1"/>
  <c r="Z83" i="5"/>
  <c r="T79" i="6"/>
  <c r="N78" i="6"/>
  <c r="W77" i="6"/>
  <c r="AA77" i="6" s="1"/>
  <c r="X77" i="6"/>
  <c r="AB77" i="6" s="1"/>
  <c r="Y77" i="6"/>
  <c r="AC77" i="6" s="1"/>
  <c r="U78" i="6"/>
  <c r="S78" i="6"/>
  <c r="W78" i="5"/>
  <c r="AP78" i="5" s="1"/>
  <c r="Y84" i="5" l="1"/>
  <c r="X83" i="5"/>
  <c r="Z84" i="5"/>
  <c r="V79" i="5"/>
  <c r="AR78" i="5"/>
  <c r="BB78" i="5" s="1"/>
  <c r="AS78" i="5"/>
  <c r="BC78" i="5" s="1"/>
  <c r="AQ78" i="5"/>
  <c r="BA78" i="5" s="1"/>
  <c r="U79" i="6"/>
  <c r="T80" i="6"/>
  <c r="S79" i="6"/>
  <c r="N79" i="6"/>
  <c r="X78" i="6"/>
  <c r="AB78" i="6" s="1"/>
  <c r="Y78" i="6"/>
  <c r="AC78" i="6" s="1"/>
  <c r="W78" i="6"/>
  <c r="AA78" i="6" s="1"/>
  <c r="W79" i="5"/>
  <c r="AZ78" i="5"/>
  <c r="V80" i="5" l="1"/>
  <c r="AR79" i="5"/>
  <c r="BB79" i="5" s="1"/>
  <c r="AS79" i="5"/>
  <c r="BC79" i="5" s="1"/>
  <c r="AQ79" i="5"/>
  <c r="BA79" i="5" s="1"/>
  <c r="Z85" i="5"/>
  <c r="X84" i="5"/>
  <c r="AP79" i="5"/>
  <c r="AZ79" i="5" s="1"/>
  <c r="Y85" i="5"/>
  <c r="U80" i="6"/>
  <c r="S80" i="6"/>
  <c r="T81" i="6"/>
  <c r="N80" i="6"/>
  <c r="X79" i="6"/>
  <c r="AB79" i="6" s="1"/>
  <c r="Y79" i="6"/>
  <c r="AC79" i="6" s="1"/>
  <c r="W79" i="6"/>
  <c r="AA79" i="6" s="1"/>
  <c r="W80" i="5"/>
  <c r="AP80" i="5" l="1"/>
  <c r="Z86" i="5"/>
  <c r="X85" i="5"/>
  <c r="Y86" i="5"/>
  <c r="V81" i="5"/>
  <c r="AR80" i="5"/>
  <c r="BB80" i="5" s="1"/>
  <c r="AS80" i="5"/>
  <c r="BC80" i="5" s="1"/>
  <c r="AQ80" i="5"/>
  <c r="BA80" i="5" s="1"/>
  <c r="U81" i="6"/>
  <c r="T82" i="6"/>
  <c r="S81" i="6"/>
  <c r="N81" i="6"/>
  <c r="W80" i="6"/>
  <c r="AA80" i="6" s="1"/>
  <c r="X80" i="6"/>
  <c r="AB80" i="6" s="1"/>
  <c r="Y80" i="6"/>
  <c r="AC80" i="6" s="1"/>
  <c r="W81" i="5"/>
  <c r="AZ80" i="5"/>
  <c r="V82" i="5" l="1"/>
  <c r="AS81" i="5"/>
  <c r="BC81" i="5" s="1"/>
  <c r="AR81" i="5"/>
  <c r="BB81" i="5" s="1"/>
  <c r="AQ81" i="5"/>
  <c r="BA81" i="5" s="1"/>
  <c r="Y87" i="5"/>
  <c r="X86" i="5"/>
  <c r="AP81" i="5"/>
  <c r="AZ81" i="5" s="1"/>
  <c r="Z87" i="5"/>
  <c r="N82" i="6"/>
  <c r="W81" i="6"/>
  <c r="AA81" i="6" s="1"/>
  <c r="X81" i="6"/>
  <c r="AB81" i="6" s="1"/>
  <c r="Y81" i="6"/>
  <c r="AC81" i="6" s="1"/>
  <c r="S82" i="6"/>
  <c r="T83" i="6"/>
  <c r="U82" i="6"/>
  <c r="W82" i="5"/>
  <c r="AP82" i="5" s="1"/>
  <c r="X87" i="5" l="1"/>
  <c r="Y88" i="5"/>
  <c r="Z88" i="5"/>
  <c r="V83" i="5"/>
  <c r="AR82" i="5"/>
  <c r="BB82" i="5" s="1"/>
  <c r="AS82" i="5"/>
  <c r="BC82" i="5" s="1"/>
  <c r="AQ82" i="5"/>
  <c r="BA82" i="5" s="1"/>
  <c r="T84" i="6"/>
  <c r="U83" i="6"/>
  <c r="N83" i="6"/>
  <c r="W82" i="6"/>
  <c r="AA82" i="6" s="1"/>
  <c r="X82" i="6"/>
  <c r="AB82" i="6" s="1"/>
  <c r="Y82" i="6"/>
  <c r="AC82" i="6" s="1"/>
  <c r="S83" i="6"/>
  <c r="W83" i="5"/>
  <c r="AZ82" i="5"/>
  <c r="X88" i="5" l="1"/>
  <c r="V84" i="5"/>
  <c r="AR83" i="5"/>
  <c r="BB83" i="5" s="1"/>
  <c r="AS83" i="5"/>
  <c r="BC83" i="5" s="1"/>
  <c r="AQ83" i="5"/>
  <c r="BA83" i="5" s="1"/>
  <c r="Y89" i="5"/>
  <c r="Z89" i="5"/>
  <c r="AP83" i="5"/>
  <c r="AZ83" i="5" s="1"/>
  <c r="S84" i="6"/>
  <c r="T85" i="6"/>
  <c r="N84" i="6"/>
  <c r="W83" i="6"/>
  <c r="AA83" i="6" s="1"/>
  <c r="Y83" i="6"/>
  <c r="AC83" i="6" s="1"/>
  <c r="X83" i="6"/>
  <c r="AB83" i="6" s="1"/>
  <c r="U84" i="6"/>
  <c r="W84" i="5"/>
  <c r="AP84" i="5" s="1"/>
  <c r="Y90" i="5" l="1"/>
  <c r="V85" i="5"/>
  <c r="AS84" i="5"/>
  <c r="BC84" i="5" s="1"/>
  <c r="AR84" i="5"/>
  <c r="BB84" i="5" s="1"/>
  <c r="AQ84" i="5"/>
  <c r="BA84" i="5" s="1"/>
  <c r="Z90" i="5"/>
  <c r="X89" i="5"/>
  <c r="U85" i="6"/>
  <c r="S85" i="6"/>
  <c r="N85" i="6"/>
  <c r="Y84" i="6"/>
  <c r="AC84" i="6" s="1"/>
  <c r="W84" i="6"/>
  <c r="AA84" i="6" s="1"/>
  <c r="X84" i="6"/>
  <c r="AB84" i="6" s="1"/>
  <c r="T86" i="6"/>
  <c r="W85" i="5"/>
  <c r="AP85" i="5" s="1"/>
  <c r="AZ84" i="5"/>
  <c r="Z91" i="5" l="1"/>
  <c r="V86" i="5"/>
  <c r="AS85" i="5"/>
  <c r="BC85" i="5" s="1"/>
  <c r="AR85" i="5"/>
  <c r="BB85" i="5" s="1"/>
  <c r="AQ85" i="5"/>
  <c r="BA85" i="5" s="1"/>
  <c r="X90" i="5"/>
  <c r="Y91" i="5"/>
  <c r="T87" i="6"/>
  <c r="U86" i="6"/>
  <c r="N86" i="6"/>
  <c r="W85" i="6"/>
  <c r="AA85" i="6" s="1"/>
  <c r="X85" i="6"/>
  <c r="AB85" i="6" s="1"/>
  <c r="Y85" i="6"/>
  <c r="AC85" i="6" s="1"/>
  <c r="S86" i="6"/>
  <c r="W86" i="5"/>
  <c r="AP86" i="5" s="1"/>
  <c r="AZ85" i="5"/>
  <c r="X91" i="5" l="1"/>
  <c r="V87" i="5"/>
  <c r="AR86" i="5"/>
  <c r="BB86" i="5" s="1"/>
  <c r="AS86" i="5"/>
  <c r="BC86" i="5" s="1"/>
  <c r="AQ86" i="5"/>
  <c r="BA86" i="5" s="1"/>
  <c r="Y92" i="5"/>
  <c r="Z92" i="5"/>
  <c r="U87" i="6"/>
  <c r="N87" i="6"/>
  <c r="X86" i="6"/>
  <c r="AB86" i="6" s="1"/>
  <c r="Y86" i="6"/>
  <c r="AC86" i="6" s="1"/>
  <c r="W86" i="6"/>
  <c r="AA86" i="6" s="1"/>
  <c r="S87" i="6"/>
  <c r="T88" i="6"/>
  <c r="W87" i="5"/>
  <c r="AP87" i="5" s="1"/>
  <c r="AZ86" i="5"/>
  <c r="V88" i="5" l="1"/>
  <c r="AR87" i="5"/>
  <c r="BB87" i="5" s="1"/>
  <c r="AS87" i="5"/>
  <c r="BC87" i="5" s="1"/>
  <c r="AQ87" i="5"/>
  <c r="BA87" i="5" s="1"/>
  <c r="Y93" i="5"/>
  <c r="Z93" i="5"/>
  <c r="X92" i="5"/>
  <c r="S88" i="6"/>
  <c r="T89" i="6"/>
  <c r="N88" i="6"/>
  <c r="X87" i="6"/>
  <c r="AB87" i="6" s="1"/>
  <c r="Y87" i="6"/>
  <c r="AC87" i="6" s="1"/>
  <c r="W87" i="6"/>
  <c r="AA87" i="6" s="1"/>
  <c r="U88" i="6"/>
  <c r="W88" i="5"/>
  <c r="AP88" i="5" s="1"/>
  <c r="AZ87" i="5"/>
  <c r="Z94" i="5" l="1"/>
  <c r="Y94" i="5"/>
  <c r="X93" i="5"/>
  <c r="V89" i="5"/>
  <c r="AS88" i="5"/>
  <c r="BC88" i="5" s="1"/>
  <c r="AR88" i="5"/>
  <c r="BB88" i="5" s="1"/>
  <c r="AQ88" i="5"/>
  <c r="BA88" i="5" s="1"/>
  <c r="S89" i="6"/>
  <c r="U89" i="6"/>
  <c r="N89" i="6"/>
  <c r="W88" i="6"/>
  <c r="AA88" i="6" s="1"/>
  <c r="X88" i="6"/>
  <c r="AB88" i="6" s="1"/>
  <c r="Y88" i="6"/>
  <c r="AC88" i="6" s="1"/>
  <c r="T90" i="6"/>
  <c r="W89" i="5"/>
  <c r="AZ88" i="5"/>
  <c r="V90" i="5" l="1"/>
  <c r="AS89" i="5"/>
  <c r="BC89" i="5" s="1"/>
  <c r="AR89" i="5"/>
  <c r="BB89" i="5" s="1"/>
  <c r="AQ89" i="5"/>
  <c r="BA89" i="5" s="1"/>
  <c r="Y95" i="5"/>
  <c r="AP89" i="5"/>
  <c r="AZ89" i="5" s="1"/>
  <c r="X94" i="5"/>
  <c r="Z95" i="5"/>
  <c r="U90" i="6"/>
  <c r="N90" i="6"/>
  <c r="W89" i="6"/>
  <c r="AA89" i="6" s="1"/>
  <c r="X89" i="6"/>
  <c r="AB89" i="6" s="1"/>
  <c r="Y89" i="6"/>
  <c r="AC89" i="6" s="1"/>
  <c r="T91" i="6"/>
  <c r="S90" i="6"/>
  <c r="W90" i="5"/>
  <c r="AP90" i="5" s="1"/>
  <c r="Y96" i="5" l="1"/>
  <c r="X95" i="5"/>
  <c r="Z96" i="5"/>
  <c r="V91" i="5"/>
  <c r="AS90" i="5"/>
  <c r="BC90" i="5" s="1"/>
  <c r="AR90" i="5"/>
  <c r="BB90" i="5" s="1"/>
  <c r="AQ90" i="5"/>
  <c r="BA90" i="5" s="1"/>
  <c r="S91" i="6"/>
  <c r="U91" i="6"/>
  <c r="T92" i="6"/>
  <c r="N91" i="6"/>
  <c r="W90" i="6"/>
  <c r="AA90" i="6" s="1"/>
  <c r="X90" i="6"/>
  <c r="AB90" i="6" s="1"/>
  <c r="Y90" i="6"/>
  <c r="AC90" i="6" s="1"/>
  <c r="W91" i="5"/>
  <c r="AZ90" i="5"/>
  <c r="V92" i="5" l="1"/>
  <c r="AS91" i="5"/>
  <c r="BC91" i="5" s="1"/>
  <c r="AR91" i="5"/>
  <c r="BB91" i="5" s="1"/>
  <c r="AQ91" i="5"/>
  <c r="BA91" i="5" s="1"/>
  <c r="X96" i="5"/>
  <c r="AP91" i="5"/>
  <c r="AZ91" i="5" s="1"/>
  <c r="Z97" i="5"/>
  <c r="Y97" i="5"/>
  <c r="S92" i="6"/>
  <c r="N92" i="6"/>
  <c r="W91" i="6"/>
  <c r="AA91" i="6" s="1"/>
  <c r="Y91" i="6"/>
  <c r="AC91" i="6" s="1"/>
  <c r="X91" i="6"/>
  <c r="AB91" i="6" s="1"/>
  <c r="T93" i="6"/>
  <c r="U92" i="6"/>
  <c r="W92" i="5"/>
  <c r="AP92" i="5" s="1"/>
  <c r="X97" i="5" l="1"/>
  <c r="Y98" i="5"/>
  <c r="Z98" i="5"/>
  <c r="V93" i="5"/>
  <c r="AR92" i="5"/>
  <c r="BB92" i="5" s="1"/>
  <c r="AS92" i="5"/>
  <c r="BC92" i="5" s="1"/>
  <c r="AQ92" i="5"/>
  <c r="BA92" i="5" s="1"/>
  <c r="U93" i="6"/>
  <c r="T94" i="6"/>
  <c r="N93" i="6"/>
  <c r="Y92" i="6"/>
  <c r="AC92" i="6" s="1"/>
  <c r="W92" i="6"/>
  <c r="AA92" i="6" s="1"/>
  <c r="X92" i="6"/>
  <c r="AB92" i="6" s="1"/>
  <c r="S93" i="6"/>
  <c r="W93" i="5"/>
  <c r="AZ92" i="5"/>
  <c r="Z99" i="5" l="1"/>
  <c r="Y99" i="5"/>
  <c r="X98" i="5"/>
  <c r="V94" i="5"/>
  <c r="AS93" i="5"/>
  <c r="BC93" i="5" s="1"/>
  <c r="AR93" i="5"/>
  <c r="BB93" i="5" s="1"/>
  <c r="AQ93" i="5"/>
  <c r="BA93" i="5" s="1"/>
  <c r="AP93" i="5"/>
  <c r="AZ93" i="5" s="1"/>
  <c r="S94" i="6"/>
  <c r="U94" i="6"/>
  <c r="N94" i="6"/>
  <c r="W93" i="6"/>
  <c r="AA93" i="6" s="1"/>
  <c r="X93" i="6"/>
  <c r="AB93" i="6" s="1"/>
  <c r="Y93" i="6"/>
  <c r="AC93" i="6" s="1"/>
  <c r="T95" i="6"/>
  <c r="W94" i="5"/>
  <c r="Z100" i="5" l="1"/>
  <c r="AP94" i="5"/>
  <c r="AZ94" i="5" s="1"/>
  <c r="Y100" i="5"/>
  <c r="V95" i="5"/>
  <c r="AR94" i="5"/>
  <c r="BB94" i="5" s="1"/>
  <c r="AS94" i="5"/>
  <c r="BC94" i="5" s="1"/>
  <c r="AQ94" i="5"/>
  <c r="BA94" i="5" s="1"/>
  <c r="X99" i="5"/>
  <c r="T96" i="6"/>
  <c r="S95" i="6"/>
  <c r="N95" i="6"/>
  <c r="X94" i="6"/>
  <c r="AB94" i="6" s="1"/>
  <c r="Y94" i="6"/>
  <c r="AC94" i="6" s="1"/>
  <c r="W94" i="6"/>
  <c r="AA94" i="6" s="1"/>
  <c r="U95" i="6"/>
  <c r="W95" i="5"/>
  <c r="Y101" i="5" l="1"/>
  <c r="V96" i="5"/>
  <c r="AR95" i="5"/>
  <c r="BB95" i="5" s="1"/>
  <c r="AS95" i="5"/>
  <c r="BC95" i="5" s="1"/>
  <c r="AQ95" i="5"/>
  <c r="BA95" i="5" s="1"/>
  <c r="X100" i="5"/>
  <c r="AP95" i="5"/>
  <c r="AZ95" i="5" s="1"/>
  <c r="Z101" i="5"/>
  <c r="N96" i="6"/>
  <c r="X95" i="6"/>
  <c r="AB95" i="6" s="1"/>
  <c r="Y95" i="6"/>
  <c r="W95" i="6"/>
  <c r="AA95" i="6" s="1"/>
  <c r="S96" i="6"/>
  <c r="U96" i="6"/>
  <c r="AC95" i="6"/>
  <c r="T97" i="6"/>
  <c r="W96" i="5"/>
  <c r="AP96" i="5" l="1"/>
  <c r="X101" i="5"/>
  <c r="V97" i="5"/>
  <c r="AS96" i="5"/>
  <c r="BC96" i="5" s="1"/>
  <c r="AR96" i="5"/>
  <c r="BB96" i="5" s="1"/>
  <c r="AQ96" i="5"/>
  <c r="BA96" i="5" s="1"/>
  <c r="Z102" i="5"/>
  <c r="Y102" i="5"/>
  <c r="N97" i="6"/>
  <c r="W96" i="6"/>
  <c r="AA96" i="6" s="1"/>
  <c r="X96" i="6"/>
  <c r="AB96" i="6" s="1"/>
  <c r="Y96" i="6"/>
  <c r="AC96" i="6" s="1"/>
  <c r="U97" i="6"/>
  <c r="T98" i="6"/>
  <c r="S97" i="6"/>
  <c r="W97" i="5"/>
  <c r="AP97" i="5" s="1"/>
  <c r="AZ96" i="5"/>
  <c r="Z103" i="5" l="1"/>
  <c r="V98" i="5"/>
  <c r="AS97" i="5"/>
  <c r="BC97" i="5" s="1"/>
  <c r="AR97" i="5"/>
  <c r="BB97" i="5" s="1"/>
  <c r="AQ97" i="5"/>
  <c r="BA97" i="5" s="1"/>
  <c r="Y103" i="5"/>
  <c r="X102" i="5"/>
  <c r="S98" i="6"/>
  <c r="T99" i="6"/>
  <c r="U98" i="6"/>
  <c r="N98" i="6"/>
  <c r="W97" i="6"/>
  <c r="AA97" i="6" s="1"/>
  <c r="X97" i="6"/>
  <c r="AB97" i="6" s="1"/>
  <c r="Y97" i="6"/>
  <c r="AC97" i="6" s="1"/>
  <c r="W98" i="5"/>
  <c r="AP98" i="5" s="1"/>
  <c r="AZ97" i="5"/>
  <c r="Z104" i="5" l="1"/>
  <c r="Y104" i="5"/>
  <c r="V99" i="5"/>
  <c r="AS98" i="5"/>
  <c r="BC98" i="5" s="1"/>
  <c r="AR98" i="5"/>
  <c r="BB98" i="5" s="1"/>
  <c r="AQ98" i="5"/>
  <c r="BA98" i="5" s="1"/>
  <c r="X103" i="5"/>
  <c r="S99" i="6"/>
  <c r="N99" i="6"/>
  <c r="W98" i="6"/>
  <c r="AA98" i="6" s="1"/>
  <c r="X98" i="6"/>
  <c r="AB98" i="6" s="1"/>
  <c r="Y98" i="6"/>
  <c r="AC98" i="6" s="1"/>
  <c r="U99" i="6"/>
  <c r="T100" i="6"/>
  <c r="W99" i="5"/>
  <c r="AZ98" i="5"/>
  <c r="X104" i="5" l="1"/>
  <c r="V100" i="5"/>
  <c r="AS99" i="5"/>
  <c r="BC99" i="5" s="1"/>
  <c r="AR99" i="5"/>
  <c r="BB99" i="5" s="1"/>
  <c r="AQ99" i="5"/>
  <c r="BA99" i="5" s="1"/>
  <c r="Y105" i="5"/>
  <c r="Z105" i="5"/>
  <c r="AP99" i="5"/>
  <c r="AZ99" i="5" s="1"/>
  <c r="T101" i="6"/>
  <c r="S100" i="6"/>
  <c r="U100" i="6"/>
  <c r="N100" i="6"/>
  <c r="W99" i="6"/>
  <c r="AA99" i="6" s="1"/>
  <c r="Y99" i="6"/>
  <c r="AC99" i="6" s="1"/>
  <c r="X99" i="6"/>
  <c r="AB99" i="6" s="1"/>
  <c r="W100" i="5"/>
  <c r="AP100" i="5" s="1"/>
  <c r="V101" i="5" l="1"/>
  <c r="AS100" i="5"/>
  <c r="BC100" i="5" s="1"/>
  <c r="AR100" i="5"/>
  <c r="BB100" i="5" s="1"/>
  <c r="AQ100" i="5"/>
  <c r="BA100" i="5" s="1"/>
  <c r="Y106" i="5"/>
  <c r="Z106" i="5"/>
  <c r="X105" i="5"/>
  <c r="T102" i="6"/>
  <c r="N101" i="6"/>
  <c r="Y100" i="6"/>
  <c r="AC100" i="6" s="1"/>
  <c r="W100" i="6"/>
  <c r="AA100" i="6" s="1"/>
  <c r="X100" i="6"/>
  <c r="AB100" i="6" s="1"/>
  <c r="U101" i="6"/>
  <c r="S101" i="6"/>
  <c r="W101" i="5"/>
  <c r="AZ100" i="5"/>
  <c r="AP101" i="5" l="1"/>
  <c r="Y107" i="5"/>
  <c r="Z107" i="5"/>
  <c r="X106" i="5"/>
  <c r="V102" i="5"/>
  <c r="AR101" i="5"/>
  <c r="BB101" i="5" s="1"/>
  <c r="AS101" i="5"/>
  <c r="BC101" i="5" s="1"/>
  <c r="AQ101" i="5"/>
  <c r="BA101" i="5" s="1"/>
  <c r="S102" i="6"/>
  <c r="T103" i="6"/>
  <c r="U102" i="6"/>
  <c r="N102" i="6"/>
  <c r="W101" i="6"/>
  <c r="AA101" i="6" s="1"/>
  <c r="X101" i="6"/>
  <c r="AB101" i="6" s="1"/>
  <c r="Y101" i="6"/>
  <c r="AC101" i="6" s="1"/>
  <c r="W102" i="5"/>
  <c r="AZ101" i="5"/>
  <c r="Y108" i="5" l="1"/>
  <c r="X107" i="5"/>
  <c r="Z108" i="5"/>
  <c r="V103" i="5"/>
  <c r="AS102" i="5"/>
  <c r="BC102" i="5" s="1"/>
  <c r="AR102" i="5"/>
  <c r="BB102" i="5" s="1"/>
  <c r="AQ102" i="5"/>
  <c r="BA102" i="5" s="1"/>
  <c r="AP102" i="5"/>
  <c r="AZ102" i="5" s="1"/>
  <c r="N103" i="6"/>
  <c r="X102" i="6"/>
  <c r="AB102" i="6" s="1"/>
  <c r="Y102" i="6"/>
  <c r="AC102" i="6" s="1"/>
  <c r="W102" i="6"/>
  <c r="AA102" i="6" s="1"/>
  <c r="S103" i="6"/>
  <c r="U103" i="6"/>
  <c r="T104" i="6"/>
  <c r="W103" i="5"/>
  <c r="V104" i="5" l="1"/>
  <c r="AS103" i="5"/>
  <c r="BC103" i="5" s="1"/>
  <c r="AR103" i="5"/>
  <c r="BB103" i="5" s="1"/>
  <c r="AQ103" i="5"/>
  <c r="BA103" i="5" s="1"/>
  <c r="X108" i="5"/>
  <c r="Z109" i="5"/>
  <c r="AP103" i="5"/>
  <c r="AZ103" i="5" s="1"/>
  <c r="Y109" i="5"/>
  <c r="T105" i="6"/>
  <c r="N104" i="6"/>
  <c r="X103" i="6"/>
  <c r="AB103" i="6" s="1"/>
  <c r="Y103" i="6"/>
  <c r="AC103" i="6" s="1"/>
  <c r="W103" i="6"/>
  <c r="AA103" i="6" s="1"/>
  <c r="U104" i="6"/>
  <c r="S104" i="6"/>
  <c r="W104" i="5"/>
  <c r="AP104" i="5" l="1"/>
  <c r="Z110" i="5"/>
  <c r="X109" i="5"/>
  <c r="Y110" i="5"/>
  <c r="V105" i="5"/>
  <c r="AS104" i="5"/>
  <c r="BC104" i="5" s="1"/>
  <c r="AR104" i="5"/>
  <c r="BB104" i="5" s="1"/>
  <c r="AQ104" i="5"/>
  <c r="BA104" i="5" s="1"/>
  <c r="S105" i="6"/>
  <c r="T106" i="6"/>
  <c r="U105" i="6"/>
  <c r="N105" i="6"/>
  <c r="W104" i="6"/>
  <c r="AA104" i="6" s="1"/>
  <c r="X104" i="6"/>
  <c r="AB104" i="6" s="1"/>
  <c r="Y104" i="6"/>
  <c r="AC104" i="6" s="1"/>
  <c r="W105" i="5"/>
  <c r="AZ104" i="5"/>
  <c r="Z111" i="5" l="1"/>
  <c r="V106" i="5"/>
  <c r="AR105" i="5"/>
  <c r="BB105" i="5" s="1"/>
  <c r="AS105" i="5"/>
  <c r="BC105" i="5" s="1"/>
  <c r="AQ105" i="5"/>
  <c r="BA105" i="5" s="1"/>
  <c r="Y111" i="5"/>
  <c r="X110" i="5"/>
  <c r="AP105" i="5"/>
  <c r="AZ105" i="5" s="1"/>
  <c r="N106" i="6"/>
  <c r="W105" i="6"/>
  <c r="AA105" i="6" s="1"/>
  <c r="X105" i="6"/>
  <c r="AB105" i="6" s="1"/>
  <c r="Y105" i="6"/>
  <c r="AC105" i="6" s="1"/>
  <c r="U106" i="6"/>
  <c r="T107" i="6"/>
  <c r="S106" i="6"/>
  <c r="W106" i="5"/>
  <c r="AP106" i="5" s="1"/>
  <c r="V107" i="5" l="1"/>
  <c r="AR106" i="5"/>
  <c r="BB106" i="5" s="1"/>
  <c r="AS106" i="5"/>
  <c r="BC106" i="5" s="1"/>
  <c r="AQ106" i="5"/>
  <c r="BA106" i="5" s="1"/>
  <c r="Y112" i="5"/>
  <c r="X111" i="5"/>
  <c r="Z112" i="5"/>
  <c r="T108" i="6"/>
  <c r="U107" i="6"/>
  <c r="S107" i="6"/>
  <c r="N107" i="6"/>
  <c r="W106" i="6"/>
  <c r="AA106" i="6" s="1"/>
  <c r="X106" i="6"/>
  <c r="AB106" i="6" s="1"/>
  <c r="Y106" i="6"/>
  <c r="AC106" i="6" s="1"/>
  <c r="W107" i="5"/>
  <c r="AZ106" i="5"/>
  <c r="V108" i="5" l="1"/>
  <c r="AR107" i="5"/>
  <c r="BB107" i="5" s="1"/>
  <c r="AS107" i="5"/>
  <c r="BC107" i="5" s="1"/>
  <c r="AQ107" i="5"/>
  <c r="BA107" i="5" s="1"/>
  <c r="X112" i="5"/>
  <c r="Y113" i="5"/>
  <c r="Z113" i="5"/>
  <c r="AP107" i="5"/>
  <c r="AZ107" i="5" s="1"/>
  <c r="T109" i="6"/>
  <c r="N108" i="6"/>
  <c r="W107" i="6"/>
  <c r="AA107" i="6" s="1"/>
  <c r="Y107" i="6"/>
  <c r="AC107" i="6" s="1"/>
  <c r="X107" i="6"/>
  <c r="AB107" i="6" s="1"/>
  <c r="S108" i="6"/>
  <c r="U108" i="6"/>
  <c r="W108" i="5"/>
  <c r="AP108" i="5" s="1"/>
  <c r="Y114" i="5" l="1"/>
  <c r="X113" i="5"/>
  <c r="Z114" i="5"/>
  <c r="V109" i="5"/>
  <c r="AS108" i="5"/>
  <c r="BC108" i="5" s="1"/>
  <c r="AR108" i="5"/>
  <c r="BB108" i="5" s="1"/>
  <c r="AQ108" i="5"/>
  <c r="BA108" i="5" s="1"/>
  <c r="S109" i="6"/>
  <c r="N109" i="6"/>
  <c r="Y108" i="6"/>
  <c r="AC108" i="6" s="1"/>
  <c r="W108" i="6"/>
  <c r="AA108" i="6" s="1"/>
  <c r="X108" i="6"/>
  <c r="AB108" i="6" s="1"/>
  <c r="U109" i="6"/>
  <c r="T110" i="6"/>
  <c r="W109" i="5"/>
  <c r="AZ108" i="5"/>
  <c r="V110" i="5" l="1"/>
  <c r="AS109" i="5"/>
  <c r="BC109" i="5" s="1"/>
  <c r="AR109" i="5"/>
  <c r="BB109" i="5" s="1"/>
  <c r="AQ109" i="5"/>
  <c r="BA109" i="5" s="1"/>
  <c r="Z115" i="5"/>
  <c r="X114" i="5"/>
  <c r="AP109" i="5"/>
  <c r="AZ109" i="5" s="1"/>
  <c r="Y115" i="5"/>
  <c r="U110" i="6"/>
  <c r="N110" i="6"/>
  <c r="W109" i="6"/>
  <c r="AA109" i="6" s="1"/>
  <c r="X109" i="6"/>
  <c r="AB109" i="6" s="1"/>
  <c r="Y109" i="6"/>
  <c r="AC109" i="6" s="1"/>
  <c r="T111" i="6"/>
  <c r="S110" i="6"/>
  <c r="W110" i="5"/>
  <c r="Z116" i="5" l="1"/>
  <c r="V111" i="5"/>
  <c r="AS110" i="5"/>
  <c r="BC110" i="5" s="1"/>
  <c r="AR110" i="5"/>
  <c r="BB110" i="5" s="1"/>
  <c r="AQ110" i="5"/>
  <c r="BA110" i="5" s="1"/>
  <c r="X115" i="5"/>
  <c r="AP110" i="5"/>
  <c r="AZ110" i="5" s="1"/>
  <c r="Y116" i="5"/>
  <c r="T112" i="6"/>
  <c r="N111" i="6"/>
  <c r="X110" i="6"/>
  <c r="AB110" i="6" s="1"/>
  <c r="Y110" i="6"/>
  <c r="AC110" i="6" s="1"/>
  <c r="W110" i="6"/>
  <c r="AA110" i="6" s="1"/>
  <c r="S111" i="6"/>
  <c r="U111" i="6"/>
  <c r="W111" i="5"/>
  <c r="AP111" i="5" s="1"/>
  <c r="X116" i="5" l="1"/>
  <c r="V112" i="5"/>
  <c r="AS111" i="5"/>
  <c r="BC111" i="5" s="1"/>
  <c r="AR111" i="5"/>
  <c r="BB111" i="5" s="1"/>
  <c r="AQ111" i="5"/>
  <c r="BA111" i="5" s="1"/>
  <c r="Y117" i="5"/>
  <c r="Z117" i="5"/>
  <c r="S112" i="6"/>
  <c r="N112" i="6"/>
  <c r="X111" i="6"/>
  <c r="AB111" i="6" s="1"/>
  <c r="Y111" i="6"/>
  <c r="AC111" i="6" s="1"/>
  <c r="W111" i="6"/>
  <c r="AA111" i="6" s="1"/>
  <c r="U112" i="6"/>
  <c r="T113" i="6"/>
  <c r="W112" i="5"/>
  <c r="AZ111" i="5"/>
  <c r="AP112" i="5" l="1"/>
  <c r="Y118" i="5"/>
  <c r="V113" i="5"/>
  <c r="AS112" i="5"/>
  <c r="BC112" i="5" s="1"/>
  <c r="AR112" i="5"/>
  <c r="BB112" i="5" s="1"/>
  <c r="AQ112" i="5"/>
  <c r="BA112" i="5" s="1"/>
  <c r="Z118" i="5"/>
  <c r="X117" i="5"/>
  <c r="T114" i="6"/>
  <c r="S113" i="6"/>
  <c r="U113" i="6"/>
  <c r="N113" i="6"/>
  <c r="W112" i="6"/>
  <c r="AA112" i="6" s="1"/>
  <c r="X112" i="6"/>
  <c r="AB112" i="6" s="1"/>
  <c r="Y112" i="6"/>
  <c r="AC112" i="6" s="1"/>
  <c r="W113" i="5"/>
  <c r="AP113" i="5" s="1"/>
  <c r="AZ112" i="5"/>
  <c r="V114" i="5" l="1"/>
  <c r="AR113" i="5"/>
  <c r="BB113" i="5" s="1"/>
  <c r="AS113" i="5"/>
  <c r="BC113" i="5" s="1"/>
  <c r="AQ113" i="5"/>
  <c r="BA113" i="5" s="1"/>
  <c r="X118" i="5"/>
  <c r="Y119" i="5"/>
  <c r="Z119" i="5"/>
  <c r="N114" i="6"/>
  <c r="W113" i="6"/>
  <c r="X113" i="6"/>
  <c r="AB113" i="6" s="1"/>
  <c r="Y113" i="6"/>
  <c r="AC113" i="6" s="1"/>
  <c r="U114" i="6"/>
  <c r="S114" i="6"/>
  <c r="AA113" i="6"/>
  <c r="T115" i="6"/>
  <c r="W114" i="5"/>
  <c r="AP114" i="5" s="1"/>
  <c r="AZ113" i="5"/>
  <c r="Y120" i="5" l="1"/>
  <c r="X119" i="5"/>
  <c r="Z120" i="5"/>
  <c r="V115" i="5"/>
  <c r="AS114" i="5"/>
  <c r="BC114" i="5" s="1"/>
  <c r="AR114" i="5"/>
  <c r="BB114" i="5" s="1"/>
  <c r="AQ114" i="5"/>
  <c r="BA114" i="5" s="1"/>
  <c r="S115" i="6"/>
  <c r="U115" i="6"/>
  <c r="T116" i="6"/>
  <c r="N115" i="6"/>
  <c r="W114" i="6"/>
  <c r="AA114" i="6" s="1"/>
  <c r="X114" i="6"/>
  <c r="AB114" i="6" s="1"/>
  <c r="Y114" i="6"/>
  <c r="AC114" i="6" s="1"/>
  <c r="W115" i="5"/>
  <c r="AZ114" i="5"/>
  <c r="Z121" i="5" l="1"/>
  <c r="X120" i="5"/>
  <c r="AP115" i="5"/>
  <c r="AZ115" i="5" s="1"/>
  <c r="V116" i="5"/>
  <c r="AS115" i="5"/>
  <c r="BC115" i="5" s="1"/>
  <c r="AR115" i="5"/>
  <c r="BB115" i="5" s="1"/>
  <c r="AQ115" i="5"/>
  <c r="BA115" i="5" s="1"/>
  <c r="Y121" i="5"/>
  <c r="N116" i="6"/>
  <c r="W115" i="6"/>
  <c r="AA115" i="6" s="1"/>
  <c r="Y115" i="6"/>
  <c r="X115" i="6"/>
  <c r="AB115" i="6" s="1"/>
  <c r="T117" i="6"/>
  <c r="U116" i="6"/>
  <c r="AC115" i="6"/>
  <c r="S116" i="6"/>
  <c r="W116" i="5"/>
  <c r="Z122" i="5" l="1"/>
  <c r="X121" i="5"/>
  <c r="V117" i="5"/>
  <c r="AS116" i="5"/>
  <c r="BC116" i="5" s="1"/>
  <c r="AR116" i="5"/>
  <c r="BB116" i="5" s="1"/>
  <c r="AQ116" i="5"/>
  <c r="BA116" i="5" s="1"/>
  <c r="AP116" i="5"/>
  <c r="AZ116" i="5" s="1"/>
  <c r="Y122" i="5"/>
  <c r="U117" i="6"/>
  <c r="T118" i="6"/>
  <c r="S117" i="6"/>
  <c r="N117" i="6"/>
  <c r="Y116" i="6"/>
  <c r="AC116" i="6" s="1"/>
  <c r="W116" i="6"/>
  <c r="AA116" i="6" s="1"/>
  <c r="X116" i="6"/>
  <c r="AB116" i="6" s="1"/>
  <c r="W117" i="5"/>
  <c r="AP117" i="5" l="1"/>
  <c r="AZ117" i="5" s="1"/>
  <c r="X122" i="5"/>
  <c r="Y123" i="5"/>
  <c r="V118" i="5"/>
  <c r="AR117" i="5"/>
  <c r="BB117" i="5" s="1"/>
  <c r="AS117" i="5"/>
  <c r="BC117" i="5" s="1"/>
  <c r="AQ117" i="5"/>
  <c r="BA117" i="5" s="1"/>
  <c r="Z123" i="5"/>
  <c r="N118" i="6"/>
  <c r="W117" i="6"/>
  <c r="AA117" i="6" s="1"/>
  <c r="X117" i="6"/>
  <c r="AB117" i="6" s="1"/>
  <c r="Y117" i="6"/>
  <c r="AC117" i="6" s="1"/>
  <c r="S118" i="6"/>
  <c r="T119" i="6"/>
  <c r="U118" i="6"/>
  <c r="W118" i="5"/>
  <c r="AP118" i="5" l="1"/>
  <c r="AZ118" i="5" s="1"/>
  <c r="V119" i="5"/>
  <c r="AS118" i="5"/>
  <c r="BC118" i="5" s="1"/>
  <c r="AR118" i="5"/>
  <c r="BB118" i="5" s="1"/>
  <c r="AQ118" i="5"/>
  <c r="BA118" i="5" s="1"/>
  <c r="Y124" i="5"/>
  <c r="Z124" i="5"/>
  <c r="X123" i="5"/>
  <c r="T120" i="6"/>
  <c r="S119" i="6"/>
  <c r="U119" i="6"/>
  <c r="N119" i="6"/>
  <c r="X118" i="6"/>
  <c r="AB118" i="6" s="1"/>
  <c r="Y118" i="6"/>
  <c r="AC118" i="6" s="1"/>
  <c r="W118" i="6"/>
  <c r="AA118" i="6" s="1"/>
  <c r="W119" i="5"/>
  <c r="AP119" i="5" l="1"/>
  <c r="Z125" i="5"/>
  <c r="X124" i="5"/>
  <c r="V120" i="5"/>
  <c r="AR119" i="5"/>
  <c r="BB119" i="5" s="1"/>
  <c r="AS119" i="5"/>
  <c r="BC119" i="5" s="1"/>
  <c r="AQ119" i="5"/>
  <c r="BA119" i="5" s="1"/>
  <c r="Y125" i="5"/>
  <c r="N120" i="6"/>
  <c r="X119" i="6"/>
  <c r="AB119" i="6" s="1"/>
  <c r="Y119" i="6"/>
  <c r="AC119" i="6" s="1"/>
  <c r="W119" i="6"/>
  <c r="AA119" i="6" s="1"/>
  <c r="U120" i="6"/>
  <c r="S120" i="6"/>
  <c r="T121" i="6"/>
  <c r="W120" i="5"/>
  <c r="AZ119" i="5"/>
  <c r="V121" i="5" l="1"/>
  <c r="AS120" i="5"/>
  <c r="BC120" i="5" s="1"/>
  <c r="AR120" i="5"/>
  <c r="BB120" i="5" s="1"/>
  <c r="AQ120" i="5"/>
  <c r="BA120" i="5" s="1"/>
  <c r="X125" i="5"/>
  <c r="AP120" i="5"/>
  <c r="AZ120" i="5" s="1"/>
  <c r="Y126" i="5"/>
  <c r="Z126" i="5"/>
  <c r="S121" i="6"/>
  <c r="U121" i="6"/>
  <c r="T122" i="6"/>
  <c r="N121" i="6"/>
  <c r="W120" i="6"/>
  <c r="AA120" i="6" s="1"/>
  <c r="X120" i="6"/>
  <c r="AB120" i="6" s="1"/>
  <c r="Y120" i="6"/>
  <c r="AC120" i="6" s="1"/>
  <c r="W121" i="5"/>
  <c r="V122" i="5" l="1"/>
  <c r="AS121" i="5"/>
  <c r="BC121" i="5" s="1"/>
  <c r="AR121" i="5"/>
  <c r="BB121" i="5" s="1"/>
  <c r="AQ121" i="5"/>
  <c r="BA121" i="5" s="1"/>
  <c r="X126" i="5"/>
  <c r="AP121" i="5"/>
  <c r="AZ121" i="5" s="1"/>
  <c r="Y127" i="5"/>
  <c r="Z127" i="5"/>
  <c r="N122" i="6"/>
  <c r="W121" i="6"/>
  <c r="AA121" i="6" s="1"/>
  <c r="X121" i="6"/>
  <c r="AB121" i="6" s="1"/>
  <c r="Y121" i="6"/>
  <c r="AC121" i="6" s="1"/>
  <c r="T123" i="6"/>
  <c r="U122" i="6"/>
  <c r="S122" i="6"/>
  <c r="W122" i="5"/>
  <c r="Y128" i="5" l="1"/>
  <c r="AP122" i="5"/>
  <c r="AZ122" i="5" s="1"/>
  <c r="V123" i="5"/>
  <c r="AR122" i="5"/>
  <c r="BB122" i="5" s="1"/>
  <c r="AS122" i="5"/>
  <c r="BC122" i="5" s="1"/>
  <c r="AQ122" i="5"/>
  <c r="BA122" i="5" s="1"/>
  <c r="X127" i="5"/>
  <c r="Z128" i="5"/>
  <c r="U123" i="6"/>
  <c r="T124" i="6"/>
  <c r="S123" i="6"/>
  <c r="N123" i="6"/>
  <c r="W122" i="6"/>
  <c r="AA122" i="6" s="1"/>
  <c r="X122" i="6"/>
  <c r="AB122" i="6" s="1"/>
  <c r="Y122" i="6"/>
  <c r="AC122" i="6" s="1"/>
  <c r="W123" i="5"/>
  <c r="X128" i="5" l="1"/>
  <c r="AP123" i="5"/>
  <c r="AZ123" i="5" s="1"/>
  <c r="Z129" i="5"/>
  <c r="V124" i="5"/>
  <c r="AS123" i="5"/>
  <c r="BC123" i="5" s="1"/>
  <c r="AR123" i="5"/>
  <c r="BB123" i="5" s="1"/>
  <c r="AQ123" i="5"/>
  <c r="BA123" i="5" s="1"/>
  <c r="Y129" i="5"/>
  <c r="S124" i="6"/>
  <c r="T125" i="6"/>
  <c r="N124" i="6"/>
  <c r="W123" i="6"/>
  <c r="AA123" i="6" s="1"/>
  <c r="Y123" i="6"/>
  <c r="AC123" i="6" s="1"/>
  <c r="X123" i="6"/>
  <c r="AB123" i="6" s="1"/>
  <c r="U124" i="6"/>
  <c r="W124" i="5"/>
  <c r="V125" i="5" l="1"/>
  <c r="AS124" i="5"/>
  <c r="BC124" i="5" s="1"/>
  <c r="AR124" i="5"/>
  <c r="BB124" i="5" s="1"/>
  <c r="AQ124" i="5"/>
  <c r="BA124" i="5" s="1"/>
  <c r="AP124" i="5"/>
  <c r="AZ124" i="5" s="1"/>
  <c r="X129" i="5"/>
  <c r="Z130" i="5"/>
  <c r="Y130" i="5"/>
  <c r="N125" i="6"/>
  <c r="Y124" i="6"/>
  <c r="AC124" i="6" s="1"/>
  <c r="W124" i="6"/>
  <c r="AA124" i="6" s="1"/>
  <c r="X124" i="6"/>
  <c r="AB124" i="6" s="1"/>
  <c r="T126" i="6"/>
  <c r="U125" i="6"/>
  <c r="S125" i="6"/>
  <c r="W125" i="5"/>
  <c r="V126" i="5" l="1"/>
  <c r="AR125" i="5"/>
  <c r="BB125" i="5" s="1"/>
  <c r="AS125" i="5"/>
  <c r="BC125" i="5" s="1"/>
  <c r="AQ125" i="5"/>
  <c r="BA125" i="5" s="1"/>
  <c r="X130" i="5"/>
  <c r="AP125" i="5"/>
  <c r="AZ125" i="5" s="1"/>
  <c r="Z131" i="5"/>
  <c r="Y131" i="5"/>
  <c r="T127" i="6"/>
  <c r="U126" i="6"/>
  <c r="S126" i="6"/>
  <c r="N126" i="6"/>
  <c r="W125" i="6"/>
  <c r="AA125" i="6" s="1"/>
  <c r="X125" i="6"/>
  <c r="AB125" i="6" s="1"/>
  <c r="Y125" i="6"/>
  <c r="AC125" i="6" s="1"/>
  <c r="W126" i="5"/>
  <c r="Z132" i="5" l="1"/>
  <c r="AP126" i="5"/>
  <c r="V127" i="5"/>
  <c r="AS126" i="5"/>
  <c r="BC126" i="5" s="1"/>
  <c r="AR126" i="5"/>
  <c r="BB126" i="5" s="1"/>
  <c r="AQ126" i="5"/>
  <c r="BA126" i="5" s="1"/>
  <c r="X131" i="5"/>
  <c r="Y132" i="5"/>
  <c r="N127" i="6"/>
  <c r="X126" i="6"/>
  <c r="AB126" i="6" s="1"/>
  <c r="Y126" i="6"/>
  <c r="W126" i="6"/>
  <c r="AA126" i="6" s="1"/>
  <c r="S127" i="6"/>
  <c r="U127" i="6"/>
  <c r="AC126" i="6"/>
  <c r="T128" i="6"/>
  <c r="W127" i="5"/>
  <c r="AP127" i="5" s="1"/>
  <c r="AZ126" i="5"/>
  <c r="Z133" i="5" l="1"/>
  <c r="V128" i="5"/>
  <c r="AR127" i="5"/>
  <c r="BB127" i="5" s="1"/>
  <c r="AS127" i="5"/>
  <c r="BC127" i="5" s="1"/>
  <c r="AQ127" i="5"/>
  <c r="BA127" i="5" s="1"/>
  <c r="X132" i="5"/>
  <c r="Y133" i="5"/>
  <c r="U128" i="6"/>
  <c r="S128" i="6"/>
  <c r="T129" i="6"/>
  <c r="N128" i="6"/>
  <c r="X127" i="6"/>
  <c r="AB127" i="6" s="1"/>
  <c r="Y127" i="6"/>
  <c r="AC127" i="6" s="1"/>
  <c r="W127" i="6"/>
  <c r="AA127" i="6" s="1"/>
  <c r="W128" i="5"/>
  <c r="AZ127" i="5"/>
  <c r="AP128" i="5" l="1"/>
  <c r="V129" i="5"/>
  <c r="AR128" i="5"/>
  <c r="BB128" i="5" s="1"/>
  <c r="AS128" i="5"/>
  <c r="BC128" i="5" s="1"/>
  <c r="AQ128" i="5"/>
  <c r="BA128" i="5" s="1"/>
  <c r="X133" i="5"/>
  <c r="Y134" i="5"/>
  <c r="Z134" i="5"/>
  <c r="U129" i="6"/>
  <c r="N129" i="6"/>
  <c r="W128" i="6"/>
  <c r="AA128" i="6" s="1"/>
  <c r="X128" i="6"/>
  <c r="AB128" i="6" s="1"/>
  <c r="Y128" i="6"/>
  <c r="AC128" i="6" s="1"/>
  <c r="T130" i="6"/>
  <c r="S129" i="6"/>
  <c r="W129" i="5"/>
  <c r="AZ128" i="5"/>
  <c r="AP129" i="5" l="1"/>
  <c r="Y135" i="5"/>
  <c r="X134" i="5"/>
  <c r="Z135" i="5"/>
  <c r="V130" i="5"/>
  <c r="AR129" i="5"/>
  <c r="BB129" i="5" s="1"/>
  <c r="AS129" i="5"/>
  <c r="BC129" i="5" s="1"/>
  <c r="AQ129" i="5"/>
  <c r="BA129" i="5" s="1"/>
  <c r="T131" i="6"/>
  <c r="N130" i="6"/>
  <c r="W129" i="6"/>
  <c r="AA129" i="6" s="1"/>
  <c r="X129" i="6"/>
  <c r="AB129" i="6" s="1"/>
  <c r="Y129" i="6"/>
  <c r="AC129" i="6" s="1"/>
  <c r="S130" i="6"/>
  <c r="U130" i="6"/>
  <c r="W130" i="5"/>
  <c r="AZ129" i="5"/>
  <c r="V131" i="5" l="1"/>
  <c r="AR130" i="5"/>
  <c r="BB130" i="5" s="1"/>
  <c r="AS130" i="5"/>
  <c r="BC130" i="5" s="1"/>
  <c r="AQ130" i="5"/>
  <c r="BA130" i="5" s="1"/>
  <c r="Z136" i="5"/>
  <c r="X135" i="5"/>
  <c r="AP130" i="5"/>
  <c r="AZ130" i="5" s="1"/>
  <c r="Y136" i="5"/>
  <c r="S131" i="6"/>
  <c r="N131" i="6"/>
  <c r="W130" i="6"/>
  <c r="AA130" i="6" s="1"/>
  <c r="X130" i="6"/>
  <c r="AB130" i="6" s="1"/>
  <c r="Y130" i="6"/>
  <c r="AC130" i="6" s="1"/>
  <c r="U131" i="6"/>
  <c r="T132" i="6"/>
  <c r="W131" i="5"/>
  <c r="AP131" i="5" s="1"/>
  <c r="X136" i="5" l="1"/>
  <c r="Z137" i="5"/>
  <c r="Y137" i="5"/>
  <c r="V132" i="5"/>
  <c r="AS131" i="5"/>
  <c r="BC131" i="5" s="1"/>
  <c r="AR131" i="5"/>
  <c r="BB131" i="5" s="1"/>
  <c r="AQ131" i="5"/>
  <c r="BA131" i="5" s="1"/>
  <c r="U132" i="6"/>
  <c r="N132" i="6"/>
  <c r="W131" i="6"/>
  <c r="AA131" i="6" s="1"/>
  <c r="Y131" i="6"/>
  <c r="AC131" i="6" s="1"/>
  <c r="X131" i="6"/>
  <c r="AB131" i="6" s="1"/>
  <c r="T133" i="6"/>
  <c r="S132" i="6"/>
  <c r="W132" i="5"/>
  <c r="AZ131" i="5"/>
  <c r="V133" i="5" l="1"/>
  <c r="AS132" i="5"/>
  <c r="BC132" i="5" s="1"/>
  <c r="AR132" i="5"/>
  <c r="BB132" i="5" s="1"/>
  <c r="AQ132" i="5"/>
  <c r="BA132" i="5" s="1"/>
  <c r="Y138" i="5"/>
  <c r="Z138" i="5"/>
  <c r="AP132" i="5"/>
  <c r="AZ132" i="5" s="1"/>
  <c r="X137" i="5"/>
  <c r="T134" i="6"/>
  <c r="N133" i="6"/>
  <c r="Y132" i="6"/>
  <c r="AC132" i="6" s="1"/>
  <c r="W132" i="6"/>
  <c r="AA132" i="6" s="1"/>
  <c r="X132" i="6"/>
  <c r="AB132" i="6" s="1"/>
  <c r="S133" i="6"/>
  <c r="U133" i="6"/>
  <c r="W133" i="5"/>
  <c r="V134" i="5" l="1"/>
  <c r="AR133" i="5"/>
  <c r="BB133" i="5" s="1"/>
  <c r="AS133" i="5"/>
  <c r="BC133" i="5" s="1"/>
  <c r="AQ133" i="5"/>
  <c r="BA133" i="5" s="1"/>
  <c r="Z139" i="5"/>
  <c r="Y139" i="5"/>
  <c r="AP133" i="5"/>
  <c r="AZ133" i="5" s="1"/>
  <c r="X138" i="5"/>
  <c r="S134" i="6"/>
  <c r="N134" i="6"/>
  <c r="W133" i="6"/>
  <c r="AA133" i="6" s="1"/>
  <c r="X133" i="6"/>
  <c r="AB133" i="6" s="1"/>
  <c r="Y133" i="6"/>
  <c r="AC133" i="6" s="1"/>
  <c r="U134" i="6"/>
  <c r="T135" i="6"/>
  <c r="W134" i="5"/>
  <c r="Y140" i="5" l="1"/>
  <c r="Z140" i="5"/>
  <c r="AP134" i="5"/>
  <c r="AZ134" i="5" s="1"/>
  <c r="X139" i="5"/>
  <c r="V135" i="5"/>
  <c r="AR134" i="5"/>
  <c r="BB134" i="5" s="1"/>
  <c r="AS134" i="5"/>
  <c r="BC134" i="5" s="1"/>
  <c r="AQ134" i="5"/>
  <c r="BA134" i="5" s="1"/>
  <c r="U135" i="6"/>
  <c r="N135" i="6"/>
  <c r="X134" i="6"/>
  <c r="AB134" i="6" s="1"/>
  <c r="Y134" i="6"/>
  <c r="AC134" i="6" s="1"/>
  <c r="W134" i="6"/>
  <c r="AA134" i="6" s="1"/>
  <c r="T136" i="6"/>
  <c r="S135" i="6"/>
  <c r="W135" i="5"/>
  <c r="Z141" i="5" l="1"/>
  <c r="X140" i="5"/>
  <c r="V136" i="5"/>
  <c r="AR135" i="5"/>
  <c r="BB135" i="5" s="1"/>
  <c r="AS135" i="5"/>
  <c r="BC135" i="5" s="1"/>
  <c r="AQ135" i="5"/>
  <c r="BA135" i="5" s="1"/>
  <c r="AP135" i="5"/>
  <c r="AZ135" i="5" s="1"/>
  <c r="Y141" i="5"/>
  <c r="U136" i="6"/>
  <c r="S136" i="6"/>
  <c r="T137" i="6"/>
  <c r="N136" i="6"/>
  <c r="X135" i="6"/>
  <c r="AB135" i="6" s="1"/>
  <c r="Y135" i="6"/>
  <c r="AC135" i="6" s="1"/>
  <c r="W135" i="6"/>
  <c r="AA135" i="6" s="1"/>
  <c r="W136" i="5"/>
  <c r="V137" i="5" l="1"/>
  <c r="AR136" i="5"/>
  <c r="BB136" i="5" s="1"/>
  <c r="AS136" i="5"/>
  <c r="BC136" i="5" s="1"/>
  <c r="AQ136" i="5"/>
  <c r="BA136" i="5" s="1"/>
  <c r="X141" i="5"/>
  <c r="Y142" i="5"/>
  <c r="AP136" i="5"/>
  <c r="AZ136" i="5" s="1"/>
  <c r="Z142" i="5"/>
  <c r="N137" i="6"/>
  <c r="W136" i="6"/>
  <c r="AA136" i="6" s="1"/>
  <c r="X136" i="6"/>
  <c r="AB136" i="6" s="1"/>
  <c r="Y136" i="6"/>
  <c r="AC136" i="6" s="1"/>
  <c r="T138" i="6"/>
  <c r="S137" i="6"/>
  <c r="U137" i="6"/>
  <c r="W137" i="5"/>
  <c r="V138" i="5" l="1"/>
  <c r="AR137" i="5"/>
  <c r="BB137" i="5" s="1"/>
  <c r="AS137" i="5"/>
  <c r="BC137" i="5" s="1"/>
  <c r="AQ137" i="5"/>
  <c r="BA137" i="5" s="1"/>
  <c r="Y143" i="5"/>
  <c r="X142" i="5"/>
  <c r="AP137" i="5"/>
  <c r="AZ137" i="5" s="1"/>
  <c r="Z143" i="5"/>
  <c r="T139" i="6"/>
  <c r="S138" i="6"/>
  <c r="U138" i="6"/>
  <c r="N138" i="6"/>
  <c r="W137" i="6"/>
  <c r="AA137" i="6" s="1"/>
  <c r="X137" i="6"/>
  <c r="AB137" i="6" s="1"/>
  <c r="Y137" i="6"/>
  <c r="AC137" i="6" s="1"/>
  <c r="W138" i="5"/>
  <c r="AP138" i="5" l="1"/>
  <c r="X143" i="5"/>
  <c r="Y144" i="5"/>
  <c r="Z144" i="5"/>
  <c r="V139" i="5"/>
  <c r="AS138" i="5"/>
  <c r="BC138" i="5" s="1"/>
  <c r="AR138" i="5"/>
  <c r="BB138" i="5" s="1"/>
  <c r="AQ138" i="5"/>
  <c r="BA138" i="5" s="1"/>
  <c r="U139" i="6"/>
  <c r="N139" i="6"/>
  <c r="W138" i="6"/>
  <c r="AA138" i="6" s="1"/>
  <c r="X138" i="6"/>
  <c r="AB138" i="6" s="1"/>
  <c r="Y138" i="6"/>
  <c r="AC138" i="6" s="1"/>
  <c r="S139" i="6"/>
  <c r="T140" i="6"/>
  <c r="W139" i="5"/>
  <c r="AZ138" i="5"/>
  <c r="X144" i="5" l="1"/>
  <c r="V140" i="5"/>
  <c r="AR139" i="5"/>
  <c r="BB139" i="5" s="1"/>
  <c r="AS139" i="5"/>
  <c r="BC139" i="5" s="1"/>
  <c r="AQ139" i="5"/>
  <c r="BA139" i="5" s="1"/>
  <c r="Y145" i="5"/>
  <c r="Z145" i="5"/>
  <c r="AP139" i="5"/>
  <c r="AZ139" i="5" s="1"/>
  <c r="S140" i="6"/>
  <c r="N140" i="6"/>
  <c r="W139" i="6"/>
  <c r="AA139" i="6" s="1"/>
  <c r="Y139" i="6"/>
  <c r="AC139" i="6" s="1"/>
  <c r="X139" i="6"/>
  <c r="AB139" i="6" s="1"/>
  <c r="T141" i="6"/>
  <c r="U140" i="6"/>
  <c r="W140" i="5"/>
  <c r="AP140" i="5" l="1"/>
  <c r="Z146" i="5"/>
  <c r="V141" i="5"/>
  <c r="AS140" i="5"/>
  <c r="BC140" i="5" s="1"/>
  <c r="AR140" i="5"/>
  <c r="BB140" i="5" s="1"/>
  <c r="AQ140" i="5"/>
  <c r="BA140" i="5" s="1"/>
  <c r="X145" i="5"/>
  <c r="Y146" i="5"/>
  <c r="T142" i="6"/>
  <c r="N141" i="6"/>
  <c r="Y140" i="6"/>
  <c r="AC140" i="6" s="1"/>
  <c r="W140" i="6"/>
  <c r="AA140" i="6" s="1"/>
  <c r="X140" i="6"/>
  <c r="AB140" i="6" s="1"/>
  <c r="U141" i="6"/>
  <c r="S141" i="6"/>
  <c r="W141" i="5"/>
  <c r="AP141" i="5" s="1"/>
  <c r="AZ140" i="5"/>
  <c r="V142" i="5" l="1"/>
  <c r="AR141" i="5"/>
  <c r="BB141" i="5" s="1"/>
  <c r="AS141" i="5"/>
  <c r="BC141" i="5" s="1"/>
  <c r="AQ141" i="5"/>
  <c r="BA141" i="5" s="1"/>
  <c r="X146" i="5"/>
  <c r="Y147" i="5"/>
  <c r="Z147" i="5"/>
  <c r="U142" i="6"/>
  <c r="N142" i="6"/>
  <c r="W141" i="6"/>
  <c r="X141" i="6"/>
  <c r="AB141" i="6" s="1"/>
  <c r="Y141" i="6"/>
  <c r="AC141" i="6" s="1"/>
  <c r="S142" i="6"/>
  <c r="AA141" i="6"/>
  <c r="T143" i="6"/>
  <c r="W142" i="5"/>
  <c r="AP142" i="5" s="1"/>
  <c r="AZ141" i="5"/>
  <c r="Y148" i="5" l="1"/>
  <c r="X147" i="5"/>
  <c r="Z148" i="5"/>
  <c r="V143" i="5"/>
  <c r="AS142" i="5"/>
  <c r="BC142" i="5" s="1"/>
  <c r="AR142" i="5"/>
  <c r="BB142" i="5" s="1"/>
  <c r="AQ142" i="5"/>
  <c r="BA142" i="5" s="1"/>
  <c r="S143" i="6"/>
  <c r="N143" i="6"/>
  <c r="X142" i="6"/>
  <c r="AB142" i="6" s="1"/>
  <c r="Y142" i="6"/>
  <c r="AC142" i="6" s="1"/>
  <c r="W142" i="6"/>
  <c r="AA142" i="6" s="1"/>
  <c r="T144" i="6"/>
  <c r="U143" i="6"/>
  <c r="W143" i="5"/>
  <c r="AZ142" i="5"/>
  <c r="V144" i="5" l="1"/>
  <c r="AS143" i="5"/>
  <c r="BC143" i="5" s="1"/>
  <c r="AR143" i="5"/>
  <c r="BB143" i="5" s="1"/>
  <c r="AQ143" i="5"/>
  <c r="BA143" i="5" s="1"/>
  <c r="Z149" i="5"/>
  <c r="X148" i="5"/>
  <c r="AP143" i="5"/>
  <c r="AZ143" i="5" s="1"/>
  <c r="Y149" i="5"/>
  <c r="T145" i="6"/>
  <c r="N144" i="6"/>
  <c r="X143" i="6"/>
  <c r="AB143" i="6" s="1"/>
  <c r="Y143" i="6"/>
  <c r="AC143" i="6" s="1"/>
  <c r="W143" i="6"/>
  <c r="AA143" i="6" s="1"/>
  <c r="U144" i="6"/>
  <c r="S144" i="6"/>
  <c r="W144" i="5"/>
  <c r="V145" i="5" l="1"/>
  <c r="AS144" i="5"/>
  <c r="BC144" i="5" s="1"/>
  <c r="AR144" i="5"/>
  <c r="BB144" i="5" s="1"/>
  <c r="AQ144" i="5"/>
  <c r="BA144" i="5" s="1"/>
  <c r="X149" i="5"/>
  <c r="Z150" i="5"/>
  <c r="AP144" i="5"/>
  <c r="AZ144" i="5" s="1"/>
  <c r="Y150" i="5"/>
  <c r="U145" i="6"/>
  <c r="N145" i="6"/>
  <c r="W144" i="6"/>
  <c r="X144" i="6"/>
  <c r="AB144" i="6" s="1"/>
  <c r="Y144" i="6"/>
  <c r="AC144" i="6" s="1"/>
  <c r="S145" i="6"/>
  <c r="AA144" i="6"/>
  <c r="T146" i="6"/>
  <c r="W145" i="5"/>
  <c r="V146" i="5" l="1"/>
  <c r="AS145" i="5"/>
  <c r="BC145" i="5" s="1"/>
  <c r="AR145" i="5"/>
  <c r="BB145" i="5" s="1"/>
  <c r="AQ145" i="5"/>
  <c r="BA145" i="5" s="1"/>
  <c r="Z151" i="5"/>
  <c r="AP145" i="5"/>
  <c r="AZ145" i="5" s="1"/>
  <c r="X150" i="5"/>
  <c r="Y151" i="5"/>
  <c r="S146" i="6"/>
  <c r="N146" i="6"/>
  <c r="W145" i="6"/>
  <c r="AA145" i="6" s="1"/>
  <c r="X145" i="6"/>
  <c r="AB145" i="6" s="1"/>
  <c r="Y145" i="6"/>
  <c r="AC145" i="6" s="1"/>
  <c r="T147" i="6"/>
  <c r="U146" i="6"/>
  <c r="W146" i="5"/>
  <c r="X151" i="5" l="1"/>
  <c r="AP146" i="5"/>
  <c r="AZ146" i="5" s="1"/>
  <c r="Z152" i="5"/>
  <c r="Y152" i="5"/>
  <c r="V147" i="5"/>
  <c r="AS146" i="5"/>
  <c r="BC146" i="5" s="1"/>
  <c r="AR146" i="5"/>
  <c r="BB146" i="5" s="1"/>
  <c r="AQ146" i="5"/>
  <c r="BA146" i="5" s="1"/>
  <c r="T148" i="6"/>
  <c r="N147" i="6"/>
  <c r="W146" i="6"/>
  <c r="AA146" i="6" s="1"/>
  <c r="X146" i="6"/>
  <c r="AB146" i="6" s="1"/>
  <c r="Y146" i="6"/>
  <c r="AC146" i="6" s="1"/>
  <c r="U147" i="6"/>
  <c r="S147" i="6"/>
  <c r="W147" i="5"/>
  <c r="V148" i="5" l="1"/>
  <c r="AR147" i="5"/>
  <c r="BB147" i="5" s="1"/>
  <c r="AS147" i="5"/>
  <c r="BC147" i="5" s="1"/>
  <c r="AQ147" i="5"/>
  <c r="BA147" i="5" s="1"/>
  <c r="Z153" i="5"/>
  <c r="Y153" i="5"/>
  <c r="AP147" i="5"/>
  <c r="AZ147" i="5" s="1"/>
  <c r="X152" i="5"/>
  <c r="U148" i="6"/>
  <c r="N148" i="6"/>
  <c r="W147" i="6"/>
  <c r="Y147" i="6"/>
  <c r="AC147" i="6" s="1"/>
  <c r="X147" i="6"/>
  <c r="AB147" i="6" s="1"/>
  <c r="S148" i="6"/>
  <c r="AA147" i="6"/>
  <c r="T149" i="6"/>
  <c r="W148" i="5"/>
  <c r="Z154" i="5" l="1"/>
  <c r="Y154" i="5"/>
  <c r="AP148" i="5"/>
  <c r="AZ148" i="5" s="1"/>
  <c r="X153" i="5"/>
  <c r="V149" i="5"/>
  <c r="AS148" i="5"/>
  <c r="BC148" i="5" s="1"/>
  <c r="AR148" i="5"/>
  <c r="BB148" i="5" s="1"/>
  <c r="AQ148" i="5"/>
  <c r="BA148" i="5" s="1"/>
  <c r="U149" i="6"/>
  <c r="T150" i="6"/>
  <c r="S149" i="6"/>
  <c r="N149" i="6"/>
  <c r="Y148" i="6"/>
  <c r="AC148" i="6" s="1"/>
  <c r="W148" i="6"/>
  <c r="AA148" i="6" s="1"/>
  <c r="X148" i="6"/>
  <c r="AB148" i="6" s="1"/>
  <c r="W149" i="5"/>
  <c r="V150" i="5" l="1"/>
  <c r="AS149" i="5"/>
  <c r="BC149" i="5" s="1"/>
  <c r="AR149" i="5"/>
  <c r="BB149" i="5" s="1"/>
  <c r="AQ149" i="5"/>
  <c r="BA149" i="5" s="1"/>
  <c r="Z155" i="5"/>
  <c r="AP149" i="5"/>
  <c r="AZ149" i="5" s="1"/>
  <c r="Y155" i="5"/>
  <c r="X154" i="5"/>
  <c r="N150" i="6"/>
  <c r="W149" i="6"/>
  <c r="X149" i="6"/>
  <c r="AB149" i="6" s="1"/>
  <c r="Y149" i="6"/>
  <c r="AC149" i="6" s="1"/>
  <c r="T151" i="6"/>
  <c r="S150" i="6"/>
  <c r="AA149" i="6"/>
  <c r="U150" i="6"/>
  <c r="W150" i="5"/>
  <c r="Y156" i="5" l="1"/>
  <c r="AP150" i="5"/>
  <c r="AZ150" i="5" s="1"/>
  <c r="V151" i="5"/>
  <c r="AR150" i="5"/>
  <c r="BB150" i="5" s="1"/>
  <c r="AS150" i="5"/>
  <c r="BC150" i="5" s="1"/>
  <c r="AQ150" i="5"/>
  <c r="BA150" i="5" s="1"/>
  <c r="Z156" i="5"/>
  <c r="X155" i="5"/>
  <c r="S151" i="6"/>
  <c r="T152" i="6"/>
  <c r="U151" i="6"/>
  <c r="N151" i="6"/>
  <c r="X150" i="6"/>
  <c r="AB150" i="6" s="1"/>
  <c r="Y150" i="6"/>
  <c r="AC150" i="6" s="1"/>
  <c r="W150" i="6"/>
  <c r="AA150" i="6" s="1"/>
  <c r="W151" i="5"/>
  <c r="V152" i="5" l="1"/>
  <c r="AS151" i="5"/>
  <c r="BC151" i="5" s="1"/>
  <c r="AR151" i="5"/>
  <c r="BB151" i="5" s="1"/>
  <c r="AQ151" i="5"/>
  <c r="BA151" i="5" s="1"/>
  <c r="AP151" i="5"/>
  <c r="AZ151" i="5" s="1"/>
  <c r="Z157" i="5"/>
  <c r="X156" i="5"/>
  <c r="Y157" i="5"/>
  <c r="N152" i="6"/>
  <c r="X151" i="6"/>
  <c r="AB151" i="6" s="1"/>
  <c r="Y151" i="6"/>
  <c r="W151" i="6"/>
  <c r="AA151" i="6" s="1"/>
  <c r="U152" i="6"/>
  <c r="AC151" i="6"/>
  <c r="T153" i="6"/>
  <c r="S152" i="6"/>
  <c r="W152" i="5"/>
  <c r="AP152" i="5" s="1"/>
  <c r="X157" i="5" l="1"/>
  <c r="Z158" i="5"/>
  <c r="Y158" i="5"/>
  <c r="V153" i="5"/>
  <c r="AR152" i="5"/>
  <c r="BB152" i="5" s="1"/>
  <c r="AS152" i="5"/>
  <c r="BC152" i="5" s="1"/>
  <c r="AQ152" i="5"/>
  <c r="BA152" i="5" s="1"/>
  <c r="U153" i="6"/>
  <c r="T154" i="6"/>
  <c r="S153" i="6"/>
  <c r="N153" i="6"/>
  <c r="W152" i="6"/>
  <c r="AA152" i="6" s="1"/>
  <c r="X152" i="6"/>
  <c r="AB152" i="6" s="1"/>
  <c r="Y152" i="6"/>
  <c r="AC152" i="6" s="1"/>
  <c r="W153" i="5"/>
  <c r="AZ152" i="5"/>
  <c r="V154" i="5" l="1"/>
  <c r="AS153" i="5"/>
  <c r="BC153" i="5" s="1"/>
  <c r="AR153" i="5"/>
  <c r="BB153" i="5" s="1"/>
  <c r="AQ153" i="5"/>
  <c r="BA153" i="5" s="1"/>
  <c r="Y159" i="5"/>
  <c r="Z159" i="5"/>
  <c r="AP153" i="5"/>
  <c r="AZ153" i="5" s="1"/>
  <c r="X158" i="5"/>
  <c r="S154" i="6"/>
  <c r="N154" i="6"/>
  <c r="W153" i="6"/>
  <c r="AA153" i="6" s="1"/>
  <c r="X153" i="6"/>
  <c r="AB153" i="6" s="1"/>
  <c r="Y153" i="6"/>
  <c r="AC153" i="6" s="1"/>
  <c r="T155" i="6"/>
  <c r="U154" i="6"/>
  <c r="W154" i="5"/>
  <c r="AP154" i="5" l="1"/>
  <c r="AZ154" i="5" s="1"/>
  <c r="Z160" i="5"/>
  <c r="X159" i="5"/>
  <c r="Y160" i="5"/>
  <c r="V155" i="5"/>
  <c r="AS154" i="5"/>
  <c r="BC154" i="5" s="1"/>
  <c r="AR154" i="5"/>
  <c r="BB154" i="5" s="1"/>
  <c r="AQ154" i="5"/>
  <c r="BA154" i="5" s="1"/>
  <c r="T156" i="6"/>
  <c r="N155" i="6"/>
  <c r="W154" i="6"/>
  <c r="AA154" i="6" s="1"/>
  <c r="X154" i="6"/>
  <c r="AB154" i="6" s="1"/>
  <c r="Y154" i="6"/>
  <c r="AC154" i="6" s="1"/>
  <c r="U155" i="6"/>
  <c r="S155" i="6"/>
  <c r="W155" i="5"/>
  <c r="V156" i="5" l="1"/>
  <c r="AS155" i="5"/>
  <c r="BC155" i="5" s="1"/>
  <c r="AR155" i="5"/>
  <c r="BB155" i="5" s="1"/>
  <c r="AQ155" i="5"/>
  <c r="BA155" i="5" s="1"/>
  <c r="Y161" i="5"/>
  <c r="X160" i="5"/>
  <c r="AP155" i="5"/>
  <c r="AZ155" i="5" s="1"/>
  <c r="Z161" i="5"/>
  <c r="U156" i="6"/>
  <c r="N156" i="6"/>
  <c r="W155" i="6"/>
  <c r="AA155" i="6" s="1"/>
  <c r="Y155" i="6"/>
  <c r="AC155" i="6" s="1"/>
  <c r="X155" i="6"/>
  <c r="AB155" i="6" s="1"/>
  <c r="S156" i="6"/>
  <c r="T157" i="6"/>
  <c r="W156" i="5"/>
  <c r="AP156" i="5" l="1"/>
  <c r="X161" i="5"/>
  <c r="Z162" i="5"/>
  <c r="Y162" i="5"/>
  <c r="V157" i="5"/>
  <c r="AS156" i="5"/>
  <c r="BC156" i="5" s="1"/>
  <c r="AR156" i="5"/>
  <c r="BB156" i="5" s="1"/>
  <c r="AQ156" i="5"/>
  <c r="BA156" i="5" s="1"/>
  <c r="S157" i="6"/>
  <c r="N157" i="6"/>
  <c r="Y156" i="6"/>
  <c r="AC156" i="6" s="1"/>
  <c r="W156" i="6"/>
  <c r="AA156" i="6" s="1"/>
  <c r="X156" i="6"/>
  <c r="AB156" i="6" s="1"/>
  <c r="T158" i="6"/>
  <c r="U157" i="6"/>
  <c r="W157" i="5"/>
  <c r="AZ156" i="5"/>
  <c r="Y163" i="5" l="1"/>
  <c r="Z163" i="5"/>
  <c r="V158" i="5"/>
  <c r="AR157" i="5"/>
  <c r="BB157" i="5" s="1"/>
  <c r="AS157" i="5"/>
  <c r="BC157" i="5" s="1"/>
  <c r="AQ157" i="5"/>
  <c r="BA157" i="5" s="1"/>
  <c r="AP157" i="5"/>
  <c r="AZ157" i="5" s="1"/>
  <c r="X162" i="5"/>
  <c r="T159" i="6"/>
  <c r="N158" i="6"/>
  <c r="W157" i="6"/>
  <c r="AA157" i="6" s="1"/>
  <c r="X157" i="6"/>
  <c r="AB157" i="6" s="1"/>
  <c r="Y157" i="6"/>
  <c r="AC157" i="6" s="1"/>
  <c r="U158" i="6"/>
  <c r="S158" i="6"/>
  <c r="W158" i="5"/>
  <c r="Y164" i="5" l="1"/>
  <c r="V159" i="5"/>
  <c r="AR158" i="5"/>
  <c r="BB158" i="5" s="1"/>
  <c r="AS158" i="5"/>
  <c r="BC158" i="5" s="1"/>
  <c r="AQ158" i="5"/>
  <c r="BA158" i="5" s="1"/>
  <c r="AP158" i="5"/>
  <c r="AZ158" i="5" s="1"/>
  <c r="Z164" i="5"/>
  <c r="X163" i="5"/>
  <c r="U159" i="6"/>
  <c r="N159" i="6"/>
  <c r="X158" i="6"/>
  <c r="AB158" i="6" s="1"/>
  <c r="Y158" i="6"/>
  <c r="AC158" i="6" s="1"/>
  <c r="W158" i="6"/>
  <c r="AA158" i="6" s="1"/>
  <c r="S159" i="6"/>
  <c r="T160" i="6"/>
  <c r="W159" i="5"/>
  <c r="AP159" i="5" l="1"/>
  <c r="Z165" i="5"/>
  <c r="V160" i="5"/>
  <c r="AS159" i="5"/>
  <c r="BC159" i="5" s="1"/>
  <c r="AR159" i="5"/>
  <c r="BB159" i="5" s="1"/>
  <c r="AQ159" i="5"/>
  <c r="BA159" i="5" s="1"/>
  <c r="X164" i="5"/>
  <c r="Y165" i="5"/>
  <c r="S160" i="6"/>
  <c r="N160" i="6"/>
  <c r="X159" i="6"/>
  <c r="AB159" i="6" s="1"/>
  <c r="Y159" i="6"/>
  <c r="AC159" i="6" s="1"/>
  <c r="W159" i="6"/>
  <c r="AA159" i="6" s="1"/>
  <c r="T161" i="6"/>
  <c r="U160" i="6"/>
  <c r="W160" i="5"/>
  <c r="AP160" i="5" s="1"/>
  <c r="AZ159" i="5"/>
  <c r="V161" i="5" l="1"/>
  <c r="AS160" i="5"/>
  <c r="BC160" i="5" s="1"/>
  <c r="AR160" i="5"/>
  <c r="BB160" i="5" s="1"/>
  <c r="AQ160" i="5"/>
  <c r="BA160" i="5" s="1"/>
  <c r="X165" i="5"/>
  <c r="Y166" i="5"/>
  <c r="Z166" i="5"/>
  <c r="T162" i="6"/>
  <c r="N161" i="6"/>
  <c r="W160" i="6"/>
  <c r="AA160" i="6" s="1"/>
  <c r="X160" i="6"/>
  <c r="AB160" i="6" s="1"/>
  <c r="Y160" i="6"/>
  <c r="AC160" i="6" s="1"/>
  <c r="U161" i="6"/>
  <c r="S161" i="6"/>
  <c r="W161" i="5"/>
  <c r="AZ160" i="5"/>
  <c r="AP161" i="5" l="1"/>
  <c r="AZ161" i="5" s="1"/>
  <c r="Y167" i="5"/>
  <c r="X166" i="5"/>
  <c r="Z167" i="5"/>
  <c r="V162" i="5"/>
  <c r="AR161" i="5"/>
  <c r="BB161" i="5" s="1"/>
  <c r="AS161" i="5"/>
  <c r="BC161" i="5" s="1"/>
  <c r="AQ161" i="5"/>
  <c r="BA161" i="5" s="1"/>
  <c r="U162" i="6"/>
  <c r="N162" i="6"/>
  <c r="W161" i="6"/>
  <c r="X161" i="6"/>
  <c r="AB161" i="6" s="1"/>
  <c r="Y161" i="6"/>
  <c r="AC161" i="6" s="1"/>
  <c r="S162" i="6"/>
  <c r="AA161" i="6"/>
  <c r="T163" i="6"/>
  <c r="W162" i="5"/>
  <c r="V163" i="5" l="1"/>
  <c r="AR162" i="5"/>
  <c r="BB162" i="5" s="1"/>
  <c r="AS162" i="5"/>
  <c r="BC162" i="5" s="1"/>
  <c r="AQ162" i="5"/>
  <c r="BA162" i="5" s="1"/>
  <c r="AP162" i="5"/>
  <c r="AZ162" i="5" s="1"/>
  <c r="X167" i="5"/>
  <c r="Z168" i="5"/>
  <c r="Y168" i="5"/>
  <c r="S163" i="6"/>
  <c r="N163" i="6"/>
  <c r="W162" i="6"/>
  <c r="AA162" i="6" s="1"/>
  <c r="X162" i="6"/>
  <c r="AB162" i="6" s="1"/>
  <c r="Y162" i="6"/>
  <c r="AC162" i="6" s="1"/>
  <c r="T164" i="6"/>
  <c r="U163" i="6"/>
  <c r="W163" i="5"/>
  <c r="AP163" i="5" l="1"/>
  <c r="Z169" i="5"/>
  <c r="X168" i="5"/>
  <c r="Y169" i="5"/>
  <c r="V164" i="5"/>
  <c r="AS163" i="5"/>
  <c r="BC163" i="5" s="1"/>
  <c r="AR163" i="5"/>
  <c r="BB163" i="5" s="1"/>
  <c r="AQ163" i="5"/>
  <c r="BA163" i="5" s="1"/>
  <c r="T165" i="6"/>
  <c r="N164" i="6"/>
  <c r="W163" i="6"/>
  <c r="AA163" i="6" s="1"/>
  <c r="Y163" i="6"/>
  <c r="AC163" i="6" s="1"/>
  <c r="X163" i="6"/>
  <c r="AB163" i="6" s="1"/>
  <c r="U164" i="6"/>
  <c r="S164" i="6"/>
  <c r="W164" i="5"/>
  <c r="AZ163" i="5"/>
  <c r="V165" i="5" l="1"/>
  <c r="AS164" i="5"/>
  <c r="BC164" i="5" s="1"/>
  <c r="AR164" i="5"/>
  <c r="BB164" i="5" s="1"/>
  <c r="AQ164" i="5"/>
  <c r="BA164" i="5" s="1"/>
  <c r="Y170" i="5"/>
  <c r="X169" i="5"/>
  <c r="AP164" i="5"/>
  <c r="AZ164" i="5" s="1"/>
  <c r="Z170" i="5"/>
  <c r="U165" i="6"/>
  <c r="N165" i="6"/>
  <c r="Y164" i="6"/>
  <c r="AC164" i="6" s="1"/>
  <c r="W164" i="6"/>
  <c r="AA164" i="6" s="1"/>
  <c r="X164" i="6"/>
  <c r="AB164" i="6" s="1"/>
  <c r="S165" i="6"/>
  <c r="T166" i="6"/>
  <c r="W165" i="5"/>
  <c r="AP165" i="5" l="1"/>
  <c r="AZ165" i="5" s="1"/>
  <c r="Y171" i="5"/>
  <c r="Z171" i="5"/>
  <c r="X170" i="5"/>
  <c r="V166" i="5"/>
  <c r="AR165" i="5"/>
  <c r="BB165" i="5" s="1"/>
  <c r="AS165" i="5"/>
  <c r="BC165" i="5" s="1"/>
  <c r="AQ165" i="5"/>
  <c r="BA165" i="5" s="1"/>
  <c r="S166" i="6"/>
  <c r="N166" i="6"/>
  <c r="W165" i="6"/>
  <c r="AA165" i="6" s="1"/>
  <c r="X165" i="6"/>
  <c r="AB165" i="6" s="1"/>
  <c r="Y165" i="6"/>
  <c r="AC165" i="6" s="1"/>
  <c r="T167" i="6"/>
  <c r="U166" i="6"/>
  <c r="W166" i="5"/>
  <c r="X171" i="5" l="1"/>
  <c r="Z172" i="5"/>
  <c r="V167" i="5"/>
  <c r="AR166" i="5"/>
  <c r="BB166" i="5" s="1"/>
  <c r="AS166" i="5"/>
  <c r="BC166" i="5" s="1"/>
  <c r="AQ166" i="5"/>
  <c r="BA166" i="5" s="1"/>
  <c r="AP166" i="5"/>
  <c r="AZ166" i="5" s="1"/>
  <c r="Y172" i="5"/>
  <c r="S167" i="6"/>
  <c r="U167" i="6"/>
  <c r="T168" i="6"/>
  <c r="N167" i="6"/>
  <c r="X166" i="6"/>
  <c r="AB166" i="6" s="1"/>
  <c r="Y166" i="6"/>
  <c r="AC166" i="6" s="1"/>
  <c r="W166" i="6"/>
  <c r="AA166" i="6" s="1"/>
  <c r="W167" i="5"/>
  <c r="V168" i="5" l="1"/>
  <c r="AS167" i="5"/>
  <c r="BC167" i="5" s="1"/>
  <c r="AR167" i="5"/>
  <c r="BB167" i="5" s="1"/>
  <c r="AQ167" i="5"/>
  <c r="BA167" i="5" s="1"/>
  <c r="AP167" i="5"/>
  <c r="AZ167" i="5" s="1"/>
  <c r="Z173" i="5"/>
  <c r="Y173" i="5"/>
  <c r="X172" i="5"/>
  <c r="N168" i="6"/>
  <c r="X167" i="6"/>
  <c r="AB167" i="6" s="1"/>
  <c r="Y167" i="6"/>
  <c r="AC167" i="6" s="1"/>
  <c r="W167" i="6"/>
  <c r="AA167" i="6" s="1"/>
  <c r="T169" i="6"/>
  <c r="U168" i="6"/>
  <c r="S168" i="6"/>
  <c r="W168" i="5"/>
  <c r="AP168" i="5" l="1"/>
  <c r="AZ168" i="5" s="1"/>
  <c r="Z174" i="5"/>
  <c r="X173" i="5"/>
  <c r="Y174" i="5"/>
  <c r="V169" i="5"/>
  <c r="AS168" i="5"/>
  <c r="BC168" i="5" s="1"/>
  <c r="AR168" i="5"/>
  <c r="BB168" i="5" s="1"/>
  <c r="AQ168" i="5"/>
  <c r="BA168" i="5" s="1"/>
  <c r="T170" i="6"/>
  <c r="U169" i="6"/>
  <c r="S169" i="6"/>
  <c r="N169" i="6"/>
  <c r="X168" i="6"/>
  <c r="AB168" i="6" s="1"/>
  <c r="Y168" i="6"/>
  <c r="AC168" i="6" s="1"/>
  <c r="W168" i="6"/>
  <c r="AA168" i="6" s="1"/>
  <c r="W169" i="5"/>
  <c r="V170" i="5" l="1"/>
  <c r="AR169" i="5"/>
  <c r="BB169" i="5" s="1"/>
  <c r="AS169" i="5"/>
  <c r="BC169" i="5" s="1"/>
  <c r="AQ169" i="5"/>
  <c r="BA169" i="5" s="1"/>
  <c r="Y175" i="5"/>
  <c r="X174" i="5"/>
  <c r="AP169" i="5"/>
  <c r="AZ169" i="5" s="1"/>
  <c r="Z175" i="5"/>
  <c r="N170" i="6"/>
  <c r="W169" i="6"/>
  <c r="AA169" i="6" s="1"/>
  <c r="X169" i="6"/>
  <c r="AB169" i="6" s="1"/>
  <c r="Y169" i="6"/>
  <c r="AC169" i="6" s="1"/>
  <c r="S170" i="6"/>
  <c r="U170" i="6"/>
  <c r="T171" i="6"/>
  <c r="W170" i="5"/>
  <c r="V171" i="5" l="1"/>
  <c r="AR170" i="5"/>
  <c r="BB170" i="5" s="1"/>
  <c r="AS170" i="5"/>
  <c r="BC170" i="5" s="1"/>
  <c r="AQ170" i="5"/>
  <c r="BA170" i="5" s="1"/>
  <c r="Y176" i="5"/>
  <c r="AP170" i="5"/>
  <c r="AZ170" i="5" s="1"/>
  <c r="X175" i="5"/>
  <c r="Z176" i="5"/>
  <c r="S171" i="6"/>
  <c r="U171" i="6"/>
  <c r="T172" i="6"/>
  <c r="N171" i="6"/>
  <c r="W170" i="6"/>
  <c r="AA170" i="6" s="1"/>
  <c r="X170" i="6"/>
  <c r="AB170" i="6" s="1"/>
  <c r="Y170" i="6"/>
  <c r="AC170" i="6" s="1"/>
  <c r="W171" i="5"/>
  <c r="AP171" i="5" s="1"/>
  <c r="X176" i="5" l="1"/>
  <c r="Y177" i="5"/>
  <c r="Z177" i="5"/>
  <c r="V172" i="5"/>
  <c r="AS171" i="5"/>
  <c r="BC171" i="5" s="1"/>
  <c r="AR171" i="5"/>
  <c r="BB171" i="5" s="1"/>
  <c r="AQ171" i="5"/>
  <c r="BA171" i="5" s="1"/>
  <c r="S172" i="6"/>
  <c r="N172" i="6"/>
  <c r="W171" i="6"/>
  <c r="AA171" i="6" s="1"/>
  <c r="Y171" i="6"/>
  <c r="AC171" i="6" s="1"/>
  <c r="X171" i="6"/>
  <c r="AB171" i="6" s="1"/>
  <c r="T173" i="6"/>
  <c r="U172" i="6"/>
  <c r="W172" i="5"/>
  <c r="AZ171" i="5"/>
  <c r="Z178" i="5" l="1"/>
  <c r="V173" i="5"/>
  <c r="AR172" i="5"/>
  <c r="BB172" i="5" s="1"/>
  <c r="AS172" i="5"/>
  <c r="BC172" i="5" s="1"/>
  <c r="AQ172" i="5"/>
  <c r="BA172" i="5" s="1"/>
  <c r="Y178" i="5"/>
  <c r="AP172" i="5"/>
  <c r="AZ172" i="5" s="1"/>
  <c r="X177" i="5"/>
  <c r="T174" i="6"/>
  <c r="N173" i="6"/>
  <c r="Y172" i="6"/>
  <c r="AC172" i="6" s="1"/>
  <c r="W172" i="6"/>
  <c r="AA172" i="6" s="1"/>
  <c r="X172" i="6"/>
  <c r="AB172" i="6" s="1"/>
  <c r="U173" i="6"/>
  <c r="S173" i="6"/>
  <c r="W173" i="5"/>
  <c r="AP173" i="5" s="1"/>
  <c r="Z179" i="5" l="1"/>
  <c r="Y179" i="5"/>
  <c r="V174" i="5"/>
  <c r="AS173" i="5"/>
  <c r="BC173" i="5" s="1"/>
  <c r="AR173" i="5"/>
  <c r="BB173" i="5" s="1"/>
  <c r="AQ173" i="5"/>
  <c r="BA173" i="5" s="1"/>
  <c r="X178" i="5"/>
  <c r="U174" i="6"/>
  <c r="N174" i="6"/>
  <c r="W173" i="6"/>
  <c r="AA173" i="6" s="1"/>
  <c r="Y173" i="6"/>
  <c r="AC173" i="6" s="1"/>
  <c r="X173" i="6"/>
  <c r="AB173" i="6" s="1"/>
  <c r="S174" i="6"/>
  <c r="T175" i="6"/>
  <c r="W174" i="5"/>
  <c r="AP174" i="5" s="1"/>
  <c r="AZ173" i="5"/>
  <c r="V175" i="5" l="1"/>
  <c r="AS174" i="5"/>
  <c r="BC174" i="5" s="1"/>
  <c r="AR174" i="5"/>
  <c r="BB174" i="5" s="1"/>
  <c r="AQ174" i="5"/>
  <c r="BA174" i="5" s="1"/>
  <c r="Y180" i="5"/>
  <c r="X179" i="5"/>
  <c r="Z180" i="5"/>
  <c r="S175" i="6"/>
  <c r="N175" i="6"/>
  <c r="X174" i="6"/>
  <c r="AB174" i="6" s="1"/>
  <c r="Y174" i="6"/>
  <c r="AC174" i="6" s="1"/>
  <c r="W174" i="6"/>
  <c r="AA174" i="6" s="1"/>
  <c r="T176" i="6"/>
  <c r="U175" i="6"/>
  <c r="W175" i="5"/>
  <c r="AZ174" i="5"/>
  <c r="AP175" i="5" l="1"/>
  <c r="AZ175" i="5" s="1"/>
  <c r="Y181" i="5"/>
  <c r="X180" i="5"/>
  <c r="Z181" i="5"/>
  <c r="V176" i="5"/>
  <c r="AR175" i="5"/>
  <c r="BB175" i="5" s="1"/>
  <c r="AS175" i="5"/>
  <c r="BC175" i="5" s="1"/>
  <c r="AQ175" i="5"/>
  <c r="BA175" i="5" s="1"/>
  <c r="T177" i="6"/>
  <c r="N176" i="6"/>
  <c r="X175" i="6"/>
  <c r="AB175" i="6" s="1"/>
  <c r="Y175" i="6"/>
  <c r="W175" i="6"/>
  <c r="AA175" i="6" s="1"/>
  <c r="U176" i="6"/>
  <c r="AC175" i="6"/>
  <c r="S176" i="6"/>
  <c r="W176" i="5"/>
  <c r="Z182" i="5" l="1"/>
  <c r="AP176" i="5"/>
  <c r="X181" i="5"/>
  <c r="V177" i="5"/>
  <c r="AS176" i="5"/>
  <c r="BC176" i="5" s="1"/>
  <c r="AR176" i="5"/>
  <c r="BB176" i="5" s="1"/>
  <c r="AQ176" i="5"/>
  <c r="BA176" i="5" s="1"/>
  <c r="Y182" i="5"/>
  <c r="U177" i="6"/>
  <c r="N177" i="6"/>
  <c r="X176" i="6"/>
  <c r="AB176" i="6" s="1"/>
  <c r="W176" i="6"/>
  <c r="AA176" i="6" s="1"/>
  <c r="Y176" i="6"/>
  <c r="AC176" i="6" s="1"/>
  <c r="S177" i="6"/>
  <c r="T178" i="6"/>
  <c r="W177" i="5"/>
  <c r="AZ176" i="5"/>
  <c r="AP177" i="5" l="1"/>
  <c r="AZ177" i="5" s="1"/>
  <c r="V178" i="5"/>
  <c r="AS177" i="5"/>
  <c r="BC177" i="5" s="1"/>
  <c r="AR177" i="5"/>
  <c r="BB177" i="5" s="1"/>
  <c r="AQ177" i="5"/>
  <c r="BA177" i="5" s="1"/>
  <c r="Y183" i="5"/>
  <c r="X182" i="5"/>
  <c r="Z183" i="5"/>
  <c r="S178" i="6"/>
  <c r="N178" i="6"/>
  <c r="W177" i="6"/>
  <c r="AA177" i="6" s="1"/>
  <c r="X177" i="6"/>
  <c r="AB177" i="6" s="1"/>
  <c r="Y177" i="6"/>
  <c r="AC177" i="6" s="1"/>
  <c r="T179" i="6"/>
  <c r="U178" i="6"/>
  <c r="W178" i="5"/>
  <c r="AP178" i="5" s="1"/>
  <c r="X183" i="5" l="1"/>
  <c r="Z184" i="5"/>
  <c r="V179" i="5"/>
  <c r="AS178" i="5"/>
  <c r="BC178" i="5" s="1"/>
  <c r="AR178" i="5"/>
  <c r="BB178" i="5" s="1"/>
  <c r="AQ178" i="5"/>
  <c r="BA178" i="5" s="1"/>
  <c r="Y184" i="5"/>
  <c r="T180" i="6"/>
  <c r="N179" i="6"/>
  <c r="W178" i="6"/>
  <c r="AA178" i="6" s="1"/>
  <c r="X178" i="6"/>
  <c r="AB178" i="6" s="1"/>
  <c r="Y178" i="6"/>
  <c r="AC178" i="6" s="1"/>
  <c r="U179" i="6"/>
  <c r="S179" i="6"/>
  <c r="W179" i="5"/>
  <c r="AZ178" i="5"/>
  <c r="V180" i="5" l="1"/>
  <c r="AS179" i="5"/>
  <c r="BC179" i="5" s="1"/>
  <c r="AR179" i="5"/>
  <c r="BB179" i="5" s="1"/>
  <c r="AQ179" i="5"/>
  <c r="BA179" i="5" s="1"/>
  <c r="Z185" i="5"/>
  <c r="AP179" i="5"/>
  <c r="AZ179" i="5" s="1"/>
  <c r="Y185" i="5"/>
  <c r="X184" i="5"/>
  <c r="U180" i="6"/>
  <c r="N180" i="6"/>
  <c r="W179" i="6"/>
  <c r="Y179" i="6"/>
  <c r="AC179" i="6" s="1"/>
  <c r="X179" i="6"/>
  <c r="AB179" i="6" s="1"/>
  <c r="S180" i="6"/>
  <c r="AA179" i="6"/>
  <c r="T181" i="6"/>
  <c r="W180" i="5"/>
  <c r="Y186" i="5" l="1"/>
  <c r="Z186" i="5"/>
  <c r="V181" i="5"/>
  <c r="AR180" i="5"/>
  <c r="BB180" i="5" s="1"/>
  <c r="AS180" i="5"/>
  <c r="BC180" i="5" s="1"/>
  <c r="AQ180" i="5"/>
  <c r="BA180" i="5" s="1"/>
  <c r="AP180" i="5"/>
  <c r="AZ180" i="5" s="1"/>
  <c r="X185" i="5"/>
  <c r="S181" i="6"/>
  <c r="T182" i="6"/>
  <c r="U181" i="6"/>
  <c r="N181" i="6"/>
  <c r="Y180" i="6"/>
  <c r="AC180" i="6" s="1"/>
  <c r="W180" i="6"/>
  <c r="AA180" i="6" s="1"/>
  <c r="X180" i="6"/>
  <c r="AB180" i="6" s="1"/>
  <c r="W181" i="5"/>
  <c r="V182" i="5" l="1"/>
  <c r="AS181" i="5"/>
  <c r="BC181" i="5" s="1"/>
  <c r="AR181" i="5"/>
  <c r="BB181" i="5" s="1"/>
  <c r="AQ181" i="5"/>
  <c r="BA181" i="5" s="1"/>
  <c r="AP181" i="5"/>
  <c r="AZ181" i="5" s="1"/>
  <c r="Z187" i="5"/>
  <c r="Y187" i="5"/>
  <c r="X186" i="5"/>
  <c r="N182" i="6"/>
  <c r="W181" i="6"/>
  <c r="AA181" i="6" s="1"/>
  <c r="Y181" i="6"/>
  <c r="X181" i="6"/>
  <c r="AB181" i="6" s="1"/>
  <c r="U182" i="6"/>
  <c r="AC181" i="6"/>
  <c r="T183" i="6"/>
  <c r="S182" i="6"/>
  <c r="W182" i="5"/>
  <c r="AP182" i="5" s="1"/>
  <c r="Y188" i="5" l="1"/>
  <c r="Z188" i="5"/>
  <c r="X187" i="5"/>
  <c r="V183" i="5"/>
  <c r="AS182" i="5"/>
  <c r="BC182" i="5" s="1"/>
  <c r="AR182" i="5"/>
  <c r="BB182" i="5" s="1"/>
  <c r="AQ182" i="5"/>
  <c r="BA182" i="5" s="1"/>
  <c r="N183" i="6"/>
  <c r="X182" i="6"/>
  <c r="AB182" i="6" s="1"/>
  <c r="Y182" i="6"/>
  <c r="AC182" i="6" s="1"/>
  <c r="W182" i="6"/>
  <c r="AA182" i="6" s="1"/>
  <c r="U183" i="6"/>
  <c r="S183" i="6"/>
  <c r="T184" i="6"/>
  <c r="W183" i="5"/>
  <c r="AZ182" i="5"/>
  <c r="V184" i="5" l="1"/>
  <c r="AS183" i="5"/>
  <c r="BC183" i="5" s="1"/>
  <c r="AR183" i="5"/>
  <c r="BB183" i="5" s="1"/>
  <c r="AQ183" i="5"/>
  <c r="BA183" i="5" s="1"/>
  <c r="X188" i="5"/>
  <c r="Z189" i="5"/>
  <c r="AP183" i="5"/>
  <c r="AZ183" i="5" s="1"/>
  <c r="Y189" i="5"/>
  <c r="S184" i="6"/>
  <c r="U184" i="6"/>
  <c r="T185" i="6"/>
  <c r="N184" i="6"/>
  <c r="X183" i="6"/>
  <c r="AB183" i="6" s="1"/>
  <c r="W183" i="6"/>
  <c r="AA183" i="6" s="1"/>
  <c r="Y183" i="6"/>
  <c r="AC183" i="6" s="1"/>
  <c r="W184" i="5"/>
  <c r="AP184" i="5" l="1"/>
  <c r="AZ184" i="5" s="1"/>
  <c r="Z190" i="5"/>
  <c r="X189" i="5"/>
  <c r="Y190" i="5"/>
  <c r="V185" i="5"/>
  <c r="AS184" i="5"/>
  <c r="BC184" i="5" s="1"/>
  <c r="AR184" i="5"/>
  <c r="BB184" i="5" s="1"/>
  <c r="AQ184" i="5"/>
  <c r="BA184" i="5" s="1"/>
  <c r="N185" i="6"/>
  <c r="W184" i="6"/>
  <c r="AA184" i="6" s="1"/>
  <c r="X184" i="6"/>
  <c r="AB184" i="6" s="1"/>
  <c r="Y184" i="6"/>
  <c r="AC184" i="6" s="1"/>
  <c r="T186" i="6"/>
  <c r="U185" i="6"/>
  <c r="S185" i="6"/>
  <c r="W185" i="5"/>
  <c r="V186" i="5" l="1"/>
  <c r="AR185" i="5"/>
  <c r="BB185" i="5" s="1"/>
  <c r="AS185" i="5"/>
  <c r="BC185" i="5" s="1"/>
  <c r="AQ185" i="5"/>
  <c r="BA185" i="5" s="1"/>
  <c r="X190" i="5"/>
  <c r="Y191" i="5"/>
  <c r="AP185" i="5"/>
  <c r="AZ185" i="5" s="1"/>
  <c r="Z191" i="5"/>
  <c r="U186" i="6"/>
  <c r="T187" i="6"/>
  <c r="S186" i="6"/>
  <c r="N186" i="6"/>
  <c r="Y185" i="6"/>
  <c r="AC185" i="6" s="1"/>
  <c r="W185" i="6"/>
  <c r="AA185" i="6" s="1"/>
  <c r="X185" i="6"/>
  <c r="AB185" i="6" s="1"/>
  <c r="W186" i="5"/>
  <c r="V187" i="5" l="1"/>
  <c r="AR186" i="5"/>
  <c r="BB186" i="5" s="1"/>
  <c r="AS186" i="5"/>
  <c r="BC186" i="5" s="1"/>
  <c r="AQ186" i="5"/>
  <c r="BA186" i="5" s="1"/>
  <c r="X191" i="5"/>
  <c r="AP186" i="5"/>
  <c r="AZ186" i="5" s="1"/>
  <c r="Y192" i="5"/>
  <c r="Z192" i="5"/>
  <c r="S187" i="6"/>
  <c r="N187" i="6"/>
  <c r="W186" i="6"/>
  <c r="AA186" i="6" s="1"/>
  <c r="X186" i="6"/>
  <c r="AB186" i="6" s="1"/>
  <c r="Y186" i="6"/>
  <c r="AC186" i="6" s="1"/>
  <c r="T188" i="6"/>
  <c r="U187" i="6"/>
  <c r="W187" i="5"/>
  <c r="AP187" i="5" s="1"/>
  <c r="X192" i="5" l="1"/>
  <c r="Y193" i="5"/>
  <c r="Z193" i="5"/>
  <c r="V188" i="5"/>
  <c r="AR187" i="5"/>
  <c r="BB187" i="5" s="1"/>
  <c r="AS187" i="5"/>
  <c r="BC187" i="5" s="1"/>
  <c r="AQ187" i="5"/>
  <c r="BA187" i="5" s="1"/>
  <c r="T189" i="6"/>
  <c r="N188" i="6"/>
  <c r="W187" i="6"/>
  <c r="AA187" i="6" s="1"/>
  <c r="X187" i="6"/>
  <c r="AB187" i="6" s="1"/>
  <c r="Y187" i="6"/>
  <c r="AC187" i="6" s="1"/>
  <c r="U188" i="6"/>
  <c r="S188" i="6"/>
  <c r="W188" i="5"/>
  <c r="AZ187" i="5"/>
  <c r="X193" i="5" l="1"/>
  <c r="V189" i="5"/>
  <c r="AR188" i="5"/>
  <c r="BB188" i="5" s="1"/>
  <c r="AS188" i="5"/>
  <c r="BC188" i="5" s="1"/>
  <c r="AQ188" i="5"/>
  <c r="BA188" i="5" s="1"/>
  <c r="Z194" i="5"/>
  <c r="Y194" i="5"/>
  <c r="AP188" i="5"/>
  <c r="AZ188" i="5" s="1"/>
  <c r="U189" i="6"/>
  <c r="N189" i="6"/>
  <c r="X188" i="6"/>
  <c r="AB188" i="6" s="1"/>
  <c r="Y188" i="6"/>
  <c r="AC188" i="6" s="1"/>
  <c r="W188" i="6"/>
  <c r="AA188" i="6" s="1"/>
  <c r="S189" i="6"/>
  <c r="T190" i="6"/>
  <c r="W189" i="5"/>
  <c r="AP189" i="5" s="1"/>
  <c r="Z195" i="5" l="1"/>
  <c r="V190" i="5"/>
  <c r="AS189" i="5"/>
  <c r="BC189" i="5" s="1"/>
  <c r="AR189" i="5"/>
  <c r="BB189" i="5" s="1"/>
  <c r="AQ189" i="5"/>
  <c r="BA189" i="5" s="1"/>
  <c r="Y195" i="5"/>
  <c r="X194" i="5"/>
  <c r="S190" i="6"/>
  <c r="N190" i="6"/>
  <c r="W189" i="6"/>
  <c r="AA189" i="6" s="1"/>
  <c r="X189" i="6"/>
  <c r="AB189" i="6" s="1"/>
  <c r="Y189" i="6"/>
  <c r="AC189" i="6" s="1"/>
  <c r="T191" i="6"/>
  <c r="U190" i="6"/>
  <c r="W190" i="5"/>
  <c r="AP190" i="5" s="1"/>
  <c r="AZ189" i="5"/>
  <c r="Y196" i="5" l="1"/>
  <c r="V191" i="5"/>
  <c r="AS190" i="5"/>
  <c r="BC190" i="5" s="1"/>
  <c r="AR190" i="5"/>
  <c r="BB190" i="5" s="1"/>
  <c r="AQ190" i="5"/>
  <c r="BA190" i="5" s="1"/>
  <c r="X195" i="5"/>
  <c r="Z196" i="5"/>
  <c r="T192" i="6"/>
  <c r="N191" i="6"/>
  <c r="W190" i="6"/>
  <c r="AA190" i="6" s="1"/>
  <c r="X190" i="6"/>
  <c r="AB190" i="6" s="1"/>
  <c r="Y190" i="6"/>
  <c r="AC190" i="6" s="1"/>
  <c r="U191" i="6"/>
  <c r="S191" i="6"/>
  <c r="W191" i="5"/>
  <c r="AP191" i="5" s="1"/>
  <c r="AZ190" i="5"/>
  <c r="V192" i="5" l="1"/>
  <c r="AR191" i="5"/>
  <c r="BB191" i="5" s="1"/>
  <c r="AS191" i="5"/>
  <c r="BC191" i="5" s="1"/>
  <c r="AQ191" i="5"/>
  <c r="BA191" i="5" s="1"/>
  <c r="X196" i="5"/>
  <c r="Z197" i="5"/>
  <c r="Y197" i="5"/>
  <c r="U192" i="6"/>
  <c r="N192" i="6"/>
  <c r="W191" i="6"/>
  <c r="X191" i="6"/>
  <c r="AB191" i="6" s="1"/>
  <c r="Y191" i="6"/>
  <c r="AC191" i="6" s="1"/>
  <c r="S192" i="6"/>
  <c r="AA191" i="6"/>
  <c r="T193" i="6"/>
  <c r="W192" i="5"/>
  <c r="AZ191" i="5"/>
  <c r="AP192" i="5" l="1"/>
  <c r="AZ192" i="5" s="1"/>
  <c r="X197" i="5"/>
  <c r="Z198" i="5"/>
  <c r="Y198" i="5"/>
  <c r="V193" i="5"/>
  <c r="AS192" i="5"/>
  <c r="BC192" i="5" s="1"/>
  <c r="AR192" i="5"/>
  <c r="BB192" i="5" s="1"/>
  <c r="AQ192" i="5"/>
  <c r="BA192" i="5" s="1"/>
  <c r="S193" i="6"/>
  <c r="N193" i="6"/>
  <c r="W192" i="6"/>
  <c r="AA192" i="6" s="1"/>
  <c r="X192" i="6"/>
  <c r="AB192" i="6" s="1"/>
  <c r="Y192" i="6"/>
  <c r="AC192" i="6" s="1"/>
  <c r="T194" i="6"/>
  <c r="U193" i="6"/>
  <c r="W193" i="5"/>
  <c r="V194" i="5" l="1"/>
  <c r="AR193" i="5"/>
  <c r="BB193" i="5" s="1"/>
  <c r="AS193" i="5"/>
  <c r="BC193" i="5" s="1"/>
  <c r="AQ193" i="5"/>
  <c r="BA193" i="5" s="1"/>
  <c r="Y199" i="5"/>
  <c r="Z199" i="5"/>
  <c r="AP193" i="5"/>
  <c r="AZ193" i="5" s="1"/>
  <c r="X198" i="5"/>
  <c r="T195" i="6"/>
  <c r="N194" i="6"/>
  <c r="Y193" i="6"/>
  <c r="X193" i="6"/>
  <c r="AB193" i="6" s="1"/>
  <c r="W193" i="6"/>
  <c r="AA193" i="6" s="1"/>
  <c r="U194" i="6"/>
  <c r="AC193" i="6"/>
  <c r="S194" i="6"/>
  <c r="W194" i="5"/>
  <c r="AP194" i="5" l="1"/>
  <c r="Y200" i="5"/>
  <c r="X199" i="5"/>
  <c r="Z200" i="5"/>
  <c r="V195" i="5"/>
  <c r="AS194" i="5"/>
  <c r="BC194" i="5" s="1"/>
  <c r="AR194" i="5"/>
  <c r="BB194" i="5" s="1"/>
  <c r="AQ194" i="5"/>
  <c r="BA194" i="5" s="1"/>
  <c r="U195" i="6"/>
  <c r="N195" i="6"/>
  <c r="W194" i="6"/>
  <c r="AA194" i="6" s="1"/>
  <c r="X194" i="6"/>
  <c r="AB194" i="6" s="1"/>
  <c r="Y194" i="6"/>
  <c r="AC194" i="6" s="1"/>
  <c r="S195" i="6"/>
  <c r="T196" i="6"/>
  <c r="W195" i="5"/>
  <c r="AZ194" i="5"/>
  <c r="V196" i="5" l="1"/>
  <c r="AR195" i="5"/>
  <c r="BB195" i="5" s="1"/>
  <c r="AS195" i="5"/>
  <c r="BC195" i="5" s="1"/>
  <c r="AQ195" i="5"/>
  <c r="BA195" i="5" s="1"/>
  <c r="Z201" i="5"/>
  <c r="X200" i="5"/>
  <c r="AP195" i="5"/>
  <c r="AZ195" i="5" s="1"/>
  <c r="Y201" i="5"/>
  <c r="T197" i="6"/>
  <c r="U196" i="6"/>
  <c r="S196" i="6"/>
  <c r="N196" i="6"/>
  <c r="W195" i="6"/>
  <c r="AA195" i="6" s="1"/>
  <c r="X195" i="6"/>
  <c r="AB195" i="6" s="1"/>
  <c r="Y195" i="6"/>
  <c r="AC195" i="6" s="1"/>
  <c r="W196" i="5"/>
  <c r="V197" i="5" l="1"/>
  <c r="AR196" i="5"/>
  <c r="BB196" i="5" s="1"/>
  <c r="AS196" i="5"/>
  <c r="BC196" i="5" s="1"/>
  <c r="AQ196" i="5"/>
  <c r="BA196" i="5" s="1"/>
  <c r="AP196" i="5"/>
  <c r="AZ196" i="5" s="1"/>
  <c r="X201" i="5"/>
  <c r="Z202" i="5"/>
  <c r="Y202" i="5"/>
  <c r="U197" i="6"/>
  <c r="N197" i="6"/>
  <c r="X196" i="6"/>
  <c r="AB196" i="6" s="1"/>
  <c r="Y196" i="6"/>
  <c r="AC196" i="6" s="1"/>
  <c r="W196" i="6"/>
  <c r="AA196" i="6" s="1"/>
  <c r="S197" i="6"/>
  <c r="T198" i="6"/>
  <c r="W197" i="5"/>
  <c r="Z203" i="5" l="1"/>
  <c r="AP197" i="5"/>
  <c r="AZ197" i="5" s="1"/>
  <c r="V198" i="5"/>
  <c r="AR197" i="5"/>
  <c r="BB197" i="5" s="1"/>
  <c r="AS197" i="5"/>
  <c r="BC197" i="5" s="1"/>
  <c r="AQ197" i="5"/>
  <c r="BA197" i="5" s="1"/>
  <c r="X202" i="5"/>
  <c r="Y203" i="5"/>
  <c r="S198" i="6"/>
  <c r="N198" i="6"/>
  <c r="W197" i="6"/>
  <c r="AA197" i="6" s="1"/>
  <c r="X197" i="6"/>
  <c r="AB197" i="6" s="1"/>
  <c r="Y197" i="6"/>
  <c r="AC197" i="6" s="1"/>
  <c r="T199" i="6"/>
  <c r="U198" i="6"/>
  <c r="W198" i="5"/>
  <c r="V199" i="5" l="1"/>
  <c r="AR198" i="5"/>
  <c r="BB198" i="5" s="1"/>
  <c r="AS198" i="5"/>
  <c r="BC198" i="5" s="1"/>
  <c r="AQ198" i="5"/>
  <c r="BA198" i="5" s="1"/>
  <c r="X203" i="5"/>
  <c r="AP198" i="5"/>
  <c r="AZ198" i="5" s="1"/>
  <c r="Y204" i="5"/>
  <c r="Z204" i="5"/>
  <c r="T200" i="6"/>
  <c r="N199" i="6"/>
  <c r="W198" i="6"/>
  <c r="AA198" i="6" s="1"/>
  <c r="Y198" i="6"/>
  <c r="AC198" i="6" s="1"/>
  <c r="X198" i="6"/>
  <c r="AB198" i="6" s="1"/>
  <c r="U199" i="6"/>
  <c r="S199" i="6"/>
  <c r="W199" i="5"/>
  <c r="AP199" i="5" l="1"/>
  <c r="AZ199" i="5" s="1"/>
  <c r="X204" i="5"/>
  <c r="Y205" i="5"/>
  <c r="Z205" i="5"/>
  <c r="V200" i="5"/>
  <c r="AR199" i="5"/>
  <c r="BB199" i="5" s="1"/>
  <c r="AS199" i="5"/>
  <c r="BC199" i="5" s="1"/>
  <c r="AQ199" i="5"/>
  <c r="BA199" i="5" s="1"/>
  <c r="U200" i="6"/>
  <c r="N200" i="6"/>
  <c r="W199" i="6"/>
  <c r="AA199" i="6" s="1"/>
  <c r="X199" i="6"/>
  <c r="AB199" i="6" s="1"/>
  <c r="Y199" i="6"/>
  <c r="AC199" i="6" s="1"/>
  <c r="S200" i="6"/>
  <c r="T201" i="6"/>
  <c r="W200" i="5"/>
  <c r="Z206" i="5" l="1"/>
  <c r="Y206" i="5"/>
  <c r="X205" i="5"/>
  <c r="V201" i="5"/>
  <c r="AR200" i="5"/>
  <c r="BB200" i="5" s="1"/>
  <c r="AS200" i="5"/>
  <c r="BC200" i="5" s="1"/>
  <c r="AQ200" i="5"/>
  <c r="BA200" i="5" s="1"/>
  <c r="AP200" i="5"/>
  <c r="AZ200" i="5" s="1"/>
  <c r="S201" i="6"/>
  <c r="N201" i="6"/>
  <c r="W200" i="6"/>
  <c r="AA200" i="6" s="1"/>
  <c r="X200" i="6"/>
  <c r="AB200" i="6" s="1"/>
  <c r="Y200" i="6"/>
  <c r="AC200" i="6" s="1"/>
  <c r="T202" i="6"/>
  <c r="U201" i="6"/>
  <c r="W201" i="5"/>
  <c r="V202" i="5" l="1"/>
  <c r="AR201" i="5"/>
  <c r="BB201" i="5" s="1"/>
  <c r="AS201" i="5"/>
  <c r="BC201" i="5" s="1"/>
  <c r="AQ201" i="5"/>
  <c r="BA201" i="5" s="1"/>
  <c r="AP201" i="5"/>
  <c r="AZ201" i="5" s="1"/>
  <c r="Y207" i="5"/>
  <c r="X206" i="5"/>
  <c r="Z207" i="5"/>
  <c r="T203" i="6"/>
  <c r="N202" i="6"/>
  <c r="Y201" i="6"/>
  <c r="AC201" i="6" s="1"/>
  <c r="W201" i="6"/>
  <c r="AA201" i="6" s="1"/>
  <c r="X201" i="6"/>
  <c r="AB201" i="6" s="1"/>
  <c r="U202" i="6"/>
  <c r="S202" i="6"/>
  <c r="W202" i="5"/>
  <c r="Y208" i="5" l="1"/>
  <c r="AP202" i="5"/>
  <c r="AZ202" i="5" s="1"/>
  <c r="X207" i="5"/>
  <c r="Z208" i="5"/>
  <c r="V203" i="5"/>
  <c r="AS202" i="5"/>
  <c r="BC202" i="5" s="1"/>
  <c r="AR202" i="5"/>
  <c r="BB202" i="5" s="1"/>
  <c r="AQ202" i="5"/>
  <c r="BA202" i="5" s="1"/>
  <c r="U203" i="6"/>
  <c r="N203" i="6"/>
  <c r="W202" i="6"/>
  <c r="X202" i="6"/>
  <c r="AB202" i="6" s="1"/>
  <c r="Y202" i="6"/>
  <c r="AC202" i="6" s="1"/>
  <c r="S203" i="6"/>
  <c r="AA202" i="6"/>
  <c r="T204" i="6"/>
  <c r="W203" i="5"/>
  <c r="X208" i="5" l="1"/>
  <c r="AP203" i="5"/>
  <c r="AZ203" i="5" s="1"/>
  <c r="Z209" i="5"/>
  <c r="V204" i="5"/>
  <c r="AR203" i="5"/>
  <c r="BB203" i="5" s="1"/>
  <c r="AS203" i="5"/>
  <c r="BC203" i="5" s="1"/>
  <c r="AQ203" i="5"/>
  <c r="BA203" i="5" s="1"/>
  <c r="Y209" i="5"/>
  <c r="S204" i="6"/>
  <c r="N204" i="6"/>
  <c r="W203" i="6"/>
  <c r="AA203" i="6" s="1"/>
  <c r="X203" i="6"/>
  <c r="AB203" i="6" s="1"/>
  <c r="Y203" i="6"/>
  <c r="AC203" i="6" s="1"/>
  <c r="T205" i="6"/>
  <c r="U204" i="6"/>
  <c r="W204" i="5"/>
  <c r="Z210" i="5" l="1"/>
  <c r="AP204" i="5"/>
  <c r="AZ204" i="5" s="1"/>
  <c r="V205" i="5"/>
  <c r="AR204" i="5"/>
  <c r="BB204" i="5" s="1"/>
  <c r="AS204" i="5"/>
  <c r="BC204" i="5" s="1"/>
  <c r="AQ204" i="5"/>
  <c r="BA204" i="5" s="1"/>
  <c r="Y210" i="5"/>
  <c r="X209" i="5"/>
  <c r="T206" i="6"/>
  <c r="N205" i="6"/>
  <c r="X204" i="6"/>
  <c r="AB204" i="6" s="1"/>
  <c r="Y204" i="6"/>
  <c r="W204" i="6"/>
  <c r="AA204" i="6" s="1"/>
  <c r="U205" i="6"/>
  <c r="AC204" i="6"/>
  <c r="S205" i="6"/>
  <c r="W205" i="5"/>
  <c r="AP205" i="5" s="1"/>
  <c r="V206" i="5" l="1"/>
  <c r="AS205" i="5"/>
  <c r="BC205" i="5" s="1"/>
  <c r="AR205" i="5"/>
  <c r="BB205" i="5" s="1"/>
  <c r="AQ205" i="5"/>
  <c r="BA205" i="5" s="1"/>
  <c r="Y211" i="5"/>
  <c r="X210" i="5"/>
  <c r="Z211" i="5"/>
  <c r="U206" i="6"/>
  <c r="N206" i="6"/>
  <c r="W205" i="6"/>
  <c r="X205" i="6"/>
  <c r="AB205" i="6" s="1"/>
  <c r="Y205" i="6"/>
  <c r="AC205" i="6" s="1"/>
  <c r="S206" i="6"/>
  <c r="AA205" i="6"/>
  <c r="T207" i="6"/>
  <c r="W206" i="5"/>
  <c r="AZ205" i="5"/>
  <c r="AP206" i="5" l="1"/>
  <c r="Y212" i="5"/>
  <c r="X211" i="5"/>
  <c r="Z212" i="5"/>
  <c r="V207" i="5"/>
  <c r="AS206" i="5"/>
  <c r="BC206" i="5" s="1"/>
  <c r="AR206" i="5"/>
  <c r="BB206" i="5" s="1"/>
  <c r="AQ206" i="5"/>
  <c r="BA206" i="5" s="1"/>
  <c r="S207" i="6"/>
  <c r="N207" i="6"/>
  <c r="W206" i="6"/>
  <c r="AA206" i="6" s="1"/>
  <c r="X206" i="6"/>
  <c r="AB206" i="6" s="1"/>
  <c r="Y206" i="6"/>
  <c r="AC206" i="6" s="1"/>
  <c r="T208" i="6"/>
  <c r="U207" i="6"/>
  <c r="W207" i="5"/>
  <c r="AZ206" i="5"/>
  <c r="V208" i="5" l="1"/>
  <c r="AR207" i="5"/>
  <c r="BB207" i="5" s="1"/>
  <c r="AS207" i="5"/>
  <c r="BC207" i="5" s="1"/>
  <c r="AQ207" i="5"/>
  <c r="BA207" i="5" s="1"/>
  <c r="Z213" i="5"/>
  <c r="X212" i="5"/>
  <c r="AP207" i="5"/>
  <c r="AZ207" i="5" s="1"/>
  <c r="Y213" i="5"/>
  <c r="T209" i="6"/>
  <c r="N208" i="6"/>
  <c r="W207" i="6"/>
  <c r="AA207" i="6" s="1"/>
  <c r="X207" i="6"/>
  <c r="AB207" i="6" s="1"/>
  <c r="Y207" i="6"/>
  <c r="AC207" i="6" s="1"/>
  <c r="U208" i="6"/>
  <c r="S208" i="6"/>
  <c r="W208" i="5"/>
  <c r="V209" i="5" l="1"/>
  <c r="AS208" i="5"/>
  <c r="BC208" i="5" s="1"/>
  <c r="AR208" i="5"/>
  <c r="BB208" i="5" s="1"/>
  <c r="AQ208" i="5"/>
  <c r="BA208" i="5" s="1"/>
  <c r="AP208" i="5"/>
  <c r="AZ208" i="5" s="1"/>
  <c r="X213" i="5"/>
  <c r="Z214" i="5"/>
  <c r="Y214" i="5"/>
  <c r="U209" i="6"/>
  <c r="N209" i="6"/>
  <c r="W208" i="6"/>
  <c r="X208" i="6"/>
  <c r="AB208" i="6" s="1"/>
  <c r="Y208" i="6"/>
  <c r="AC208" i="6" s="1"/>
  <c r="S209" i="6"/>
  <c r="AA208" i="6"/>
  <c r="T210" i="6"/>
  <c r="W209" i="5"/>
  <c r="AP209" i="5" s="1"/>
  <c r="X214" i="5" l="1"/>
  <c r="Z215" i="5"/>
  <c r="Y215" i="5"/>
  <c r="V210" i="5"/>
  <c r="AR209" i="5"/>
  <c r="BB209" i="5" s="1"/>
  <c r="AS209" i="5"/>
  <c r="BC209" i="5" s="1"/>
  <c r="AQ209" i="5"/>
  <c r="BA209" i="5" s="1"/>
  <c r="S210" i="6"/>
  <c r="N210" i="6"/>
  <c r="Y209" i="6"/>
  <c r="AC209" i="6" s="1"/>
  <c r="X209" i="6"/>
  <c r="AB209" i="6" s="1"/>
  <c r="W209" i="6"/>
  <c r="AA209" i="6" s="1"/>
  <c r="T211" i="6"/>
  <c r="U210" i="6"/>
  <c r="W210" i="5"/>
  <c r="AZ209" i="5"/>
  <c r="V211" i="5" l="1"/>
  <c r="AS210" i="5"/>
  <c r="BC210" i="5" s="1"/>
  <c r="AR210" i="5"/>
  <c r="BB210" i="5" s="1"/>
  <c r="AQ210" i="5"/>
  <c r="BA210" i="5" s="1"/>
  <c r="Y216" i="5"/>
  <c r="Z216" i="5"/>
  <c r="AP210" i="5"/>
  <c r="AZ210" i="5" s="1"/>
  <c r="X215" i="5"/>
  <c r="T212" i="6"/>
  <c r="N211" i="6"/>
  <c r="W210" i="6"/>
  <c r="AA210" i="6" s="1"/>
  <c r="X210" i="6"/>
  <c r="AB210" i="6" s="1"/>
  <c r="Y210" i="6"/>
  <c r="AC210" i="6" s="1"/>
  <c r="U211" i="6"/>
  <c r="S211" i="6"/>
  <c r="W211" i="5"/>
  <c r="V212" i="5" l="1"/>
  <c r="AS211" i="5"/>
  <c r="BC211" i="5" s="1"/>
  <c r="AR211" i="5"/>
  <c r="BB211" i="5" s="1"/>
  <c r="AQ211" i="5"/>
  <c r="BA211" i="5" s="1"/>
  <c r="Z217" i="5"/>
  <c r="Y217" i="5"/>
  <c r="AP211" i="5"/>
  <c r="AZ211" i="5" s="1"/>
  <c r="X216" i="5"/>
  <c r="U212" i="6"/>
  <c r="N212" i="6"/>
  <c r="W211" i="6"/>
  <c r="X211" i="6"/>
  <c r="AB211" i="6" s="1"/>
  <c r="Y211" i="6"/>
  <c r="AC211" i="6" s="1"/>
  <c r="S212" i="6"/>
  <c r="AA211" i="6"/>
  <c r="T213" i="6"/>
  <c r="W212" i="5"/>
  <c r="AP212" i="5" s="1"/>
  <c r="Y218" i="5" l="1"/>
  <c r="Z218" i="5"/>
  <c r="X217" i="5"/>
  <c r="V213" i="5"/>
  <c r="AR212" i="5"/>
  <c r="BB212" i="5" s="1"/>
  <c r="AS212" i="5"/>
  <c r="BC212" i="5" s="1"/>
  <c r="AQ212" i="5"/>
  <c r="BA212" i="5" s="1"/>
  <c r="S213" i="6"/>
  <c r="N213" i="6"/>
  <c r="X212" i="6"/>
  <c r="AB212" i="6" s="1"/>
  <c r="Y212" i="6"/>
  <c r="AC212" i="6" s="1"/>
  <c r="W212" i="6"/>
  <c r="AA212" i="6" s="1"/>
  <c r="T214" i="6"/>
  <c r="U213" i="6"/>
  <c r="W213" i="5"/>
  <c r="AZ212" i="5"/>
  <c r="Y219" i="5" l="1"/>
  <c r="V214" i="5"/>
  <c r="AS213" i="5"/>
  <c r="BC213" i="5" s="1"/>
  <c r="AR213" i="5"/>
  <c r="BB213" i="5" s="1"/>
  <c r="AQ213" i="5"/>
  <c r="BA213" i="5" s="1"/>
  <c r="X218" i="5"/>
  <c r="Z219" i="5"/>
  <c r="AP213" i="5"/>
  <c r="AZ213" i="5" s="1"/>
  <c r="T215" i="6"/>
  <c r="N214" i="6"/>
  <c r="W213" i="6"/>
  <c r="AA213" i="6" s="1"/>
  <c r="X213" i="6"/>
  <c r="AB213" i="6" s="1"/>
  <c r="Y213" i="6"/>
  <c r="AC213" i="6" s="1"/>
  <c r="U214" i="6"/>
  <c r="S214" i="6"/>
  <c r="W214" i="5"/>
  <c r="AP214" i="5" s="1"/>
  <c r="V215" i="5" l="1"/>
  <c r="AR214" i="5"/>
  <c r="BB214" i="5" s="1"/>
  <c r="AS214" i="5"/>
  <c r="BC214" i="5" s="1"/>
  <c r="AQ214" i="5"/>
  <c r="BA214" i="5" s="1"/>
  <c r="X219" i="5"/>
  <c r="Z220" i="5"/>
  <c r="Y220" i="5"/>
  <c r="U215" i="6"/>
  <c r="N215" i="6"/>
  <c r="W214" i="6"/>
  <c r="AA214" i="6" s="1"/>
  <c r="Y214" i="6"/>
  <c r="AC214" i="6" s="1"/>
  <c r="X214" i="6"/>
  <c r="AB214" i="6" s="1"/>
  <c r="S215" i="6"/>
  <c r="T216" i="6"/>
  <c r="W215" i="5"/>
  <c r="AZ214" i="5"/>
  <c r="V216" i="5" l="1"/>
  <c r="AR215" i="5"/>
  <c r="BB215" i="5" s="1"/>
  <c r="AS215" i="5"/>
  <c r="BC215" i="5" s="1"/>
  <c r="AQ215" i="5"/>
  <c r="BA215" i="5" s="1"/>
  <c r="X220" i="5"/>
  <c r="AP215" i="5"/>
  <c r="S216" i="6"/>
  <c r="N216" i="6"/>
  <c r="W215" i="6"/>
  <c r="AA215" i="6" s="1"/>
  <c r="X215" i="6"/>
  <c r="AB215" i="6" s="1"/>
  <c r="Y215" i="6"/>
  <c r="AC215" i="6" s="1"/>
  <c r="T217" i="6"/>
  <c r="U216" i="6"/>
  <c r="W216" i="5"/>
  <c r="AP216" i="5" s="1"/>
  <c r="AZ215" i="5"/>
  <c r="V217" i="5" l="1"/>
  <c r="AS216" i="5"/>
  <c r="BC216" i="5" s="1"/>
  <c r="AR216" i="5"/>
  <c r="BB216" i="5" s="1"/>
  <c r="AQ216" i="5"/>
  <c r="BA216" i="5" s="1"/>
  <c r="T218" i="6"/>
  <c r="N217" i="6"/>
  <c r="W216" i="6"/>
  <c r="AA216" i="6" s="1"/>
  <c r="X216" i="6"/>
  <c r="AB216" i="6" s="1"/>
  <c r="Y216" i="6"/>
  <c r="AC216" i="6" s="1"/>
  <c r="U217" i="6"/>
  <c r="S217" i="6"/>
  <c r="W217" i="5"/>
  <c r="AZ216" i="5"/>
  <c r="AP217" i="5" l="1"/>
  <c r="AZ217" i="5" s="1"/>
  <c r="V218" i="5"/>
  <c r="AR217" i="5"/>
  <c r="BB217" i="5" s="1"/>
  <c r="AS217" i="5"/>
  <c r="BC217" i="5" s="1"/>
  <c r="AQ217" i="5"/>
  <c r="BA217" i="5" s="1"/>
  <c r="U218" i="6"/>
  <c r="N218" i="6"/>
  <c r="Y217" i="6"/>
  <c r="AC217" i="6" s="1"/>
  <c r="W217" i="6"/>
  <c r="AA217" i="6" s="1"/>
  <c r="X217" i="6"/>
  <c r="AB217" i="6" s="1"/>
  <c r="S218" i="6"/>
  <c r="T219" i="6"/>
  <c r="W218" i="5"/>
  <c r="AP218" i="5" s="1"/>
  <c r="V219" i="5" l="1"/>
  <c r="AR218" i="5"/>
  <c r="BB218" i="5" s="1"/>
  <c r="AS218" i="5"/>
  <c r="BC218" i="5" s="1"/>
  <c r="AQ218" i="5"/>
  <c r="BA218" i="5" s="1"/>
  <c r="S219" i="6"/>
  <c r="N219" i="6"/>
  <c r="W218" i="6"/>
  <c r="AA218" i="6" s="1"/>
  <c r="X218" i="6"/>
  <c r="AB218" i="6" s="1"/>
  <c r="Y218" i="6"/>
  <c r="AC218" i="6" s="1"/>
  <c r="T220" i="6"/>
  <c r="U219" i="6"/>
  <c r="W219" i="5"/>
  <c r="AZ218" i="5"/>
  <c r="AP219" i="5" l="1"/>
  <c r="AZ219" i="5" s="1"/>
  <c r="V220" i="5"/>
  <c r="AR219" i="5"/>
  <c r="BB219" i="5" s="1"/>
  <c r="AS219" i="5"/>
  <c r="BC219" i="5" s="1"/>
  <c r="AQ219" i="5"/>
  <c r="BA219" i="5" s="1"/>
  <c r="T221" i="6"/>
  <c r="N220" i="6"/>
  <c r="W219" i="6"/>
  <c r="AA219" i="6" s="1"/>
  <c r="X219" i="6"/>
  <c r="AB219" i="6" s="1"/>
  <c r="Y219" i="6"/>
  <c r="AC219" i="6" s="1"/>
  <c r="U220" i="6"/>
  <c r="S220" i="6"/>
  <c r="W220" i="5"/>
  <c r="AP220" i="5" l="1"/>
  <c r="AZ220" i="5" s="1"/>
  <c r="AR220" i="5"/>
  <c r="BB220" i="5" s="1"/>
  <c r="AS220" i="5"/>
  <c r="BC220" i="5" s="1"/>
  <c r="AQ220" i="5"/>
  <c r="BA220" i="5" s="1"/>
  <c r="U221" i="6"/>
  <c r="N221" i="6"/>
  <c r="X220" i="6"/>
  <c r="AB220" i="6" s="1"/>
  <c r="Y220" i="6"/>
  <c r="AC220" i="6" s="1"/>
  <c r="W220" i="6"/>
  <c r="AA220" i="6" s="1"/>
  <c r="S221" i="6"/>
  <c r="W221" i="6" l="1"/>
  <c r="AA221" i="6" s="1"/>
  <c r="X221" i="6"/>
  <c r="AB221" i="6" s="1"/>
  <c r="Y221" i="6"/>
  <c r="AC22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<sst xmlns="http://schemas.openxmlformats.org/spreadsheetml/2006/main" count="107" uniqueCount="68">
  <si>
    <t>Rate</t>
  </si>
  <si>
    <t>Closing</t>
  </si>
  <si>
    <t>P&amp;I</t>
  </si>
  <si>
    <t>Additional paid at closing</t>
  </si>
  <si>
    <t>Less paid monthly</t>
  </si>
  <si>
    <t>Date</t>
  </si>
  <si>
    <t>Interest ($)</t>
  </si>
  <si>
    <t>Principal ($)</t>
  </si>
  <si>
    <t>Balance ($)</t>
  </si>
  <si>
    <t>2.5% - 1225.58 /mo</t>
  </si>
  <si>
    <t>2.375% - 1212.83 /mo</t>
  </si>
  <si>
    <t>2.25% - 1200.15</t>
  </si>
  <si>
    <t>2.125% - 1187.56</t>
  </si>
  <si>
    <t>int paid 18</t>
  </si>
  <si>
    <t>int paid 15</t>
  </si>
  <si>
    <t>int paid 10</t>
  </si>
  <si>
    <t>int paid 5</t>
  </si>
  <si>
    <t>Saved at year…</t>
  </si>
  <si>
    <t>Interest Paid</t>
  </si>
  <si>
    <t>Amortization Schedules</t>
  </si>
  <si>
    <t>excluding closing costs</t>
  </si>
  <si>
    <t>Interest Paid (no closing costs)</t>
  </si>
  <si>
    <t>including closing costs</t>
  </si>
  <si>
    <t>$ saved/mo</t>
  </si>
  <si>
    <t>growth</t>
  </si>
  <si>
    <t>property - loan + monthly savings</t>
  </si>
  <si>
    <t>Home Value - Loan Balance</t>
  </si>
  <si>
    <t>Savings (Interest Paid + closing costs)</t>
  </si>
  <si>
    <t>Equity + monthly savings + loan savings)</t>
  </si>
  <si>
    <t>difference in loan balance</t>
  </si>
  <si>
    <t>.</t>
  </si>
  <si>
    <t>Interest</t>
  </si>
  <si>
    <t>Principal</t>
  </si>
  <si>
    <t>Balance</t>
  </si>
  <si>
    <t>starting balance</t>
  </si>
  <si>
    <t>monthly income</t>
  </si>
  <si>
    <t>payment 2.5</t>
  </si>
  <si>
    <t>payment 2.25</t>
  </si>
  <si>
    <t>payment 2.375</t>
  </si>
  <si>
    <t>payment 2.125</t>
  </si>
  <si>
    <t>account balance simulation</t>
  </si>
  <si>
    <t>int2_5</t>
  </si>
  <si>
    <t>prin2_5</t>
  </si>
  <si>
    <t>bal2_5</t>
  </si>
  <si>
    <t>int2_375</t>
  </si>
  <si>
    <t>prin2_375</t>
  </si>
  <si>
    <t>bal2_375</t>
  </si>
  <si>
    <t>int2_25</t>
  </si>
  <si>
    <t>prin2_25</t>
  </si>
  <si>
    <t>bal2_25</t>
  </si>
  <si>
    <t>int2_125</t>
  </si>
  <si>
    <t>prin2_125</t>
  </si>
  <si>
    <t>bal2_125</t>
  </si>
  <si>
    <t>loanCost2_5</t>
  </si>
  <si>
    <t>loanCost2_25</t>
  </si>
  <si>
    <t>loanCost2_375</t>
  </si>
  <si>
    <t>loanCost2_125</t>
  </si>
  <si>
    <t>Loan costs : Interest paid + closing costs</t>
  </si>
  <si>
    <t>min monthly payment savings</t>
  </si>
  <si>
    <t>loan cost savings</t>
  </si>
  <si>
    <t>x</t>
  </si>
  <si>
    <t>loan cost savings + monthly savings</t>
  </si>
  <si>
    <t>account balance difference</t>
  </si>
  <si>
    <t>equity difference</t>
  </si>
  <si>
    <t>account balance + equity difference</t>
  </si>
  <si>
    <t>4.785% - 1171.96</t>
  </si>
  <si>
    <t>equity total</t>
  </si>
  <si>
    <t>account balance +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</si>
</sst>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mmm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7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5" fontId="0" fillId="0" borderId="0" xfId="1" applyNumberFormat="1" applyFont="1"/>
    <xf numFmtId="164" fontId="0" fillId="0" borderId="0" xfId="2" applyNumberFormat="1" applyFont="1" applyAlignment="1">
      <alignment horizontal="center"/>
    </xf>
    <xf numFmtId="165" fontId="0" fillId="0" borderId="0" xfId="0" applyNumberFormat="1"/>
    <xf numFmtId="10" fontId="0" fillId="0" borderId="0" xfId="0" applyNumberFormat="1" applyFont="1" applyAlignment="1">
      <alignment horizontal="right"/>
    </xf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0" fontId="0" fillId="0" borderId="1" xfId="0" applyBorder="1"/>
    <xf numFmtId="0" fontId="5" fillId="2" borderId="0" xfId="0" applyFont="1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1" xfId="0" applyNumberFormat="1" applyBorder="1"/>
    <xf numFmtId="0" fontId="0" fillId="0" borderId="0" xfId="0" applyBorder="1" applyAlignment="1">
      <alignment horizontal="center"/>
    </xf>
    <xf numFmtId="9" fontId="0" fillId="0" borderId="0" xfId="0" applyNumberFormat="1"/>
    <xf numFmtId="4" fontId="0" fillId="0" borderId="6" xfId="0" applyNumberFormat="1" applyBorder="1"/>
    <xf numFmtId="4" fontId="0" fillId="0" borderId="7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3" fontId="0" fillId="0" borderId="1" xfId="1" applyNumberFormat="1" applyFont="1" applyBorder="1"/>
    <xf numFmtId="43" fontId="0" fillId="0" borderId="0" xfId="1" applyNumberFormat="1" applyFont="1"/>
    <xf numFmtId="43" fontId="0" fillId="0" borderId="0" xfId="1" applyNumberFormat="1" applyFont="1" applyBorder="1"/>
    <xf numFmtId="43" fontId="0" fillId="0" borderId="0" xfId="0" applyNumberFormat="1"/>
    <xf numFmtId="0" fontId="0" fillId="0" borderId="9" xfId="0" applyBorder="1"/>
    <xf numFmtId="43" fontId="0" fillId="0" borderId="8" xfId="1" applyNumberFormat="1" applyFont="1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3" fontId="0" fillId="0" borderId="2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6">
    <dxf>
      <numFmt numFmtId="35" formatCode="_(* #,##0.00_);_(* \(#,##0.00\);_(* &quot;-&quot;??_);_(@_)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 outline="0">
        <left style="medium">
          <color auto="1"/>
        </left>
        <right/>
        <top/>
        <bottom/>
      </border>
    </dxf>
    <dxf>
      <numFmt numFmtId="22" formatCode="mmm\-yy"/>
    </dxf>
    <dxf>
      <border outline="0">
        <bottom style="medium">
          <color indexed="64"/>
        </bottom>
      </border>
    </dxf>
    <dxf>
      <fill>
        <patternFill>
          <bgColor rgb="FF00B0F0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 xr9:uid="{315B0B77-DA38-4BA3-8D89-C3EF1AB770CD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259153328437719E-2"/>
          <c:y val="8.9099415204678387E-2"/>
          <c:w val="0.91896649406335018"/>
          <c:h val="0.83399972371874564"/>
        </c:manualLayout>
      </c:layout>
      <c:lineChart>
        <c:grouping val="standard"/>
        <c:varyColors val="0"/>
        <c:ser>
          <c:idx val="1"/>
          <c:order val="1"/>
          <c:tx>
            <c:v>2.50%</c:v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summary!$A$8:$A$26</c:f>
              <c:numCache>
                <c:formatCode>mmm\ yyyy</c:formatCode>
                <c:ptCount val="19"/>
                <c:pt idx="0">
                  <c:v>50922</c:v>
                </c:pt>
                <c:pt idx="1">
                  <c:v>50557</c:v>
                </c:pt>
                <c:pt idx="2">
                  <c:v>50192</c:v>
                </c:pt>
                <c:pt idx="3">
                  <c:v>49827</c:v>
                </c:pt>
                <c:pt idx="4">
                  <c:v>49461</c:v>
                </c:pt>
                <c:pt idx="5">
                  <c:v>49096</c:v>
                </c:pt>
                <c:pt idx="6">
                  <c:v>48731</c:v>
                </c:pt>
                <c:pt idx="7">
                  <c:v>48366</c:v>
                </c:pt>
                <c:pt idx="8">
                  <c:v>48000</c:v>
                </c:pt>
                <c:pt idx="9">
                  <c:v>48366</c:v>
                </c:pt>
                <c:pt idx="10">
                  <c:v>48731</c:v>
                </c:pt>
                <c:pt idx="11">
                  <c:v>49096</c:v>
                </c:pt>
                <c:pt idx="12">
                  <c:v>49461</c:v>
                </c:pt>
                <c:pt idx="13">
                  <c:v>46174</c:v>
                </c:pt>
                <c:pt idx="14">
                  <c:v>45809</c:v>
                </c:pt>
                <c:pt idx="15">
                  <c:v>45444</c:v>
                </c:pt>
                <c:pt idx="16">
                  <c:v>45078</c:v>
                </c:pt>
                <c:pt idx="17">
                  <c:v>44713</c:v>
                </c:pt>
                <c:pt idx="18">
                  <c:v>44378</c:v>
                </c:pt>
              </c:numCache>
            </c:numRef>
          </c:cat>
          <c:val>
            <c:numRef>
              <c:f>summary!$C$8:$C$26</c:f>
              <c:numCache>
                <c:formatCode>_(* #,##0_);_(* \(#,##0\);_(* "-"??_);_(@_)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4-4A11-A716-7764C96D58A4}"/>
            </c:ext>
          </c:extLst>
        </c:ser>
        <c:ser>
          <c:idx val="2"/>
          <c:order val="2"/>
          <c:tx>
            <c:v>2.375%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F14-4A11-A716-7764C96D58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summary!$A$8:$A$26</c:f>
              <c:numCache>
                <c:formatCode>mmm\ yyyy</c:formatCode>
                <c:ptCount val="19"/>
                <c:pt idx="0">
                  <c:v>50922</c:v>
                </c:pt>
                <c:pt idx="1">
                  <c:v>50557</c:v>
                </c:pt>
                <c:pt idx="2">
                  <c:v>50192</c:v>
                </c:pt>
                <c:pt idx="3">
                  <c:v>49827</c:v>
                </c:pt>
                <c:pt idx="4">
                  <c:v>49461</c:v>
                </c:pt>
                <c:pt idx="5">
                  <c:v>49096</c:v>
                </c:pt>
                <c:pt idx="6">
                  <c:v>48731</c:v>
                </c:pt>
                <c:pt idx="7">
                  <c:v>48366</c:v>
                </c:pt>
                <c:pt idx="8">
                  <c:v>48000</c:v>
                </c:pt>
                <c:pt idx="9">
                  <c:v>48366</c:v>
                </c:pt>
                <c:pt idx="10">
                  <c:v>48731</c:v>
                </c:pt>
                <c:pt idx="11">
                  <c:v>49096</c:v>
                </c:pt>
                <c:pt idx="12">
                  <c:v>49461</c:v>
                </c:pt>
                <c:pt idx="13">
                  <c:v>46174</c:v>
                </c:pt>
                <c:pt idx="14">
                  <c:v>45809</c:v>
                </c:pt>
                <c:pt idx="15">
                  <c:v>45444</c:v>
                </c:pt>
                <c:pt idx="16">
                  <c:v>45078</c:v>
                </c:pt>
                <c:pt idx="17">
                  <c:v>44713</c:v>
                </c:pt>
                <c:pt idx="18">
                  <c:v>44378</c:v>
                </c:pt>
              </c:numCache>
            </c:numRef>
          </c:cat>
          <c:val>
            <c:numRef>
              <c:f>summary!$D$8:$D$26</c:f>
              <c:numCache>
                <c:formatCode>_(* #,##0_);_(* \(#,##0\);_(* "-"??_);_(@_)</c:formatCode>
                <c:ptCount val="19"/>
                <c:pt idx="0">
                  <c:v>1679.0900000000065</c:v>
                </c:pt>
                <c:pt idx="1">
                  <c:v>1667.3200000000024</c:v>
                </c:pt>
                <c:pt idx="2">
                  <c:v>1634.6100000000033</c:v>
                </c:pt>
                <c:pt idx="3">
                  <c:v>1581.8399999999992</c:v>
                </c:pt>
                <c:pt idx="4">
                  <c:v>1509.9299999999957</c:v>
                </c:pt>
                <c:pt idx="5">
                  <c:v>1419.680000000003</c:v>
                </c:pt>
                <c:pt idx="6">
                  <c:v>1312.0099999999975</c:v>
                </c:pt>
                <c:pt idx="7">
                  <c:v>1187.670000000001</c:v>
                </c:pt>
                <c:pt idx="8">
                  <c:v>1047.4500000000144</c:v>
                </c:pt>
                <c:pt idx="9">
                  <c:v>1187.670000000001</c:v>
                </c:pt>
                <c:pt idx="10">
                  <c:v>1312.0099999999975</c:v>
                </c:pt>
                <c:pt idx="11">
                  <c:v>1419.680000000003</c:v>
                </c:pt>
                <c:pt idx="12">
                  <c:v>1509.9299999999957</c:v>
                </c:pt>
                <c:pt idx="13">
                  <c:v>133.48000000000957</c:v>
                </c:pt>
                <c:pt idx="14">
                  <c:v>-87.21999999999116</c:v>
                </c:pt>
                <c:pt idx="15">
                  <c:v>-319.09999999999945</c:v>
                </c:pt>
                <c:pt idx="16">
                  <c:v>-561.58999999999924</c:v>
                </c:pt>
                <c:pt idx="17">
                  <c:v>-814.14999999999873</c:v>
                </c:pt>
                <c:pt idx="18">
                  <c:v>-1053.9999999999995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14-4A11-A716-7764C96D58A4}"/>
            </c:ext>
          </c:extLst>
        </c:ser>
        <c:ser>
          <c:idx val="3"/>
          <c:order val="3"/>
          <c:tx>
            <c:v>2.25%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F14-4A11-A716-7764C96D58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summary!$A$8:$A$26</c:f>
              <c:numCache>
                <c:formatCode>mmm\ yyyy</c:formatCode>
                <c:ptCount val="19"/>
                <c:pt idx="0">
                  <c:v>50922</c:v>
                </c:pt>
                <c:pt idx="1">
                  <c:v>50557</c:v>
                </c:pt>
                <c:pt idx="2">
                  <c:v>50192</c:v>
                </c:pt>
                <c:pt idx="3">
                  <c:v>49827</c:v>
                </c:pt>
                <c:pt idx="4">
                  <c:v>49461</c:v>
                </c:pt>
                <c:pt idx="5">
                  <c:v>49096</c:v>
                </c:pt>
                <c:pt idx="6">
                  <c:v>48731</c:v>
                </c:pt>
                <c:pt idx="7">
                  <c:v>48366</c:v>
                </c:pt>
                <c:pt idx="8">
                  <c:v>48000</c:v>
                </c:pt>
                <c:pt idx="9">
                  <c:v>48366</c:v>
                </c:pt>
                <c:pt idx="10">
                  <c:v>48731</c:v>
                </c:pt>
                <c:pt idx="11">
                  <c:v>49096</c:v>
                </c:pt>
                <c:pt idx="12">
                  <c:v>49461</c:v>
                </c:pt>
                <c:pt idx="13">
                  <c:v>46174</c:v>
                </c:pt>
                <c:pt idx="14">
                  <c:v>45809</c:v>
                </c:pt>
                <c:pt idx="15">
                  <c:v>45444</c:v>
                </c:pt>
                <c:pt idx="16">
                  <c:v>45078</c:v>
                </c:pt>
                <c:pt idx="17">
                  <c:v>44713</c:v>
                </c:pt>
                <c:pt idx="18">
                  <c:v>44378</c:v>
                </c:pt>
              </c:numCache>
            </c:numRef>
          </c:cat>
          <c:val>
            <c:numRef>
              <c:f>summary!$E$8:$E$26</c:f>
              <c:numCache>
                <c:formatCode>_(* #,##0_);_(* \(#,##0\);_(* "-"??_);_(@_)</c:formatCode>
                <c:ptCount val="19"/>
                <c:pt idx="0">
                  <c:v>2869.8800000000483</c:v>
                </c:pt>
                <c:pt idx="1">
                  <c:v>2846.6500000000524</c:v>
                </c:pt>
                <c:pt idx="2">
                  <c:v>2781.8100000000704</c:v>
                </c:pt>
                <c:pt idx="3">
                  <c:v>2677.1400000000795</c:v>
                </c:pt>
                <c:pt idx="4">
                  <c:v>2534.3900000000649</c:v>
                </c:pt>
                <c:pt idx="5">
                  <c:v>2355.200000000048</c:v>
                </c:pt>
                <c:pt idx="6">
                  <c:v>2141.2300000000178</c:v>
                </c:pt>
                <c:pt idx="7">
                  <c:v>1894.0400000000081</c:v>
                </c:pt>
                <c:pt idx="8">
                  <c:v>1615.1100000000151</c:v>
                </c:pt>
                <c:pt idx="9">
                  <c:v>1894.0400000000081</c:v>
                </c:pt>
                <c:pt idx="10">
                  <c:v>2141.2300000000178</c:v>
                </c:pt>
                <c:pt idx="11">
                  <c:v>2355.200000000048</c:v>
                </c:pt>
                <c:pt idx="12">
                  <c:v>2534.3900000000649</c:v>
                </c:pt>
                <c:pt idx="13">
                  <c:v>-206.12000000000262</c:v>
                </c:pt>
                <c:pt idx="14">
                  <c:v>-646.52999999999884</c:v>
                </c:pt>
                <c:pt idx="15">
                  <c:v>-1109.4899999999998</c:v>
                </c:pt>
                <c:pt idx="16">
                  <c:v>-1593.880000000001</c:v>
                </c:pt>
                <c:pt idx="17">
                  <c:v>-2098.5899999999992</c:v>
                </c:pt>
                <c:pt idx="18">
                  <c:v>-2578.1999999999998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14-4A11-A716-7764C96D58A4}"/>
            </c:ext>
          </c:extLst>
        </c:ser>
        <c:ser>
          <c:idx val="4"/>
          <c:order val="4"/>
          <c:tx>
            <c:v>2.125%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F14-4A11-A716-7764C96D58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summary!$A$8:$A$26</c:f>
              <c:numCache>
                <c:formatCode>mmm\ yyyy</c:formatCode>
                <c:ptCount val="19"/>
                <c:pt idx="0">
                  <c:v>50922</c:v>
                </c:pt>
                <c:pt idx="1">
                  <c:v>50557</c:v>
                </c:pt>
                <c:pt idx="2">
                  <c:v>50192</c:v>
                </c:pt>
                <c:pt idx="3">
                  <c:v>49827</c:v>
                </c:pt>
                <c:pt idx="4">
                  <c:v>49461</c:v>
                </c:pt>
                <c:pt idx="5">
                  <c:v>49096</c:v>
                </c:pt>
                <c:pt idx="6">
                  <c:v>48731</c:v>
                </c:pt>
                <c:pt idx="7">
                  <c:v>48366</c:v>
                </c:pt>
                <c:pt idx="8">
                  <c:v>48000</c:v>
                </c:pt>
                <c:pt idx="9">
                  <c:v>48366</c:v>
                </c:pt>
                <c:pt idx="10">
                  <c:v>48731</c:v>
                </c:pt>
                <c:pt idx="11">
                  <c:v>49096</c:v>
                </c:pt>
                <c:pt idx="12">
                  <c:v>49461</c:v>
                </c:pt>
                <c:pt idx="13">
                  <c:v>46174</c:v>
                </c:pt>
                <c:pt idx="14">
                  <c:v>45809</c:v>
                </c:pt>
                <c:pt idx="15">
                  <c:v>45444</c:v>
                </c:pt>
                <c:pt idx="16">
                  <c:v>45078</c:v>
                </c:pt>
                <c:pt idx="17">
                  <c:v>44713</c:v>
                </c:pt>
                <c:pt idx="18">
                  <c:v>44378</c:v>
                </c:pt>
              </c:numCache>
            </c:numRef>
          </c:cat>
          <c:val>
            <c:numRef>
              <c:f>summary!$F$8:$F$26</c:f>
              <c:numCache>
                <c:formatCode>_(* #,##0_);_(* \(#,##0\);_(* "-"??_);_(@_)</c:formatCode>
                <c:ptCount val="19"/>
                <c:pt idx="0">
                  <c:v>3860.24999999999</c:v>
                </c:pt>
                <c:pt idx="1">
                  <c:v>3825.7099999999891</c:v>
                </c:pt>
                <c:pt idx="2">
                  <c:v>3729.2400000000025</c:v>
                </c:pt>
                <c:pt idx="3">
                  <c:v>3573.4500000000016</c:v>
                </c:pt>
                <c:pt idx="4">
                  <c:v>3360.8800000000019</c:v>
                </c:pt>
                <c:pt idx="5">
                  <c:v>3093.9299999999976</c:v>
                </c:pt>
                <c:pt idx="6">
                  <c:v>2774.99999999999</c:v>
                </c:pt>
                <c:pt idx="7">
                  <c:v>2406.329999999999</c:v>
                </c:pt>
                <c:pt idx="8">
                  <c:v>1990.1300000000092</c:v>
                </c:pt>
                <c:pt idx="9">
                  <c:v>2406.329999999999</c:v>
                </c:pt>
                <c:pt idx="10">
                  <c:v>2774.99999999999</c:v>
                </c:pt>
                <c:pt idx="11">
                  <c:v>3093.9299999999976</c:v>
                </c:pt>
                <c:pt idx="12">
                  <c:v>3360.8800000000019</c:v>
                </c:pt>
                <c:pt idx="13">
                  <c:v>-731.71999999999662</c:v>
                </c:pt>
                <c:pt idx="14">
                  <c:v>-1390.8899999999985</c:v>
                </c:pt>
                <c:pt idx="15">
                  <c:v>-2084.1300000000056</c:v>
                </c:pt>
                <c:pt idx="16">
                  <c:v>-2809.8200000000006</c:v>
                </c:pt>
                <c:pt idx="17">
                  <c:v>-3566.3500000000004</c:v>
                </c:pt>
                <c:pt idx="18">
                  <c:v>-4285.57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14-4A11-A716-7764C96D5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478992"/>
        <c:axId val="1663476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summary!$A$8:$A$26</c15:sqref>
                        </c15:formulaRef>
                      </c:ext>
                    </c:extLst>
                    <c:numCache>
                      <c:formatCode>mmm\ yyyy</c:formatCode>
                      <c:ptCount val="19"/>
                      <c:pt idx="0">
                        <c:v>50922</c:v>
                      </c:pt>
                      <c:pt idx="1">
                        <c:v>50557</c:v>
                      </c:pt>
                      <c:pt idx="2">
                        <c:v>50192</c:v>
                      </c:pt>
                      <c:pt idx="3">
                        <c:v>49827</c:v>
                      </c:pt>
                      <c:pt idx="4">
                        <c:v>49461</c:v>
                      </c:pt>
                      <c:pt idx="5">
                        <c:v>49096</c:v>
                      </c:pt>
                      <c:pt idx="6">
                        <c:v>48731</c:v>
                      </c:pt>
                      <c:pt idx="7">
                        <c:v>48366</c:v>
                      </c:pt>
                      <c:pt idx="8">
                        <c:v>48000</c:v>
                      </c:pt>
                      <c:pt idx="9">
                        <c:v>48366</c:v>
                      </c:pt>
                      <c:pt idx="10">
                        <c:v>48731</c:v>
                      </c:pt>
                      <c:pt idx="11">
                        <c:v>49096</c:v>
                      </c:pt>
                      <c:pt idx="12">
                        <c:v>49461</c:v>
                      </c:pt>
                      <c:pt idx="13">
                        <c:v>46174</c:v>
                      </c:pt>
                      <c:pt idx="14">
                        <c:v>45809</c:v>
                      </c:pt>
                      <c:pt idx="15">
                        <c:v>45444</c:v>
                      </c:pt>
                      <c:pt idx="16">
                        <c:v>45078</c:v>
                      </c:pt>
                      <c:pt idx="17">
                        <c:v>44713</c:v>
                      </c:pt>
                      <c:pt idx="18">
                        <c:v>44378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summary!$B$8:$B$25</c15:sqref>
                        </c15:formulaRef>
                      </c:ext>
                    </c:extLst>
                    <c:numCache>
                      <c:formatCode>0</c:formatCode>
                      <c:ptCount val="18"/>
                      <c:pt idx="0">
                        <c:v>18</c:v>
                      </c:pt>
                      <c:pt idx="1">
                        <c:v>17</c:v>
                      </c:pt>
                      <c:pt idx="2">
                        <c:v>16</c:v>
                      </c:pt>
                      <c:pt idx="3">
                        <c:v>15</c:v>
                      </c:pt>
                      <c:pt idx="4">
                        <c:v>14</c:v>
                      </c:pt>
                      <c:pt idx="5">
                        <c:v>13</c:v>
                      </c:pt>
                      <c:pt idx="6">
                        <c:v>12</c:v>
                      </c:pt>
                      <c:pt idx="7">
                        <c:v>11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F14-4A11-A716-7764C96D58A4}"/>
                  </c:ext>
                </c:extLst>
              </c15:ser>
            </c15:filteredLineSeries>
          </c:ext>
        </c:extLst>
      </c:lineChart>
      <c:dateAx>
        <c:axId val="16634789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476080"/>
        <c:crosses val="autoZero"/>
        <c:auto val="1"/>
        <c:lblOffset val="100"/>
        <c:baseTimeUnit val="days"/>
      </c:dateAx>
      <c:valAx>
        <c:axId val="16634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47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v>2.375 Savings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06-BB21-48E9-BBF0-71472969B8B8}"/>
              </c:ext>
            </c:extLst>
          </c:dPt>
          <c:dLbls>
            <c:dLbl>
              <c:idx val="0"/>
              <c:layout>
                <c:manualLayout>
                  <c:x val="-2.6639543276567334E-3"/>
                  <c:y val="5.764066201823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21-48E9-BBF0-71472969B8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'amortization schedules'!$AF$4:$AF$220</c:f>
              <c:numCache>
                <c:formatCode>mmm\-yy</c:formatCode>
                <c:ptCount val="217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  <c:pt idx="3">
                  <c:v>44470</c:v>
                </c:pt>
                <c:pt idx="4">
                  <c:v>44501</c:v>
                </c:pt>
                <c:pt idx="5">
                  <c:v>44531</c:v>
                </c:pt>
                <c:pt idx="6">
                  <c:v>44562</c:v>
                </c:pt>
                <c:pt idx="7">
                  <c:v>44593</c:v>
                </c:pt>
                <c:pt idx="8">
                  <c:v>44621</c:v>
                </c:pt>
                <c:pt idx="9">
                  <c:v>44652</c:v>
                </c:pt>
                <c:pt idx="10">
                  <c:v>44682</c:v>
                </c:pt>
                <c:pt idx="11">
                  <c:v>44713</c:v>
                </c:pt>
                <c:pt idx="12">
                  <c:v>44743</c:v>
                </c:pt>
                <c:pt idx="13">
                  <c:v>44774</c:v>
                </c:pt>
                <c:pt idx="14">
                  <c:v>44805</c:v>
                </c:pt>
                <c:pt idx="15">
                  <c:v>44835</c:v>
                </c:pt>
                <c:pt idx="16">
                  <c:v>44866</c:v>
                </c:pt>
                <c:pt idx="17">
                  <c:v>44896</c:v>
                </c:pt>
                <c:pt idx="18">
                  <c:v>44927</c:v>
                </c:pt>
                <c:pt idx="19">
                  <c:v>44958</c:v>
                </c:pt>
                <c:pt idx="20">
                  <c:v>44986</c:v>
                </c:pt>
                <c:pt idx="21">
                  <c:v>45017</c:v>
                </c:pt>
                <c:pt idx="22">
                  <c:v>45047</c:v>
                </c:pt>
                <c:pt idx="23">
                  <c:v>45078</c:v>
                </c:pt>
                <c:pt idx="24">
                  <c:v>45108</c:v>
                </c:pt>
                <c:pt idx="25">
                  <c:v>45139</c:v>
                </c:pt>
                <c:pt idx="26">
                  <c:v>45170</c:v>
                </c:pt>
                <c:pt idx="27">
                  <c:v>45200</c:v>
                </c:pt>
                <c:pt idx="28">
                  <c:v>45231</c:v>
                </c:pt>
                <c:pt idx="29">
                  <c:v>45261</c:v>
                </c:pt>
                <c:pt idx="30">
                  <c:v>45292</c:v>
                </c:pt>
                <c:pt idx="31">
                  <c:v>45323</c:v>
                </c:pt>
                <c:pt idx="32">
                  <c:v>45352</c:v>
                </c:pt>
                <c:pt idx="33">
                  <c:v>45383</c:v>
                </c:pt>
                <c:pt idx="34">
                  <c:v>45413</c:v>
                </c:pt>
                <c:pt idx="35">
                  <c:v>45444</c:v>
                </c:pt>
                <c:pt idx="36">
                  <c:v>45474</c:v>
                </c:pt>
                <c:pt idx="37">
                  <c:v>45505</c:v>
                </c:pt>
                <c:pt idx="38">
                  <c:v>45536</c:v>
                </c:pt>
                <c:pt idx="39">
                  <c:v>45566</c:v>
                </c:pt>
                <c:pt idx="40">
                  <c:v>45597</c:v>
                </c:pt>
                <c:pt idx="41">
                  <c:v>45627</c:v>
                </c:pt>
                <c:pt idx="42">
                  <c:v>45658</c:v>
                </c:pt>
                <c:pt idx="43">
                  <c:v>45689</c:v>
                </c:pt>
                <c:pt idx="44">
                  <c:v>45717</c:v>
                </c:pt>
                <c:pt idx="45">
                  <c:v>45748</c:v>
                </c:pt>
                <c:pt idx="46">
                  <c:v>45778</c:v>
                </c:pt>
                <c:pt idx="47">
                  <c:v>45809</c:v>
                </c:pt>
                <c:pt idx="48">
                  <c:v>45839</c:v>
                </c:pt>
                <c:pt idx="49">
                  <c:v>45870</c:v>
                </c:pt>
                <c:pt idx="50">
                  <c:v>45901</c:v>
                </c:pt>
                <c:pt idx="51">
                  <c:v>45931</c:v>
                </c:pt>
                <c:pt idx="52">
                  <c:v>45962</c:v>
                </c:pt>
                <c:pt idx="53">
                  <c:v>45992</c:v>
                </c:pt>
                <c:pt idx="54">
                  <c:v>46023</c:v>
                </c:pt>
                <c:pt idx="55">
                  <c:v>46054</c:v>
                </c:pt>
                <c:pt idx="56">
                  <c:v>46082</c:v>
                </c:pt>
                <c:pt idx="57">
                  <c:v>46113</c:v>
                </c:pt>
                <c:pt idx="58">
                  <c:v>46143</c:v>
                </c:pt>
                <c:pt idx="59">
                  <c:v>46174</c:v>
                </c:pt>
                <c:pt idx="60">
                  <c:v>46204</c:v>
                </c:pt>
                <c:pt idx="61">
                  <c:v>46235</c:v>
                </c:pt>
                <c:pt idx="62">
                  <c:v>46266</c:v>
                </c:pt>
                <c:pt idx="63">
                  <c:v>46296</c:v>
                </c:pt>
                <c:pt idx="64">
                  <c:v>46327</c:v>
                </c:pt>
                <c:pt idx="65">
                  <c:v>46357</c:v>
                </c:pt>
                <c:pt idx="66">
                  <c:v>46388</c:v>
                </c:pt>
                <c:pt idx="67">
                  <c:v>46419</c:v>
                </c:pt>
                <c:pt idx="68">
                  <c:v>46447</c:v>
                </c:pt>
                <c:pt idx="69">
                  <c:v>46478</c:v>
                </c:pt>
                <c:pt idx="70">
                  <c:v>46508</c:v>
                </c:pt>
                <c:pt idx="71">
                  <c:v>46539</c:v>
                </c:pt>
                <c:pt idx="72">
                  <c:v>46569</c:v>
                </c:pt>
                <c:pt idx="73">
                  <c:v>46600</c:v>
                </c:pt>
                <c:pt idx="74">
                  <c:v>46631</c:v>
                </c:pt>
                <c:pt idx="75">
                  <c:v>46661</c:v>
                </c:pt>
                <c:pt idx="76">
                  <c:v>46692</c:v>
                </c:pt>
                <c:pt idx="77">
                  <c:v>46722</c:v>
                </c:pt>
                <c:pt idx="78">
                  <c:v>46753</c:v>
                </c:pt>
                <c:pt idx="79">
                  <c:v>46784</c:v>
                </c:pt>
                <c:pt idx="80">
                  <c:v>46813</c:v>
                </c:pt>
                <c:pt idx="81">
                  <c:v>46844</c:v>
                </c:pt>
                <c:pt idx="82">
                  <c:v>46874</c:v>
                </c:pt>
                <c:pt idx="83">
                  <c:v>46905</c:v>
                </c:pt>
                <c:pt idx="84">
                  <c:v>46935</c:v>
                </c:pt>
                <c:pt idx="85">
                  <c:v>46966</c:v>
                </c:pt>
                <c:pt idx="86">
                  <c:v>46997</c:v>
                </c:pt>
                <c:pt idx="87">
                  <c:v>47027</c:v>
                </c:pt>
                <c:pt idx="88">
                  <c:v>47058</c:v>
                </c:pt>
                <c:pt idx="89">
                  <c:v>47088</c:v>
                </c:pt>
                <c:pt idx="90">
                  <c:v>47119</c:v>
                </c:pt>
                <c:pt idx="91">
                  <c:v>47150</c:v>
                </c:pt>
                <c:pt idx="92">
                  <c:v>47178</c:v>
                </c:pt>
                <c:pt idx="93">
                  <c:v>47209</c:v>
                </c:pt>
                <c:pt idx="94">
                  <c:v>47239</c:v>
                </c:pt>
                <c:pt idx="95">
                  <c:v>47270</c:v>
                </c:pt>
                <c:pt idx="96">
                  <c:v>47300</c:v>
                </c:pt>
                <c:pt idx="97">
                  <c:v>47331</c:v>
                </c:pt>
                <c:pt idx="98">
                  <c:v>47362</c:v>
                </c:pt>
                <c:pt idx="99">
                  <c:v>47392</c:v>
                </c:pt>
                <c:pt idx="100">
                  <c:v>47423</c:v>
                </c:pt>
                <c:pt idx="101">
                  <c:v>47453</c:v>
                </c:pt>
                <c:pt idx="102">
                  <c:v>47484</c:v>
                </c:pt>
                <c:pt idx="103">
                  <c:v>47515</c:v>
                </c:pt>
                <c:pt idx="104">
                  <c:v>47543</c:v>
                </c:pt>
                <c:pt idx="105">
                  <c:v>47574</c:v>
                </c:pt>
                <c:pt idx="106">
                  <c:v>47604</c:v>
                </c:pt>
                <c:pt idx="107">
                  <c:v>47635</c:v>
                </c:pt>
                <c:pt idx="108">
                  <c:v>47665</c:v>
                </c:pt>
                <c:pt idx="109">
                  <c:v>47696</c:v>
                </c:pt>
                <c:pt idx="110">
                  <c:v>47727</c:v>
                </c:pt>
                <c:pt idx="111">
                  <c:v>47757</c:v>
                </c:pt>
                <c:pt idx="112">
                  <c:v>47788</c:v>
                </c:pt>
                <c:pt idx="113">
                  <c:v>47818</c:v>
                </c:pt>
                <c:pt idx="114">
                  <c:v>47849</c:v>
                </c:pt>
                <c:pt idx="115">
                  <c:v>47880</c:v>
                </c:pt>
                <c:pt idx="116">
                  <c:v>47908</c:v>
                </c:pt>
                <c:pt idx="117">
                  <c:v>47939</c:v>
                </c:pt>
                <c:pt idx="118">
                  <c:v>47969</c:v>
                </c:pt>
                <c:pt idx="119">
                  <c:v>48000</c:v>
                </c:pt>
                <c:pt idx="120">
                  <c:v>48030</c:v>
                </c:pt>
                <c:pt idx="121">
                  <c:v>48061</c:v>
                </c:pt>
                <c:pt idx="122">
                  <c:v>48092</c:v>
                </c:pt>
                <c:pt idx="123">
                  <c:v>48122</c:v>
                </c:pt>
                <c:pt idx="124">
                  <c:v>48153</c:v>
                </c:pt>
                <c:pt idx="125">
                  <c:v>48183</c:v>
                </c:pt>
                <c:pt idx="126">
                  <c:v>48214</c:v>
                </c:pt>
                <c:pt idx="127">
                  <c:v>48245</c:v>
                </c:pt>
                <c:pt idx="128">
                  <c:v>48274</c:v>
                </c:pt>
                <c:pt idx="129">
                  <c:v>48305</c:v>
                </c:pt>
                <c:pt idx="130">
                  <c:v>48335</c:v>
                </c:pt>
                <c:pt idx="131">
                  <c:v>48366</c:v>
                </c:pt>
                <c:pt idx="132">
                  <c:v>48396</c:v>
                </c:pt>
                <c:pt idx="133">
                  <c:v>48427</c:v>
                </c:pt>
                <c:pt idx="134">
                  <c:v>48458</c:v>
                </c:pt>
                <c:pt idx="135">
                  <c:v>48488</c:v>
                </c:pt>
                <c:pt idx="136">
                  <c:v>48519</c:v>
                </c:pt>
                <c:pt idx="137">
                  <c:v>48549</c:v>
                </c:pt>
                <c:pt idx="138">
                  <c:v>48580</c:v>
                </c:pt>
                <c:pt idx="139">
                  <c:v>48611</c:v>
                </c:pt>
                <c:pt idx="140">
                  <c:v>48639</c:v>
                </c:pt>
                <c:pt idx="141">
                  <c:v>48670</c:v>
                </c:pt>
                <c:pt idx="142">
                  <c:v>48700</c:v>
                </c:pt>
                <c:pt idx="143">
                  <c:v>48731</c:v>
                </c:pt>
                <c:pt idx="144">
                  <c:v>48761</c:v>
                </c:pt>
                <c:pt idx="145">
                  <c:v>48792</c:v>
                </c:pt>
                <c:pt idx="146">
                  <c:v>48823</c:v>
                </c:pt>
                <c:pt idx="147">
                  <c:v>48853</c:v>
                </c:pt>
                <c:pt idx="148">
                  <c:v>48884</c:v>
                </c:pt>
                <c:pt idx="149">
                  <c:v>48914</c:v>
                </c:pt>
                <c:pt idx="150">
                  <c:v>48945</c:v>
                </c:pt>
                <c:pt idx="151">
                  <c:v>48976</c:v>
                </c:pt>
                <c:pt idx="152">
                  <c:v>49004</c:v>
                </c:pt>
                <c:pt idx="153">
                  <c:v>49035</c:v>
                </c:pt>
                <c:pt idx="154">
                  <c:v>49065</c:v>
                </c:pt>
                <c:pt idx="155">
                  <c:v>49096</c:v>
                </c:pt>
                <c:pt idx="156">
                  <c:v>49126</c:v>
                </c:pt>
                <c:pt idx="157">
                  <c:v>49157</c:v>
                </c:pt>
                <c:pt idx="158">
                  <c:v>49188</c:v>
                </c:pt>
                <c:pt idx="159">
                  <c:v>49218</c:v>
                </c:pt>
                <c:pt idx="160">
                  <c:v>49249</c:v>
                </c:pt>
                <c:pt idx="161">
                  <c:v>49279</c:v>
                </c:pt>
                <c:pt idx="162">
                  <c:v>49310</c:v>
                </c:pt>
                <c:pt idx="163">
                  <c:v>49341</c:v>
                </c:pt>
                <c:pt idx="164">
                  <c:v>49369</c:v>
                </c:pt>
                <c:pt idx="165">
                  <c:v>49400</c:v>
                </c:pt>
                <c:pt idx="166">
                  <c:v>49430</c:v>
                </c:pt>
                <c:pt idx="167">
                  <c:v>49461</c:v>
                </c:pt>
                <c:pt idx="168">
                  <c:v>49491</c:v>
                </c:pt>
                <c:pt idx="169">
                  <c:v>49522</c:v>
                </c:pt>
                <c:pt idx="170">
                  <c:v>49553</c:v>
                </c:pt>
                <c:pt idx="171">
                  <c:v>49583</c:v>
                </c:pt>
                <c:pt idx="172">
                  <c:v>49614</c:v>
                </c:pt>
                <c:pt idx="173">
                  <c:v>49644</c:v>
                </c:pt>
                <c:pt idx="174">
                  <c:v>49675</c:v>
                </c:pt>
                <c:pt idx="175">
                  <c:v>49706</c:v>
                </c:pt>
                <c:pt idx="176">
                  <c:v>49735</c:v>
                </c:pt>
                <c:pt idx="177">
                  <c:v>49766</c:v>
                </c:pt>
                <c:pt idx="178">
                  <c:v>49796</c:v>
                </c:pt>
                <c:pt idx="179">
                  <c:v>49827</c:v>
                </c:pt>
                <c:pt idx="180">
                  <c:v>49857</c:v>
                </c:pt>
                <c:pt idx="181">
                  <c:v>49888</c:v>
                </c:pt>
                <c:pt idx="182">
                  <c:v>49919</c:v>
                </c:pt>
                <c:pt idx="183">
                  <c:v>49949</c:v>
                </c:pt>
                <c:pt idx="184">
                  <c:v>49980</c:v>
                </c:pt>
                <c:pt idx="185">
                  <c:v>50010</c:v>
                </c:pt>
                <c:pt idx="186">
                  <c:v>50041</c:v>
                </c:pt>
                <c:pt idx="187">
                  <c:v>50072</c:v>
                </c:pt>
                <c:pt idx="188">
                  <c:v>50100</c:v>
                </c:pt>
                <c:pt idx="189">
                  <c:v>50131</c:v>
                </c:pt>
                <c:pt idx="190">
                  <c:v>50161</c:v>
                </c:pt>
                <c:pt idx="191">
                  <c:v>50192</c:v>
                </c:pt>
                <c:pt idx="192">
                  <c:v>50222</c:v>
                </c:pt>
                <c:pt idx="193">
                  <c:v>50253</c:v>
                </c:pt>
                <c:pt idx="194">
                  <c:v>50284</c:v>
                </c:pt>
                <c:pt idx="195">
                  <c:v>50314</c:v>
                </c:pt>
                <c:pt idx="196">
                  <c:v>50345</c:v>
                </c:pt>
                <c:pt idx="197">
                  <c:v>50375</c:v>
                </c:pt>
                <c:pt idx="198">
                  <c:v>50406</c:v>
                </c:pt>
                <c:pt idx="199">
                  <c:v>50437</c:v>
                </c:pt>
                <c:pt idx="200">
                  <c:v>50465</c:v>
                </c:pt>
                <c:pt idx="201">
                  <c:v>50496</c:v>
                </c:pt>
                <c:pt idx="202">
                  <c:v>50526</c:v>
                </c:pt>
                <c:pt idx="203">
                  <c:v>50557</c:v>
                </c:pt>
                <c:pt idx="204">
                  <c:v>50587</c:v>
                </c:pt>
                <c:pt idx="205">
                  <c:v>50618</c:v>
                </c:pt>
                <c:pt idx="206">
                  <c:v>50649</c:v>
                </c:pt>
                <c:pt idx="207">
                  <c:v>50679</c:v>
                </c:pt>
                <c:pt idx="208">
                  <c:v>50710</c:v>
                </c:pt>
                <c:pt idx="209">
                  <c:v>50740</c:v>
                </c:pt>
                <c:pt idx="210">
                  <c:v>50771</c:v>
                </c:pt>
                <c:pt idx="211">
                  <c:v>50802</c:v>
                </c:pt>
                <c:pt idx="212">
                  <c:v>50830</c:v>
                </c:pt>
                <c:pt idx="213">
                  <c:v>50861</c:v>
                </c:pt>
                <c:pt idx="214">
                  <c:v>50891</c:v>
                </c:pt>
                <c:pt idx="215">
                  <c:v>50922</c:v>
                </c:pt>
                <c:pt idx="216">
                  <c:v>50952</c:v>
                </c:pt>
              </c:numCache>
            </c:numRef>
          </c:cat>
          <c:val>
            <c:numRef>
              <c:f>'amortization schedules'!$AJ$4:$AJ$220</c:f>
              <c:numCache>
                <c:formatCode>General</c:formatCode>
                <c:ptCount val="217"/>
                <c:pt idx="0">
                  <c:v>-757.8100000000004</c:v>
                </c:pt>
                <c:pt idx="1">
                  <c:v>-735.6899999999996</c:v>
                </c:pt>
                <c:pt idx="2">
                  <c:v>-713.6299999999992</c:v>
                </c:pt>
                <c:pt idx="3">
                  <c:v>-691.64000000000033</c:v>
                </c:pt>
                <c:pt idx="4">
                  <c:v>-669.71</c:v>
                </c:pt>
                <c:pt idx="5">
                  <c:v>-647.84000000000015</c:v>
                </c:pt>
                <c:pt idx="6">
                  <c:v>-626.03000000000065</c:v>
                </c:pt>
                <c:pt idx="7">
                  <c:v>-604.27999999999884</c:v>
                </c:pt>
                <c:pt idx="8">
                  <c:v>-582.61000000000058</c:v>
                </c:pt>
                <c:pt idx="9">
                  <c:v>-560.99999999999818</c:v>
                </c:pt>
                <c:pt idx="10">
                  <c:v>-539.44999999999891</c:v>
                </c:pt>
                <c:pt idx="11">
                  <c:v>-517.95999999999913</c:v>
                </c:pt>
                <c:pt idx="12">
                  <c:v>-496.54000000000087</c:v>
                </c:pt>
                <c:pt idx="13">
                  <c:v>-475.18999999999869</c:v>
                </c:pt>
                <c:pt idx="14">
                  <c:v>-453.89999999999964</c:v>
                </c:pt>
                <c:pt idx="15">
                  <c:v>-432.68000000000029</c:v>
                </c:pt>
                <c:pt idx="16">
                  <c:v>-411.53000000000065</c:v>
                </c:pt>
                <c:pt idx="17">
                  <c:v>-390.44999999999891</c:v>
                </c:pt>
                <c:pt idx="18">
                  <c:v>-369.43000000000029</c:v>
                </c:pt>
                <c:pt idx="19">
                  <c:v>-348.48000000000138</c:v>
                </c:pt>
                <c:pt idx="20">
                  <c:v>-327.61000000000058</c:v>
                </c:pt>
                <c:pt idx="21">
                  <c:v>-306.81000000000131</c:v>
                </c:pt>
                <c:pt idx="22">
                  <c:v>-286.06999999999971</c:v>
                </c:pt>
                <c:pt idx="23">
                  <c:v>-265.39999999999964</c:v>
                </c:pt>
                <c:pt idx="24">
                  <c:v>-244.80000000000109</c:v>
                </c:pt>
                <c:pt idx="25">
                  <c:v>-224.27000000000044</c:v>
                </c:pt>
                <c:pt idx="26">
                  <c:v>-203.80999999999767</c:v>
                </c:pt>
                <c:pt idx="27">
                  <c:v>-183.41999999999825</c:v>
                </c:pt>
                <c:pt idx="28">
                  <c:v>-163.10000000000218</c:v>
                </c:pt>
                <c:pt idx="29">
                  <c:v>-142.86000000000058</c:v>
                </c:pt>
                <c:pt idx="30">
                  <c:v>-122.68999999999869</c:v>
                </c:pt>
                <c:pt idx="31">
                  <c:v>-102.59000000000015</c:v>
                </c:pt>
                <c:pt idx="32">
                  <c:v>-82.559999999997672</c:v>
                </c:pt>
                <c:pt idx="33">
                  <c:v>-62.599999999998545</c:v>
                </c:pt>
                <c:pt idx="34">
                  <c:v>-42.719999999997526</c:v>
                </c:pt>
                <c:pt idx="35">
                  <c:v>-22.909999999999854</c:v>
                </c:pt>
                <c:pt idx="36">
                  <c:v>-3.180000000000291</c:v>
                </c:pt>
                <c:pt idx="37">
                  <c:v>16.479999999999563</c:v>
                </c:pt>
                <c:pt idx="38">
                  <c:v>36.069999999999709</c:v>
                </c:pt>
                <c:pt idx="39">
                  <c:v>55.590000000000146</c:v>
                </c:pt>
                <c:pt idx="40">
                  <c:v>75.030000000002474</c:v>
                </c:pt>
                <c:pt idx="41">
                  <c:v>94.390000000003056</c:v>
                </c:pt>
                <c:pt idx="42">
                  <c:v>113.68000000000393</c:v>
                </c:pt>
                <c:pt idx="43">
                  <c:v>132.89000000000669</c:v>
                </c:pt>
                <c:pt idx="44">
                  <c:v>152.03000000000611</c:v>
                </c:pt>
                <c:pt idx="45">
                  <c:v>171.09000000000742</c:v>
                </c:pt>
                <c:pt idx="46">
                  <c:v>190.07000000000698</c:v>
                </c:pt>
                <c:pt idx="47">
                  <c:v>208.97000000000844</c:v>
                </c:pt>
                <c:pt idx="48">
                  <c:v>227.79000000000815</c:v>
                </c:pt>
                <c:pt idx="49">
                  <c:v>246.53000000000975</c:v>
                </c:pt>
                <c:pt idx="50">
                  <c:v>265.200000000008</c:v>
                </c:pt>
                <c:pt idx="51">
                  <c:v>283.79000000000815</c:v>
                </c:pt>
                <c:pt idx="52">
                  <c:v>302.30000000000655</c:v>
                </c:pt>
                <c:pt idx="53">
                  <c:v>320.74000000000888</c:v>
                </c:pt>
                <c:pt idx="54">
                  <c:v>339.10000000000582</c:v>
                </c:pt>
                <c:pt idx="55">
                  <c:v>357.38000000000466</c:v>
                </c:pt>
                <c:pt idx="56">
                  <c:v>375.57000000000698</c:v>
                </c:pt>
                <c:pt idx="57">
                  <c:v>393.68000000000757</c:v>
                </c:pt>
                <c:pt idx="58">
                  <c:v>411.72000000000844</c:v>
                </c:pt>
                <c:pt idx="59">
                  <c:v>429.67000000000917</c:v>
                </c:pt>
                <c:pt idx="60">
                  <c:v>447.54000000000815</c:v>
                </c:pt>
                <c:pt idx="61">
                  <c:v>465.33000000000538</c:v>
                </c:pt>
                <c:pt idx="62">
                  <c:v>483.03000000000611</c:v>
                </c:pt>
                <c:pt idx="63">
                  <c:v>500.65000000000873</c:v>
                </c:pt>
                <c:pt idx="64">
                  <c:v>518.1900000000096</c:v>
                </c:pt>
                <c:pt idx="65">
                  <c:v>535.64000000001033</c:v>
                </c:pt>
                <c:pt idx="66">
                  <c:v>553.01000000000931</c:v>
                </c:pt>
                <c:pt idx="67">
                  <c:v>570.30000000001019</c:v>
                </c:pt>
                <c:pt idx="68">
                  <c:v>587.50000000001091</c:v>
                </c:pt>
                <c:pt idx="69">
                  <c:v>604.6200000000099</c:v>
                </c:pt>
                <c:pt idx="70">
                  <c:v>621.65000000000873</c:v>
                </c:pt>
                <c:pt idx="71">
                  <c:v>638.59000000000742</c:v>
                </c:pt>
                <c:pt idx="72">
                  <c:v>655.4400000000096</c:v>
                </c:pt>
                <c:pt idx="73">
                  <c:v>672.21000000001004</c:v>
                </c:pt>
                <c:pt idx="74">
                  <c:v>688.90000000001601</c:v>
                </c:pt>
                <c:pt idx="75">
                  <c:v>705.50000000001455</c:v>
                </c:pt>
                <c:pt idx="76">
                  <c:v>722.01000000001659</c:v>
                </c:pt>
                <c:pt idx="77">
                  <c:v>738.43000000002212</c:v>
                </c:pt>
                <c:pt idx="78">
                  <c:v>754.76000000001659</c:v>
                </c:pt>
                <c:pt idx="79">
                  <c:v>771.01000000001659</c:v>
                </c:pt>
                <c:pt idx="80">
                  <c:v>787.17000000002008</c:v>
                </c:pt>
                <c:pt idx="81">
                  <c:v>803.23000000001775</c:v>
                </c:pt>
                <c:pt idx="82">
                  <c:v>819.2100000000064</c:v>
                </c:pt>
                <c:pt idx="83">
                  <c:v>835.09000000001106</c:v>
                </c:pt>
                <c:pt idx="84">
                  <c:v>850.89000000002125</c:v>
                </c:pt>
                <c:pt idx="85">
                  <c:v>866.6000000000131</c:v>
                </c:pt>
                <c:pt idx="86">
                  <c:v>882.21000000001368</c:v>
                </c:pt>
                <c:pt idx="87">
                  <c:v>897.74000000001251</c:v>
                </c:pt>
                <c:pt idx="88">
                  <c:v>913.17000000001281</c:v>
                </c:pt>
                <c:pt idx="89">
                  <c:v>928.51000000001659</c:v>
                </c:pt>
                <c:pt idx="90">
                  <c:v>943.76000000000931</c:v>
                </c:pt>
                <c:pt idx="91">
                  <c:v>958.91000000001077</c:v>
                </c:pt>
                <c:pt idx="92">
                  <c:v>973.96000000002095</c:v>
                </c:pt>
                <c:pt idx="93">
                  <c:v>988.92000000002008</c:v>
                </c:pt>
                <c:pt idx="94">
                  <c:v>1003.7800000000134</c:v>
                </c:pt>
                <c:pt idx="95">
                  <c:v>1018.5500000000175</c:v>
                </c:pt>
                <c:pt idx="96">
                  <c:v>1033.2300000000178</c:v>
                </c:pt>
                <c:pt idx="97">
                  <c:v>1047.8100000000195</c:v>
                </c:pt>
                <c:pt idx="98">
                  <c:v>1062.3000000000247</c:v>
                </c:pt>
                <c:pt idx="99">
                  <c:v>1076.6900000000242</c:v>
                </c:pt>
                <c:pt idx="100">
                  <c:v>1090.9900000000271</c:v>
                </c:pt>
                <c:pt idx="101">
                  <c:v>1105.1800000000294</c:v>
                </c:pt>
                <c:pt idx="102">
                  <c:v>1119.2800000000279</c:v>
                </c:pt>
                <c:pt idx="103">
                  <c:v>1133.2800000000279</c:v>
                </c:pt>
                <c:pt idx="104">
                  <c:v>1147.1800000000294</c:v>
                </c:pt>
                <c:pt idx="105">
                  <c:v>1160.9900000000343</c:v>
                </c:pt>
                <c:pt idx="106">
                  <c:v>1174.6900000000314</c:v>
                </c:pt>
                <c:pt idx="107">
                  <c:v>1188.29000000003</c:v>
                </c:pt>
                <c:pt idx="108">
                  <c:v>1201.800000000032</c:v>
                </c:pt>
                <c:pt idx="109">
                  <c:v>1215.2100000000282</c:v>
                </c:pt>
                <c:pt idx="110">
                  <c:v>1228.5100000000311</c:v>
                </c:pt>
                <c:pt idx="111">
                  <c:v>1241.7100000000282</c:v>
                </c:pt>
                <c:pt idx="112">
                  <c:v>1254.8100000000268</c:v>
                </c:pt>
                <c:pt idx="113">
                  <c:v>1267.8100000000268</c:v>
                </c:pt>
                <c:pt idx="114">
                  <c:v>1280.7100000000282</c:v>
                </c:pt>
                <c:pt idx="115">
                  <c:v>1293.5000000000218</c:v>
                </c:pt>
                <c:pt idx="116">
                  <c:v>1306.1900000000169</c:v>
                </c:pt>
                <c:pt idx="117">
                  <c:v>1318.7800000000134</c:v>
                </c:pt>
                <c:pt idx="118">
                  <c:v>1331.2600000000166</c:v>
                </c:pt>
                <c:pt idx="119">
                  <c:v>1343.640000000014</c:v>
                </c:pt>
                <c:pt idx="120">
                  <c:v>1355.9100000000108</c:v>
                </c:pt>
                <c:pt idx="121">
                  <c:v>1368.080000000009</c:v>
                </c:pt>
                <c:pt idx="122">
                  <c:v>1380.1500000000087</c:v>
                </c:pt>
                <c:pt idx="123">
                  <c:v>1392.1100000000079</c:v>
                </c:pt>
                <c:pt idx="124">
                  <c:v>1403.9600000000064</c:v>
                </c:pt>
                <c:pt idx="125">
                  <c:v>1415.7000000000044</c:v>
                </c:pt>
                <c:pt idx="126">
                  <c:v>1427.3300000000017</c:v>
                </c:pt>
                <c:pt idx="127">
                  <c:v>1438.8500000000058</c:v>
                </c:pt>
                <c:pt idx="128">
                  <c:v>1450.260000000002</c:v>
                </c:pt>
                <c:pt idx="129">
                  <c:v>1461.570000000007</c:v>
                </c:pt>
                <c:pt idx="130">
                  <c:v>1472.7700000000041</c:v>
                </c:pt>
                <c:pt idx="131">
                  <c:v>1483.8600000000006</c:v>
                </c:pt>
                <c:pt idx="132">
                  <c:v>1494.8400000000038</c:v>
                </c:pt>
                <c:pt idx="133">
                  <c:v>1505.7100000000064</c:v>
                </c:pt>
                <c:pt idx="134">
                  <c:v>1516.4700000000084</c:v>
                </c:pt>
                <c:pt idx="135">
                  <c:v>1527.1200000000026</c:v>
                </c:pt>
                <c:pt idx="136">
                  <c:v>1537.6500000000015</c:v>
                </c:pt>
                <c:pt idx="137">
                  <c:v>1548.0699999999997</c:v>
                </c:pt>
                <c:pt idx="138">
                  <c:v>1558.3799999999974</c:v>
                </c:pt>
                <c:pt idx="139">
                  <c:v>1568.5699999999997</c:v>
                </c:pt>
                <c:pt idx="140">
                  <c:v>1578.6500000000015</c:v>
                </c:pt>
                <c:pt idx="141">
                  <c:v>1588.6200000000026</c:v>
                </c:pt>
                <c:pt idx="142">
                  <c:v>1598.4700000000012</c:v>
                </c:pt>
                <c:pt idx="143">
                  <c:v>1608.1999999999971</c:v>
                </c:pt>
                <c:pt idx="144">
                  <c:v>1617.8199999999997</c:v>
                </c:pt>
                <c:pt idx="145">
                  <c:v>1627.3199999999997</c:v>
                </c:pt>
                <c:pt idx="146">
                  <c:v>1636.7099999999991</c:v>
                </c:pt>
                <c:pt idx="147">
                  <c:v>1645.9800000000032</c:v>
                </c:pt>
                <c:pt idx="148">
                  <c:v>1655.1300000000047</c:v>
                </c:pt>
                <c:pt idx="149">
                  <c:v>1664.1600000000035</c:v>
                </c:pt>
                <c:pt idx="150">
                  <c:v>1673.070000000007</c:v>
                </c:pt>
                <c:pt idx="151">
                  <c:v>1681.8700000000099</c:v>
                </c:pt>
                <c:pt idx="152">
                  <c:v>1690.5500000000029</c:v>
                </c:pt>
                <c:pt idx="153">
                  <c:v>1699.1100000000006</c:v>
                </c:pt>
                <c:pt idx="154">
                  <c:v>1707.5500000000029</c:v>
                </c:pt>
                <c:pt idx="155">
                  <c:v>1715.8700000000026</c:v>
                </c:pt>
                <c:pt idx="156">
                  <c:v>1724.070000000007</c:v>
                </c:pt>
                <c:pt idx="157">
                  <c:v>1732.1500000000087</c:v>
                </c:pt>
                <c:pt idx="158">
                  <c:v>1740.1100000000079</c:v>
                </c:pt>
                <c:pt idx="159">
                  <c:v>1747.9400000000023</c:v>
                </c:pt>
                <c:pt idx="160">
                  <c:v>1755.6500000000015</c:v>
                </c:pt>
                <c:pt idx="161">
                  <c:v>1763.2300000000032</c:v>
                </c:pt>
                <c:pt idx="162">
                  <c:v>1770.6900000000023</c:v>
                </c:pt>
                <c:pt idx="163">
                  <c:v>1778.0299999999988</c:v>
                </c:pt>
                <c:pt idx="164">
                  <c:v>1785.239999999998</c:v>
                </c:pt>
                <c:pt idx="165">
                  <c:v>1792.3299999999945</c:v>
                </c:pt>
                <c:pt idx="166">
                  <c:v>1799.2899999999936</c:v>
                </c:pt>
                <c:pt idx="167">
                  <c:v>1806.1199999999953</c:v>
                </c:pt>
                <c:pt idx="168">
                  <c:v>1812.8199999999997</c:v>
                </c:pt>
                <c:pt idx="169">
                  <c:v>1819.3899999999994</c:v>
                </c:pt>
                <c:pt idx="170">
                  <c:v>1825.8399999999965</c:v>
                </c:pt>
                <c:pt idx="171">
                  <c:v>1832.1599999999962</c:v>
                </c:pt>
                <c:pt idx="172">
                  <c:v>1838.3499999999913</c:v>
                </c:pt>
                <c:pt idx="173">
                  <c:v>1844.4099999999962</c:v>
                </c:pt>
                <c:pt idx="174">
                  <c:v>1850.3399999999965</c:v>
                </c:pt>
                <c:pt idx="175">
                  <c:v>1856.1399999999921</c:v>
                </c:pt>
                <c:pt idx="176">
                  <c:v>1861.8099999999904</c:v>
                </c:pt>
                <c:pt idx="177">
                  <c:v>1867.3499999999913</c:v>
                </c:pt>
                <c:pt idx="178">
                  <c:v>1872.7599999999948</c:v>
                </c:pt>
                <c:pt idx="179">
                  <c:v>1878.0299999999988</c:v>
                </c:pt>
                <c:pt idx="180">
                  <c:v>1883.1699999999983</c:v>
                </c:pt>
                <c:pt idx="181">
                  <c:v>1888.1800000000003</c:v>
                </c:pt>
                <c:pt idx="182">
                  <c:v>1893.0500000000029</c:v>
                </c:pt>
                <c:pt idx="183">
                  <c:v>1897.7900000000009</c:v>
                </c:pt>
                <c:pt idx="184">
                  <c:v>1902.3899999999994</c:v>
                </c:pt>
                <c:pt idx="185">
                  <c:v>1906.8600000000006</c:v>
                </c:pt>
                <c:pt idx="186">
                  <c:v>1911.1900000000023</c:v>
                </c:pt>
                <c:pt idx="187">
                  <c:v>1915.3899999999994</c:v>
                </c:pt>
                <c:pt idx="188">
                  <c:v>1919.4499999999971</c:v>
                </c:pt>
                <c:pt idx="189">
                  <c:v>1923.3699999999953</c:v>
                </c:pt>
                <c:pt idx="190">
                  <c:v>1927.1500000000015</c:v>
                </c:pt>
                <c:pt idx="191">
                  <c:v>1930.8000000000029</c:v>
                </c:pt>
                <c:pt idx="192">
                  <c:v>1934.3000000000029</c:v>
                </c:pt>
                <c:pt idx="193">
                  <c:v>1937.6600000000035</c:v>
                </c:pt>
                <c:pt idx="194">
                  <c:v>1940.8899999999994</c:v>
                </c:pt>
                <c:pt idx="195">
                  <c:v>1943.9700000000012</c:v>
                </c:pt>
                <c:pt idx="196">
                  <c:v>1946.9200000000055</c:v>
                </c:pt>
                <c:pt idx="197">
                  <c:v>1949.7200000000012</c:v>
                </c:pt>
                <c:pt idx="198">
                  <c:v>1952.3799999999974</c:v>
                </c:pt>
                <c:pt idx="199">
                  <c:v>1954.8899999999994</c:v>
                </c:pt>
                <c:pt idx="200">
                  <c:v>1957.260000000002</c:v>
                </c:pt>
                <c:pt idx="201">
                  <c:v>1959.489999999998</c:v>
                </c:pt>
                <c:pt idx="202">
                  <c:v>1961.5699999999997</c:v>
                </c:pt>
                <c:pt idx="203">
                  <c:v>1963.510000000002</c:v>
                </c:pt>
                <c:pt idx="204">
                  <c:v>1965.3000000000029</c:v>
                </c:pt>
                <c:pt idx="205">
                  <c:v>1966.9500000000044</c:v>
                </c:pt>
                <c:pt idx="206">
                  <c:v>1968.4500000000044</c:v>
                </c:pt>
                <c:pt idx="207">
                  <c:v>1969.8000000000029</c:v>
                </c:pt>
                <c:pt idx="208">
                  <c:v>1971.010000000002</c:v>
                </c:pt>
                <c:pt idx="209">
                  <c:v>1972.070000000007</c:v>
                </c:pt>
                <c:pt idx="210">
                  <c:v>1972.9800000000032</c:v>
                </c:pt>
                <c:pt idx="211">
                  <c:v>1973.7400000000052</c:v>
                </c:pt>
                <c:pt idx="212">
                  <c:v>1974.3500000000058</c:v>
                </c:pt>
                <c:pt idx="213">
                  <c:v>1974.8100000000049</c:v>
                </c:pt>
                <c:pt idx="214">
                  <c:v>1975.1200000000026</c:v>
                </c:pt>
                <c:pt idx="215">
                  <c:v>1975.2800000000061</c:v>
                </c:pt>
                <c:pt idx="216">
                  <c:v>1975.2800000000061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A9-4284-B4B1-A66132532F09}"/>
            </c:ext>
          </c:extLst>
        </c:ser>
        <c:ser>
          <c:idx val="4"/>
          <c:order val="4"/>
          <c:tx>
            <c:v>2.25 Savings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7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02-BB21-48E9-BBF0-71472969B8B8}"/>
              </c:ext>
            </c:extLst>
          </c:dPt>
          <c:dLbls>
            <c:dLbl>
              <c:idx val="0"/>
              <c:layout>
                <c:manualLayout>
                  <c:x val="-3.0329224900463598E-3"/>
                  <c:y val="4.535068734382233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21-48E9-BBF0-71472969B8B8}"/>
                </c:ext>
              </c:extLst>
            </c:dLbl>
            <c:dLbl>
              <c:idx val="216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21-48E9-BBF0-71472969B8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'amortization schedules'!$AF$4:$AF$220</c:f>
              <c:numCache>
                <c:formatCode>mmm\-yy</c:formatCode>
                <c:ptCount val="217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  <c:pt idx="3">
                  <c:v>44470</c:v>
                </c:pt>
                <c:pt idx="4">
                  <c:v>44501</c:v>
                </c:pt>
                <c:pt idx="5">
                  <c:v>44531</c:v>
                </c:pt>
                <c:pt idx="6">
                  <c:v>44562</c:v>
                </c:pt>
                <c:pt idx="7">
                  <c:v>44593</c:v>
                </c:pt>
                <c:pt idx="8">
                  <c:v>44621</c:v>
                </c:pt>
                <c:pt idx="9">
                  <c:v>44652</c:v>
                </c:pt>
                <c:pt idx="10">
                  <c:v>44682</c:v>
                </c:pt>
                <c:pt idx="11">
                  <c:v>44713</c:v>
                </c:pt>
                <c:pt idx="12">
                  <c:v>44743</c:v>
                </c:pt>
                <c:pt idx="13">
                  <c:v>44774</c:v>
                </c:pt>
                <c:pt idx="14">
                  <c:v>44805</c:v>
                </c:pt>
                <c:pt idx="15">
                  <c:v>44835</c:v>
                </c:pt>
                <c:pt idx="16">
                  <c:v>44866</c:v>
                </c:pt>
                <c:pt idx="17">
                  <c:v>44896</c:v>
                </c:pt>
                <c:pt idx="18">
                  <c:v>44927</c:v>
                </c:pt>
                <c:pt idx="19">
                  <c:v>44958</c:v>
                </c:pt>
                <c:pt idx="20">
                  <c:v>44986</c:v>
                </c:pt>
                <c:pt idx="21">
                  <c:v>45017</c:v>
                </c:pt>
                <c:pt idx="22">
                  <c:v>45047</c:v>
                </c:pt>
                <c:pt idx="23">
                  <c:v>45078</c:v>
                </c:pt>
                <c:pt idx="24">
                  <c:v>45108</c:v>
                </c:pt>
                <c:pt idx="25">
                  <c:v>45139</c:v>
                </c:pt>
                <c:pt idx="26">
                  <c:v>45170</c:v>
                </c:pt>
                <c:pt idx="27">
                  <c:v>45200</c:v>
                </c:pt>
                <c:pt idx="28">
                  <c:v>45231</c:v>
                </c:pt>
                <c:pt idx="29">
                  <c:v>45261</c:v>
                </c:pt>
                <c:pt idx="30">
                  <c:v>45292</c:v>
                </c:pt>
                <c:pt idx="31">
                  <c:v>45323</c:v>
                </c:pt>
                <c:pt idx="32">
                  <c:v>45352</c:v>
                </c:pt>
                <c:pt idx="33">
                  <c:v>45383</c:v>
                </c:pt>
                <c:pt idx="34">
                  <c:v>45413</c:v>
                </c:pt>
                <c:pt idx="35">
                  <c:v>45444</c:v>
                </c:pt>
                <c:pt idx="36">
                  <c:v>45474</c:v>
                </c:pt>
                <c:pt idx="37">
                  <c:v>45505</c:v>
                </c:pt>
                <c:pt idx="38">
                  <c:v>45536</c:v>
                </c:pt>
                <c:pt idx="39">
                  <c:v>45566</c:v>
                </c:pt>
                <c:pt idx="40">
                  <c:v>45597</c:v>
                </c:pt>
                <c:pt idx="41">
                  <c:v>45627</c:v>
                </c:pt>
                <c:pt idx="42">
                  <c:v>45658</c:v>
                </c:pt>
                <c:pt idx="43">
                  <c:v>45689</c:v>
                </c:pt>
                <c:pt idx="44">
                  <c:v>45717</c:v>
                </c:pt>
                <c:pt idx="45">
                  <c:v>45748</c:v>
                </c:pt>
                <c:pt idx="46">
                  <c:v>45778</c:v>
                </c:pt>
                <c:pt idx="47">
                  <c:v>45809</c:v>
                </c:pt>
                <c:pt idx="48">
                  <c:v>45839</c:v>
                </c:pt>
                <c:pt idx="49">
                  <c:v>45870</c:v>
                </c:pt>
                <c:pt idx="50">
                  <c:v>45901</c:v>
                </c:pt>
                <c:pt idx="51">
                  <c:v>45931</c:v>
                </c:pt>
                <c:pt idx="52">
                  <c:v>45962</c:v>
                </c:pt>
                <c:pt idx="53">
                  <c:v>45992</c:v>
                </c:pt>
                <c:pt idx="54">
                  <c:v>46023</c:v>
                </c:pt>
                <c:pt idx="55">
                  <c:v>46054</c:v>
                </c:pt>
                <c:pt idx="56">
                  <c:v>46082</c:v>
                </c:pt>
                <c:pt idx="57">
                  <c:v>46113</c:v>
                </c:pt>
                <c:pt idx="58">
                  <c:v>46143</c:v>
                </c:pt>
                <c:pt idx="59">
                  <c:v>46174</c:v>
                </c:pt>
                <c:pt idx="60">
                  <c:v>46204</c:v>
                </c:pt>
                <c:pt idx="61">
                  <c:v>46235</c:v>
                </c:pt>
                <c:pt idx="62">
                  <c:v>46266</c:v>
                </c:pt>
                <c:pt idx="63">
                  <c:v>46296</c:v>
                </c:pt>
                <c:pt idx="64">
                  <c:v>46327</c:v>
                </c:pt>
                <c:pt idx="65">
                  <c:v>46357</c:v>
                </c:pt>
                <c:pt idx="66">
                  <c:v>46388</c:v>
                </c:pt>
                <c:pt idx="67">
                  <c:v>46419</c:v>
                </c:pt>
                <c:pt idx="68">
                  <c:v>46447</c:v>
                </c:pt>
                <c:pt idx="69">
                  <c:v>46478</c:v>
                </c:pt>
                <c:pt idx="70">
                  <c:v>46508</c:v>
                </c:pt>
                <c:pt idx="71">
                  <c:v>46539</c:v>
                </c:pt>
                <c:pt idx="72">
                  <c:v>46569</c:v>
                </c:pt>
                <c:pt idx="73">
                  <c:v>46600</c:v>
                </c:pt>
                <c:pt idx="74">
                  <c:v>46631</c:v>
                </c:pt>
                <c:pt idx="75">
                  <c:v>46661</c:v>
                </c:pt>
                <c:pt idx="76">
                  <c:v>46692</c:v>
                </c:pt>
                <c:pt idx="77">
                  <c:v>46722</c:v>
                </c:pt>
                <c:pt idx="78">
                  <c:v>46753</c:v>
                </c:pt>
                <c:pt idx="79">
                  <c:v>46784</c:v>
                </c:pt>
                <c:pt idx="80">
                  <c:v>46813</c:v>
                </c:pt>
                <c:pt idx="81">
                  <c:v>46844</c:v>
                </c:pt>
                <c:pt idx="82">
                  <c:v>46874</c:v>
                </c:pt>
                <c:pt idx="83">
                  <c:v>46905</c:v>
                </c:pt>
                <c:pt idx="84">
                  <c:v>46935</c:v>
                </c:pt>
                <c:pt idx="85">
                  <c:v>46966</c:v>
                </c:pt>
                <c:pt idx="86">
                  <c:v>46997</c:v>
                </c:pt>
                <c:pt idx="87">
                  <c:v>47027</c:v>
                </c:pt>
                <c:pt idx="88">
                  <c:v>47058</c:v>
                </c:pt>
                <c:pt idx="89">
                  <c:v>47088</c:v>
                </c:pt>
                <c:pt idx="90">
                  <c:v>47119</c:v>
                </c:pt>
                <c:pt idx="91">
                  <c:v>47150</c:v>
                </c:pt>
                <c:pt idx="92">
                  <c:v>47178</c:v>
                </c:pt>
                <c:pt idx="93">
                  <c:v>47209</c:v>
                </c:pt>
                <c:pt idx="94">
                  <c:v>47239</c:v>
                </c:pt>
                <c:pt idx="95">
                  <c:v>47270</c:v>
                </c:pt>
                <c:pt idx="96">
                  <c:v>47300</c:v>
                </c:pt>
                <c:pt idx="97">
                  <c:v>47331</c:v>
                </c:pt>
                <c:pt idx="98">
                  <c:v>47362</c:v>
                </c:pt>
                <c:pt idx="99">
                  <c:v>47392</c:v>
                </c:pt>
                <c:pt idx="100">
                  <c:v>47423</c:v>
                </c:pt>
                <c:pt idx="101">
                  <c:v>47453</c:v>
                </c:pt>
                <c:pt idx="102">
                  <c:v>47484</c:v>
                </c:pt>
                <c:pt idx="103">
                  <c:v>47515</c:v>
                </c:pt>
                <c:pt idx="104">
                  <c:v>47543</c:v>
                </c:pt>
                <c:pt idx="105">
                  <c:v>47574</c:v>
                </c:pt>
                <c:pt idx="106">
                  <c:v>47604</c:v>
                </c:pt>
                <c:pt idx="107">
                  <c:v>47635</c:v>
                </c:pt>
                <c:pt idx="108">
                  <c:v>47665</c:v>
                </c:pt>
                <c:pt idx="109">
                  <c:v>47696</c:v>
                </c:pt>
                <c:pt idx="110">
                  <c:v>47727</c:v>
                </c:pt>
                <c:pt idx="111">
                  <c:v>47757</c:v>
                </c:pt>
                <c:pt idx="112">
                  <c:v>47788</c:v>
                </c:pt>
                <c:pt idx="113">
                  <c:v>47818</c:v>
                </c:pt>
                <c:pt idx="114">
                  <c:v>47849</c:v>
                </c:pt>
                <c:pt idx="115">
                  <c:v>47880</c:v>
                </c:pt>
                <c:pt idx="116">
                  <c:v>47908</c:v>
                </c:pt>
                <c:pt idx="117">
                  <c:v>47939</c:v>
                </c:pt>
                <c:pt idx="118">
                  <c:v>47969</c:v>
                </c:pt>
                <c:pt idx="119">
                  <c:v>48000</c:v>
                </c:pt>
                <c:pt idx="120">
                  <c:v>48030</c:v>
                </c:pt>
                <c:pt idx="121">
                  <c:v>48061</c:v>
                </c:pt>
                <c:pt idx="122">
                  <c:v>48092</c:v>
                </c:pt>
                <c:pt idx="123">
                  <c:v>48122</c:v>
                </c:pt>
                <c:pt idx="124">
                  <c:v>48153</c:v>
                </c:pt>
                <c:pt idx="125">
                  <c:v>48183</c:v>
                </c:pt>
                <c:pt idx="126">
                  <c:v>48214</c:v>
                </c:pt>
                <c:pt idx="127">
                  <c:v>48245</c:v>
                </c:pt>
                <c:pt idx="128">
                  <c:v>48274</c:v>
                </c:pt>
                <c:pt idx="129">
                  <c:v>48305</c:v>
                </c:pt>
                <c:pt idx="130">
                  <c:v>48335</c:v>
                </c:pt>
                <c:pt idx="131">
                  <c:v>48366</c:v>
                </c:pt>
                <c:pt idx="132">
                  <c:v>48396</c:v>
                </c:pt>
                <c:pt idx="133">
                  <c:v>48427</c:v>
                </c:pt>
                <c:pt idx="134">
                  <c:v>48458</c:v>
                </c:pt>
                <c:pt idx="135">
                  <c:v>48488</c:v>
                </c:pt>
                <c:pt idx="136">
                  <c:v>48519</c:v>
                </c:pt>
                <c:pt idx="137">
                  <c:v>48549</c:v>
                </c:pt>
                <c:pt idx="138">
                  <c:v>48580</c:v>
                </c:pt>
                <c:pt idx="139">
                  <c:v>48611</c:v>
                </c:pt>
                <c:pt idx="140">
                  <c:v>48639</c:v>
                </c:pt>
                <c:pt idx="141">
                  <c:v>48670</c:v>
                </c:pt>
                <c:pt idx="142">
                  <c:v>48700</c:v>
                </c:pt>
                <c:pt idx="143">
                  <c:v>48731</c:v>
                </c:pt>
                <c:pt idx="144">
                  <c:v>48761</c:v>
                </c:pt>
                <c:pt idx="145">
                  <c:v>48792</c:v>
                </c:pt>
                <c:pt idx="146">
                  <c:v>48823</c:v>
                </c:pt>
                <c:pt idx="147">
                  <c:v>48853</c:v>
                </c:pt>
                <c:pt idx="148">
                  <c:v>48884</c:v>
                </c:pt>
                <c:pt idx="149">
                  <c:v>48914</c:v>
                </c:pt>
                <c:pt idx="150">
                  <c:v>48945</c:v>
                </c:pt>
                <c:pt idx="151">
                  <c:v>48976</c:v>
                </c:pt>
                <c:pt idx="152">
                  <c:v>49004</c:v>
                </c:pt>
                <c:pt idx="153">
                  <c:v>49035</c:v>
                </c:pt>
                <c:pt idx="154">
                  <c:v>49065</c:v>
                </c:pt>
                <c:pt idx="155">
                  <c:v>49096</c:v>
                </c:pt>
                <c:pt idx="156">
                  <c:v>49126</c:v>
                </c:pt>
                <c:pt idx="157">
                  <c:v>49157</c:v>
                </c:pt>
                <c:pt idx="158">
                  <c:v>49188</c:v>
                </c:pt>
                <c:pt idx="159">
                  <c:v>49218</c:v>
                </c:pt>
                <c:pt idx="160">
                  <c:v>49249</c:v>
                </c:pt>
                <c:pt idx="161">
                  <c:v>49279</c:v>
                </c:pt>
                <c:pt idx="162">
                  <c:v>49310</c:v>
                </c:pt>
                <c:pt idx="163">
                  <c:v>49341</c:v>
                </c:pt>
                <c:pt idx="164">
                  <c:v>49369</c:v>
                </c:pt>
                <c:pt idx="165">
                  <c:v>49400</c:v>
                </c:pt>
                <c:pt idx="166">
                  <c:v>49430</c:v>
                </c:pt>
                <c:pt idx="167">
                  <c:v>49461</c:v>
                </c:pt>
                <c:pt idx="168">
                  <c:v>49491</c:v>
                </c:pt>
                <c:pt idx="169">
                  <c:v>49522</c:v>
                </c:pt>
                <c:pt idx="170">
                  <c:v>49553</c:v>
                </c:pt>
                <c:pt idx="171">
                  <c:v>49583</c:v>
                </c:pt>
                <c:pt idx="172">
                  <c:v>49614</c:v>
                </c:pt>
                <c:pt idx="173">
                  <c:v>49644</c:v>
                </c:pt>
                <c:pt idx="174">
                  <c:v>49675</c:v>
                </c:pt>
                <c:pt idx="175">
                  <c:v>49706</c:v>
                </c:pt>
                <c:pt idx="176">
                  <c:v>49735</c:v>
                </c:pt>
                <c:pt idx="177">
                  <c:v>49766</c:v>
                </c:pt>
                <c:pt idx="178">
                  <c:v>49796</c:v>
                </c:pt>
                <c:pt idx="179">
                  <c:v>49827</c:v>
                </c:pt>
                <c:pt idx="180">
                  <c:v>49857</c:v>
                </c:pt>
                <c:pt idx="181">
                  <c:v>49888</c:v>
                </c:pt>
                <c:pt idx="182">
                  <c:v>49919</c:v>
                </c:pt>
                <c:pt idx="183">
                  <c:v>49949</c:v>
                </c:pt>
                <c:pt idx="184">
                  <c:v>49980</c:v>
                </c:pt>
                <c:pt idx="185">
                  <c:v>50010</c:v>
                </c:pt>
                <c:pt idx="186">
                  <c:v>50041</c:v>
                </c:pt>
                <c:pt idx="187">
                  <c:v>50072</c:v>
                </c:pt>
                <c:pt idx="188">
                  <c:v>50100</c:v>
                </c:pt>
                <c:pt idx="189">
                  <c:v>50131</c:v>
                </c:pt>
                <c:pt idx="190">
                  <c:v>50161</c:v>
                </c:pt>
                <c:pt idx="191">
                  <c:v>50192</c:v>
                </c:pt>
                <c:pt idx="192">
                  <c:v>50222</c:v>
                </c:pt>
                <c:pt idx="193">
                  <c:v>50253</c:v>
                </c:pt>
                <c:pt idx="194">
                  <c:v>50284</c:v>
                </c:pt>
                <c:pt idx="195">
                  <c:v>50314</c:v>
                </c:pt>
                <c:pt idx="196">
                  <c:v>50345</c:v>
                </c:pt>
                <c:pt idx="197">
                  <c:v>50375</c:v>
                </c:pt>
                <c:pt idx="198">
                  <c:v>50406</c:v>
                </c:pt>
                <c:pt idx="199">
                  <c:v>50437</c:v>
                </c:pt>
                <c:pt idx="200">
                  <c:v>50465</c:v>
                </c:pt>
                <c:pt idx="201">
                  <c:v>50496</c:v>
                </c:pt>
                <c:pt idx="202">
                  <c:v>50526</c:v>
                </c:pt>
                <c:pt idx="203">
                  <c:v>50557</c:v>
                </c:pt>
                <c:pt idx="204">
                  <c:v>50587</c:v>
                </c:pt>
                <c:pt idx="205">
                  <c:v>50618</c:v>
                </c:pt>
                <c:pt idx="206">
                  <c:v>50649</c:v>
                </c:pt>
                <c:pt idx="207">
                  <c:v>50679</c:v>
                </c:pt>
                <c:pt idx="208">
                  <c:v>50710</c:v>
                </c:pt>
                <c:pt idx="209">
                  <c:v>50740</c:v>
                </c:pt>
                <c:pt idx="210">
                  <c:v>50771</c:v>
                </c:pt>
                <c:pt idx="211">
                  <c:v>50802</c:v>
                </c:pt>
                <c:pt idx="212">
                  <c:v>50830</c:v>
                </c:pt>
                <c:pt idx="213">
                  <c:v>50861</c:v>
                </c:pt>
                <c:pt idx="214">
                  <c:v>50891</c:v>
                </c:pt>
                <c:pt idx="215">
                  <c:v>50922</c:v>
                </c:pt>
                <c:pt idx="216">
                  <c:v>50952</c:v>
                </c:pt>
              </c:numCache>
            </c:numRef>
          </c:cat>
          <c:val>
            <c:numRef>
              <c:f>'amortization schedules'!$AK$4:$AK$220</c:f>
              <c:numCache>
                <c:formatCode>General</c:formatCode>
                <c:ptCount val="217"/>
                <c:pt idx="0">
                  <c:v>-2281.63</c:v>
                </c:pt>
                <c:pt idx="1">
                  <c:v>-2237.38</c:v>
                </c:pt>
                <c:pt idx="2">
                  <c:v>-2193.2599999999984</c:v>
                </c:pt>
                <c:pt idx="3">
                  <c:v>-2149.2699999999995</c:v>
                </c:pt>
                <c:pt idx="4">
                  <c:v>-2105.41</c:v>
                </c:pt>
                <c:pt idx="5">
                  <c:v>-2061.6800000000003</c:v>
                </c:pt>
                <c:pt idx="6">
                  <c:v>-2018.0699999999997</c:v>
                </c:pt>
                <c:pt idx="7">
                  <c:v>-1974.5999999999985</c:v>
                </c:pt>
                <c:pt idx="8">
                  <c:v>-1931.2600000000002</c:v>
                </c:pt>
                <c:pt idx="9">
                  <c:v>-1888.0499999999993</c:v>
                </c:pt>
                <c:pt idx="10">
                  <c:v>-1844.9699999999993</c:v>
                </c:pt>
                <c:pt idx="11">
                  <c:v>-1802.0200000000004</c:v>
                </c:pt>
                <c:pt idx="12">
                  <c:v>-1759.2099999999991</c:v>
                </c:pt>
                <c:pt idx="13">
                  <c:v>-1716.5399999999991</c:v>
                </c:pt>
                <c:pt idx="14">
                  <c:v>-1674</c:v>
                </c:pt>
                <c:pt idx="15">
                  <c:v>-1631.6000000000022</c:v>
                </c:pt>
                <c:pt idx="16">
                  <c:v>-1589.33</c:v>
                </c:pt>
                <c:pt idx="17">
                  <c:v>-1547.2000000000007</c:v>
                </c:pt>
                <c:pt idx="18">
                  <c:v>-1505.2000000000007</c:v>
                </c:pt>
                <c:pt idx="19">
                  <c:v>-1463.3400000000001</c:v>
                </c:pt>
                <c:pt idx="20">
                  <c:v>-1421.6200000000008</c:v>
                </c:pt>
                <c:pt idx="21">
                  <c:v>-1380.0500000000011</c:v>
                </c:pt>
                <c:pt idx="22">
                  <c:v>-1338.6100000000006</c:v>
                </c:pt>
                <c:pt idx="23">
                  <c:v>-1297.3100000000013</c:v>
                </c:pt>
                <c:pt idx="24">
                  <c:v>-1256.1500000000015</c:v>
                </c:pt>
                <c:pt idx="25">
                  <c:v>-1215.130000000001</c:v>
                </c:pt>
                <c:pt idx="26">
                  <c:v>-1174.2599999999984</c:v>
                </c:pt>
                <c:pt idx="27">
                  <c:v>-1133.5299999999988</c:v>
                </c:pt>
                <c:pt idx="28">
                  <c:v>-1092.9399999999987</c:v>
                </c:pt>
                <c:pt idx="29">
                  <c:v>-1052.5</c:v>
                </c:pt>
                <c:pt idx="30">
                  <c:v>-1012.2099999999991</c:v>
                </c:pt>
                <c:pt idx="31">
                  <c:v>-972.06000000000131</c:v>
                </c:pt>
                <c:pt idx="32">
                  <c:v>-932.06000000000131</c:v>
                </c:pt>
                <c:pt idx="33">
                  <c:v>-892.20000000000437</c:v>
                </c:pt>
                <c:pt idx="34">
                  <c:v>-852.4900000000016</c:v>
                </c:pt>
                <c:pt idx="35">
                  <c:v>-812.92000000000189</c:v>
                </c:pt>
                <c:pt idx="36">
                  <c:v>-773.5099999999984</c:v>
                </c:pt>
                <c:pt idx="37">
                  <c:v>-734.23999999999796</c:v>
                </c:pt>
                <c:pt idx="38">
                  <c:v>-695.13000000000102</c:v>
                </c:pt>
                <c:pt idx="39">
                  <c:v>-656.15999999999985</c:v>
                </c:pt>
                <c:pt idx="40">
                  <c:v>-617.34999999999854</c:v>
                </c:pt>
                <c:pt idx="41">
                  <c:v>-578.68999999999505</c:v>
                </c:pt>
                <c:pt idx="42">
                  <c:v>-540.17999999999665</c:v>
                </c:pt>
                <c:pt idx="43">
                  <c:v>-501.81999999999607</c:v>
                </c:pt>
                <c:pt idx="44">
                  <c:v>-463.61999999999898</c:v>
                </c:pt>
                <c:pt idx="45">
                  <c:v>-425.57999999999811</c:v>
                </c:pt>
                <c:pt idx="46">
                  <c:v>-387.68999999999869</c:v>
                </c:pt>
                <c:pt idx="47">
                  <c:v>-349.95999999999913</c:v>
                </c:pt>
                <c:pt idx="48">
                  <c:v>-312.38999999999942</c:v>
                </c:pt>
                <c:pt idx="49">
                  <c:v>-274.96999999999753</c:v>
                </c:pt>
                <c:pt idx="50">
                  <c:v>-237.70999999999913</c:v>
                </c:pt>
                <c:pt idx="51">
                  <c:v>-200.60999999999694</c:v>
                </c:pt>
                <c:pt idx="52">
                  <c:v>-163.66999999999825</c:v>
                </c:pt>
                <c:pt idx="53">
                  <c:v>-126.87999999999738</c:v>
                </c:pt>
                <c:pt idx="54">
                  <c:v>-90.25</c:v>
                </c:pt>
                <c:pt idx="55">
                  <c:v>-53.780000000002474</c:v>
                </c:pt>
                <c:pt idx="56">
                  <c:v>-17.480000000003201</c:v>
                </c:pt>
                <c:pt idx="57">
                  <c:v>18.659999999996217</c:v>
                </c:pt>
                <c:pt idx="58">
                  <c:v>54.63999999999578</c:v>
                </c:pt>
                <c:pt idx="59">
                  <c:v>90.44999999999709</c:v>
                </c:pt>
                <c:pt idx="60">
                  <c:v>126.09999999999854</c:v>
                </c:pt>
                <c:pt idx="61">
                  <c:v>161.57999999999811</c:v>
                </c:pt>
                <c:pt idx="62">
                  <c:v>196.88999999999942</c:v>
                </c:pt>
                <c:pt idx="63">
                  <c:v>232.04000000000087</c:v>
                </c:pt>
                <c:pt idx="64">
                  <c:v>267.02000000000044</c:v>
                </c:pt>
                <c:pt idx="65">
                  <c:v>301.83000000000175</c:v>
                </c:pt>
                <c:pt idx="66">
                  <c:v>336.47999999999956</c:v>
                </c:pt>
                <c:pt idx="67">
                  <c:v>370.95999999999913</c:v>
                </c:pt>
                <c:pt idx="68">
                  <c:v>405.2599999999984</c:v>
                </c:pt>
                <c:pt idx="69">
                  <c:v>439.39999999999782</c:v>
                </c:pt>
                <c:pt idx="70">
                  <c:v>473.35999999999694</c:v>
                </c:pt>
                <c:pt idx="71">
                  <c:v>507.14999999999782</c:v>
                </c:pt>
                <c:pt idx="72">
                  <c:v>540.7599999999984</c:v>
                </c:pt>
                <c:pt idx="73">
                  <c:v>574.20000000000073</c:v>
                </c:pt>
                <c:pt idx="74">
                  <c:v>607.47000000000116</c:v>
                </c:pt>
                <c:pt idx="75">
                  <c:v>640.56999999999971</c:v>
                </c:pt>
                <c:pt idx="76">
                  <c:v>673.4800000000032</c:v>
                </c:pt>
                <c:pt idx="77">
                  <c:v>706.2100000000064</c:v>
                </c:pt>
                <c:pt idx="78">
                  <c:v>738.77000000000407</c:v>
                </c:pt>
                <c:pt idx="79">
                  <c:v>771.15999999999622</c:v>
                </c:pt>
                <c:pt idx="80">
                  <c:v>803.37000000000262</c:v>
                </c:pt>
                <c:pt idx="81">
                  <c:v>835.38999999999942</c:v>
                </c:pt>
                <c:pt idx="82">
                  <c:v>867.23999999999796</c:v>
                </c:pt>
                <c:pt idx="83">
                  <c:v>898.90000000000146</c:v>
                </c:pt>
                <c:pt idx="84">
                  <c:v>930.38000000001193</c:v>
                </c:pt>
                <c:pt idx="85">
                  <c:v>961.68000000000757</c:v>
                </c:pt>
                <c:pt idx="86">
                  <c:v>992.79000000000087</c:v>
                </c:pt>
                <c:pt idx="87">
                  <c:v>1023.7300000000032</c:v>
                </c:pt>
                <c:pt idx="88">
                  <c:v>1054.4700000000012</c:v>
                </c:pt>
                <c:pt idx="89">
                  <c:v>1085.0300000000134</c:v>
                </c:pt>
                <c:pt idx="90">
                  <c:v>1115.4100000000035</c:v>
                </c:pt>
                <c:pt idx="91">
                  <c:v>1145.5900000000111</c:v>
                </c:pt>
                <c:pt idx="92">
                  <c:v>1175.5800000000163</c:v>
                </c:pt>
                <c:pt idx="93">
                  <c:v>1205.390000000014</c:v>
                </c:pt>
                <c:pt idx="94">
                  <c:v>1235.0100000000166</c:v>
                </c:pt>
                <c:pt idx="95">
                  <c:v>1264.4400000000096</c:v>
                </c:pt>
                <c:pt idx="96">
                  <c:v>1293.6800000000076</c:v>
                </c:pt>
                <c:pt idx="97">
                  <c:v>1322.7300000000105</c:v>
                </c:pt>
                <c:pt idx="98">
                  <c:v>1351.5900000000183</c:v>
                </c:pt>
                <c:pt idx="99">
                  <c:v>1380.2500000000146</c:v>
                </c:pt>
                <c:pt idx="100">
                  <c:v>1408.720000000023</c:v>
                </c:pt>
                <c:pt idx="101">
                  <c:v>1436.9900000000198</c:v>
                </c:pt>
                <c:pt idx="102">
                  <c:v>1465.0600000000195</c:v>
                </c:pt>
                <c:pt idx="103">
                  <c:v>1492.9400000000169</c:v>
                </c:pt>
                <c:pt idx="104">
                  <c:v>1520.6200000000172</c:v>
                </c:pt>
                <c:pt idx="105">
                  <c:v>1548.1100000000224</c:v>
                </c:pt>
                <c:pt idx="106">
                  <c:v>1575.400000000016</c:v>
                </c:pt>
                <c:pt idx="107">
                  <c:v>1602.4900000000125</c:v>
                </c:pt>
                <c:pt idx="108">
                  <c:v>1629.3800000000119</c:v>
                </c:pt>
                <c:pt idx="109">
                  <c:v>1656.070000000007</c:v>
                </c:pt>
                <c:pt idx="110">
                  <c:v>1682.5500000000102</c:v>
                </c:pt>
                <c:pt idx="111">
                  <c:v>1708.830000000009</c:v>
                </c:pt>
                <c:pt idx="112">
                  <c:v>1734.9000000000087</c:v>
                </c:pt>
                <c:pt idx="113">
                  <c:v>1760.7800000000134</c:v>
                </c:pt>
                <c:pt idx="114">
                  <c:v>1786.4500000000189</c:v>
                </c:pt>
                <c:pt idx="115">
                  <c:v>1811.910000000018</c:v>
                </c:pt>
                <c:pt idx="116">
                  <c:v>1837.160000000018</c:v>
                </c:pt>
                <c:pt idx="117">
                  <c:v>1862.2100000000137</c:v>
                </c:pt>
                <c:pt idx="118">
                  <c:v>1887.0500000000175</c:v>
                </c:pt>
                <c:pt idx="119">
                  <c:v>1911.6800000000148</c:v>
                </c:pt>
                <c:pt idx="120">
                  <c:v>1936.1000000000131</c:v>
                </c:pt>
                <c:pt idx="121">
                  <c:v>1960.3100000000122</c:v>
                </c:pt>
                <c:pt idx="122">
                  <c:v>1984.3100000000122</c:v>
                </c:pt>
                <c:pt idx="123">
                  <c:v>2008.1000000000131</c:v>
                </c:pt>
                <c:pt idx="124">
                  <c:v>2031.6700000000128</c:v>
                </c:pt>
                <c:pt idx="125">
                  <c:v>2055.0200000000114</c:v>
                </c:pt>
                <c:pt idx="126">
                  <c:v>2078.1600000000108</c:v>
                </c:pt>
                <c:pt idx="127">
                  <c:v>2101.080000000009</c:v>
                </c:pt>
                <c:pt idx="128">
                  <c:v>2123.7900000000081</c:v>
                </c:pt>
                <c:pt idx="129">
                  <c:v>2146.2800000000134</c:v>
                </c:pt>
                <c:pt idx="130">
                  <c:v>2168.5600000000122</c:v>
                </c:pt>
                <c:pt idx="131">
                  <c:v>2190.6100000000079</c:v>
                </c:pt>
                <c:pt idx="132">
                  <c:v>2212.4400000000096</c:v>
                </c:pt>
                <c:pt idx="133">
                  <c:v>2234.0500000000102</c:v>
                </c:pt>
                <c:pt idx="134">
                  <c:v>2255.4400000000096</c:v>
                </c:pt>
                <c:pt idx="135">
                  <c:v>2276.6100000000079</c:v>
                </c:pt>
                <c:pt idx="136">
                  <c:v>2297.5500000000102</c:v>
                </c:pt>
                <c:pt idx="137">
                  <c:v>2318.2700000000114</c:v>
                </c:pt>
                <c:pt idx="138">
                  <c:v>2338.7600000000093</c:v>
                </c:pt>
                <c:pt idx="139">
                  <c:v>2359.0200000000114</c:v>
                </c:pt>
                <c:pt idx="140">
                  <c:v>2379.0600000000122</c:v>
                </c:pt>
                <c:pt idx="141">
                  <c:v>2398.8700000000172</c:v>
                </c:pt>
                <c:pt idx="142">
                  <c:v>2418.4500000000189</c:v>
                </c:pt>
                <c:pt idx="143">
                  <c:v>2437.8000000000175</c:v>
                </c:pt>
                <c:pt idx="144">
                  <c:v>2456.9200000000201</c:v>
                </c:pt>
                <c:pt idx="145">
                  <c:v>2475.8100000000195</c:v>
                </c:pt>
                <c:pt idx="146">
                  <c:v>2494.470000000023</c:v>
                </c:pt>
                <c:pt idx="147">
                  <c:v>2512.8900000000285</c:v>
                </c:pt>
                <c:pt idx="148">
                  <c:v>2531.0800000000309</c:v>
                </c:pt>
                <c:pt idx="149">
                  <c:v>2549.0300000000352</c:v>
                </c:pt>
                <c:pt idx="150">
                  <c:v>2566.7500000000364</c:v>
                </c:pt>
                <c:pt idx="151">
                  <c:v>2584.2300000000396</c:v>
                </c:pt>
                <c:pt idx="152">
                  <c:v>2601.4800000000396</c:v>
                </c:pt>
                <c:pt idx="153">
                  <c:v>2618.4800000000396</c:v>
                </c:pt>
                <c:pt idx="154">
                  <c:v>2635.2400000000416</c:v>
                </c:pt>
                <c:pt idx="155">
                  <c:v>2651.7700000000477</c:v>
                </c:pt>
                <c:pt idx="156">
                  <c:v>2668.0500000000538</c:v>
                </c:pt>
                <c:pt idx="157">
                  <c:v>2684.0900000000547</c:v>
                </c:pt>
                <c:pt idx="158">
                  <c:v>2699.8900000000576</c:v>
                </c:pt>
                <c:pt idx="159">
                  <c:v>2715.4400000000533</c:v>
                </c:pt>
                <c:pt idx="160">
                  <c:v>2730.7500000000582</c:v>
                </c:pt>
                <c:pt idx="161">
                  <c:v>2745.8100000000632</c:v>
                </c:pt>
                <c:pt idx="162">
                  <c:v>2760.6300000000629</c:v>
                </c:pt>
                <c:pt idx="163">
                  <c:v>2775.2000000000626</c:v>
                </c:pt>
                <c:pt idx="164">
                  <c:v>2789.5200000000623</c:v>
                </c:pt>
                <c:pt idx="165">
                  <c:v>2803.590000000062</c:v>
                </c:pt>
                <c:pt idx="166">
                  <c:v>2817.4000000000669</c:v>
                </c:pt>
                <c:pt idx="167">
                  <c:v>2830.9600000000646</c:v>
                </c:pt>
                <c:pt idx="168">
                  <c:v>2844.2700000000696</c:v>
                </c:pt>
                <c:pt idx="169">
                  <c:v>2857.3200000000652</c:v>
                </c:pt>
                <c:pt idx="170">
                  <c:v>2870.1200000000681</c:v>
                </c:pt>
                <c:pt idx="171">
                  <c:v>2882.670000000071</c:v>
                </c:pt>
                <c:pt idx="172">
                  <c:v>2894.9600000000719</c:v>
                </c:pt>
                <c:pt idx="173">
                  <c:v>2906.990000000078</c:v>
                </c:pt>
                <c:pt idx="174">
                  <c:v>2918.7600000000821</c:v>
                </c:pt>
                <c:pt idx="175">
                  <c:v>2930.2700000000768</c:v>
                </c:pt>
                <c:pt idx="176">
                  <c:v>2941.5200000000768</c:v>
                </c:pt>
                <c:pt idx="177">
                  <c:v>2952.5200000000768</c:v>
                </c:pt>
                <c:pt idx="178">
                  <c:v>2963.25000000008</c:v>
                </c:pt>
                <c:pt idx="179">
                  <c:v>2973.7100000000792</c:v>
                </c:pt>
                <c:pt idx="180">
                  <c:v>2983.9100000000835</c:v>
                </c:pt>
                <c:pt idx="181">
                  <c:v>2993.8500000000786</c:v>
                </c:pt>
                <c:pt idx="182">
                  <c:v>3003.5100000000821</c:v>
                </c:pt>
                <c:pt idx="183">
                  <c:v>3012.9200000000783</c:v>
                </c:pt>
                <c:pt idx="184">
                  <c:v>3022.0500000000757</c:v>
                </c:pt>
                <c:pt idx="185">
                  <c:v>3030.9100000000763</c:v>
                </c:pt>
                <c:pt idx="186">
                  <c:v>3039.50000000008</c:v>
                </c:pt>
                <c:pt idx="187">
                  <c:v>3047.8200000000797</c:v>
                </c:pt>
                <c:pt idx="188">
                  <c:v>3055.8700000000754</c:v>
                </c:pt>
                <c:pt idx="189">
                  <c:v>3063.6500000000742</c:v>
                </c:pt>
                <c:pt idx="190">
                  <c:v>3071.1500000000742</c:v>
                </c:pt>
                <c:pt idx="191">
                  <c:v>3078.3800000000701</c:v>
                </c:pt>
                <c:pt idx="192">
                  <c:v>3085.3300000000672</c:v>
                </c:pt>
                <c:pt idx="193">
                  <c:v>3092.0000000000655</c:v>
                </c:pt>
                <c:pt idx="194">
                  <c:v>3098.3900000000649</c:v>
                </c:pt>
                <c:pt idx="195">
                  <c:v>3104.5000000000655</c:v>
                </c:pt>
                <c:pt idx="196">
                  <c:v>3110.3400000000693</c:v>
                </c:pt>
                <c:pt idx="197">
                  <c:v>3115.8900000000649</c:v>
                </c:pt>
                <c:pt idx="198">
                  <c:v>3121.1600000000617</c:v>
                </c:pt>
                <c:pt idx="199">
                  <c:v>3126.1400000000576</c:v>
                </c:pt>
                <c:pt idx="200">
                  <c:v>3130.8400000000547</c:v>
                </c:pt>
                <c:pt idx="201">
                  <c:v>3135.260000000053</c:v>
                </c:pt>
                <c:pt idx="202">
                  <c:v>3139.3800000000556</c:v>
                </c:pt>
                <c:pt idx="203">
                  <c:v>3143.2200000000521</c:v>
                </c:pt>
                <c:pt idx="204">
                  <c:v>3146.770000000055</c:v>
                </c:pt>
                <c:pt idx="205">
                  <c:v>3150.0300000000498</c:v>
                </c:pt>
                <c:pt idx="206">
                  <c:v>3153.0000000000509</c:v>
                </c:pt>
                <c:pt idx="207">
                  <c:v>3155.6700000000492</c:v>
                </c:pt>
                <c:pt idx="208">
                  <c:v>3158.0600000000486</c:v>
                </c:pt>
                <c:pt idx="209">
                  <c:v>3160.1500000000524</c:v>
                </c:pt>
                <c:pt idx="210">
                  <c:v>3161.950000000048</c:v>
                </c:pt>
                <c:pt idx="211">
                  <c:v>3163.450000000048</c:v>
                </c:pt>
                <c:pt idx="212">
                  <c:v>3164.6500000000524</c:v>
                </c:pt>
                <c:pt idx="213">
                  <c:v>3165.5500000000466</c:v>
                </c:pt>
                <c:pt idx="214">
                  <c:v>3166.1500000000451</c:v>
                </c:pt>
                <c:pt idx="215">
                  <c:v>3166.450000000048</c:v>
                </c:pt>
                <c:pt idx="216">
                  <c:v>3166.450000000048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A9-4284-B4B1-A66132532F09}"/>
            </c:ext>
          </c:extLst>
        </c:ser>
        <c:ser>
          <c:idx val="5"/>
          <c:order val="5"/>
          <c:tx>
            <c:v>2.125 Savings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9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  <a:headEnd type="none"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0E-BB21-48E9-BBF0-71472969B8B8}"/>
              </c:ext>
            </c:extLst>
          </c:dPt>
          <c:dLbls>
            <c:dLbl>
              <c:idx val="0"/>
              <c:layout>
                <c:manualLayout>
                  <c:x val="-3.5657133555777017E-3"/>
                  <c:y val="7.005382820878118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B21-48E9-BBF0-71472969B8B8}"/>
                </c:ext>
              </c:extLst>
            </c:dLbl>
            <c:dLbl>
              <c:idx val="216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21-48E9-BBF0-71472969B8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'amortization schedules'!$AF$4:$AF$220</c:f>
              <c:numCache>
                <c:formatCode>mmm\-yy</c:formatCode>
                <c:ptCount val="217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  <c:pt idx="3">
                  <c:v>44470</c:v>
                </c:pt>
                <c:pt idx="4">
                  <c:v>44501</c:v>
                </c:pt>
                <c:pt idx="5">
                  <c:v>44531</c:v>
                </c:pt>
                <c:pt idx="6">
                  <c:v>44562</c:v>
                </c:pt>
                <c:pt idx="7">
                  <c:v>44593</c:v>
                </c:pt>
                <c:pt idx="8">
                  <c:v>44621</c:v>
                </c:pt>
                <c:pt idx="9">
                  <c:v>44652</c:v>
                </c:pt>
                <c:pt idx="10">
                  <c:v>44682</c:v>
                </c:pt>
                <c:pt idx="11">
                  <c:v>44713</c:v>
                </c:pt>
                <c:pt idx="12">
                  <c:v>44743</c:v>
                </c:pt>
                <c:pt idx="13">
                  <c:v>44774</c:v>
                </c:pt>
                <c:pt idx="14">
                  <c:v>44805</c:v>
                </c:pt>
                <c:pt idx="15">
                  <c:v>44835</c:v>
                </c:pt>
                <c:pt idx="16">
                  <c:v>44866</c:v>
                </c:pt>
                <c:pt idx="17">
                  <c:v>44896</c:v>
                </c:pt>
                <c:pt idx="18">
                  <c:v>44927</c:v>
                </c:pt>
                <c:pt idx="19">
                  <c:v>44958</c:v>
                </c:pt>
                <c:pt idx="20">
                  <c:v>44986</c:v>
                </c:pt>
                <c:pt idx="21">
                  <c:v>45017</c:v>
                </c:pt>
                <c:pt idx="22">
                  <c:v>45047</c:v>
                </c:pt>
                <c:pt idx="23">
                  <c:v>45078</c:v>
                </c:pt>
                <c:pt idx="24">
                  <c:v>45108</c:v>
                </c:pt>
                <c:pt idx="25">
                  <c:v>45139</c:v>
                </c:pt>
                <c:pt idx="26">
                  <c:v>45170</c:v>
                </c:pt>
                <c:pt idx="27">
                  <c:v>45200</c:v>
                </c:pt>
                <c:pt idx="28">
                  <c:v>45231</c:v>
                </c:pt>
                <c:pt idx="29">
                  <c:v>45261</c:v>
                </c:pt>
                <c:pt idx="30">
                  <c:v>45292</c:v>
                </c:pt>
                <c:pt idx="31">
                  <c:v>45323</c:v>
                </c:pt>
                <c:pt idx="32">
                  <c:v>45352</c:v>
                </c:pt>
                <c:pt idx="33">
                  <c:v>45383</c:v>
                </c:pt>
                <c:pt idx="34">
                  <c:v>45413</c:v>
                </c:pt>
                <c:pt idx="35">
                  <c:v>45444</c:v>
                </c:pt>
                <c:pt idx="36">
                  <c:v>45474</c:v>
                </c:pt>
                <c:pt idx="37">
                  <c:v>45505</c:v>
                </c:pt>
                <c:pt idx="38">
                  <c:v>45536</c:v>
                </c:pt>
                <c:pt idx="39">
                  <c:v>45566</c:v>
                </c:pt>
                <c:pt idx="40">
                  <c:v>45597</c:v>
                </c:pt>
                <c:pt idx="41">
                  <c:v>45627</c:v>
                </c:pt>
                <c:pt idx="42">
                  <c:v>45658</c:v>
                </c:pt>
                <c:pt idx="43">
                  <c:v>45689</c:v>
                </c:pt>
                <c:pt idx="44">
                  <c:v>45717</c:v>
                </c:pt>
                <c:pt idx="45">
                  <c:v>45748</c:v>
                </c:pt>
                <c:pt idx="46">
                  <c:v>45778</c:v>
                </c:pt>
                <c:pt idx="47">
                  <c:v>45809</c:v>
                </c:pt>
                <c:pt idx="48">
                  <c:v>45839</c:v>
                </c:pt>
                <c:pt idx="49">
                  <c:v>45870</c:v>
                </c:pt>
                <c:pt idx="50">
                  <c:v>45901</c:v>
                </c:pt>
                <c:pt idx="51">
                  <c:v>45931</c:v>
                </c:pt>
                <c:pt idx="52">
                  <c:v>45962</c:v>
                </c:pt>
                <c:pt idx="53">
                  <c:v>45992</c:v>
                </c:pt>
                <c:pt idx="54">
                  <c:v>46023</c:v>
                </c:pt>
                <c:pt idx="55">
                  <c:v>46054</c:v>
                </c:pt>
                <c:pt idx="56">
                  <c:v>46082</c:v>
                </c:pt>
                <c:pt idx="57">
                  <c:v>46113</c:v>
                </c:pt>
                <c:pt idx="58">
                  <c:v>46143</c:v>
                </c:pt>
                <c:pt idx="59">
                  <c:v>46174</c:v>
                </c:pt>
                <c:pt idx="60">
                  <c:v>46204</c:v>
                </c:pt>
                <c:pt idx="61">
                  <c:v>46235</c:v>
                </c:pt>
                <c:pt idx="62">
                  <c:v>46266</c:v>
                </c:pt>
                <c:pt idx="63">
                  <c:v>46296</c:v>
                </c:pt>
                <c:pt idx="64">
                  <c:v>46327</c:v>
                </c:pt>
                <c:pt idx="65">
                  <c:v>46357</c:v>
                </c:pt>
                <c:pt idx="66">
                  <c:v>46388</c:v>
                </c:pt>
                <c:pt idx="67">
                  <c:v>46419</c:v>
                </c:pt>
                <c:pt idx="68">
                  <c:v>46447</c:v>
                </c:pt>
                <c:pt idx="69">
                  <c:v>46478</c:v>
                </c:pt>
                <c:pt idx="70">
                  <c:v>46508</c:v>
                </c:pt>
                <c:pt idx="71">
                  <c:v>46539</c:v>
                </c:pt>
                <c:pt idx="72">
                  <c:v>46569</c:v>
                </c:pt>
                <c:pt idx="73">
                  <c:v>46600</c:v>
                </c:pt>
                <c:pt idx="74">
                  <c:v>46631</c:v>
                </c:pt>
                <c:pt idx="75">
                  <c:v>46661</c:v>
                </c:pt>
                <c:pt idx="76">
                  <c:v>46692</c:v>
                </c:pt>
                <c:pt idx="77">
                  <c:v>46722</c:v>
                </c:pt>
                <c:pt idx="78">
                  <c:v>46753</c:v>
                </c:pt>
                <c:pt idx="79">
                  <c:v>46784</c:v>
                </c:pt>
                <c:pt idx="80">
                  <c:v>46813</c:v>
                </c:pt>
                <c:pt idx="81">
                  <c:v>46844</c:v>
                </c:pt>
                <c:pt idx="82">
                  <c:v>46874</c:v>
                </c:pt>
                <c:pt idx="83">
                  <c:v>46905</c:v>
                </c:pt>
                <c:pt idx="84">
                  <c:v>46935</c:v>
                </c:pt>
                <c:pt idx="85">
                  <c:v>46966</c:v>
                </c:pt>
                <c:pt idx="86">
                  <c:v>46997</c:v>
                </c:pt>
                <c:pt idx="87">
                  <c:v>47027</c:v>
                </c:pt>
                <c:pt idx="88">
                  <c:v>47058</c:v>
                </c:pt>
                <c:pt idx="89">
                  <c:v>47088</c:v>
                </c:pt>
                <c:pt idx="90">
                  <c:v>47119</c:v>
                </c:pt>
                <c:pt idx="91">
                  <c:v>47150</c:v>
                </c:pt>
                <c:pt idx="92">
                  <c:v>47178</c:v>
                </c:pt>
                <c:pt idx="93">
                  <c:v>47209</c:v>
                </c:pt>
                <c:pt idx="94">
                  <c:v>47239</c:v>
                </c:pt>
                <c:pt idx="95">
                  <c:v>47270</c:v>
                </c:pt>
                <c:pt idx="96">
                  <c:v>47300</c:v>
                </c:pt>
                <c:pt idx="97">
                  <c:v>47331</c:v>
                </c:pt>
                <c:pt idx="98">
                  <c:v>47362</c:v>
                </c:pt>
                <c:pt idx="99">
                  <c:v>47392</c:v>
                </c:pt>
                <c:pt idx="100">
                  <c:v>47423</c:v>
                </c:pt>
                <c:pt idx="101">
                  <c:v>47453</c:v>
                </c:pt>
                <c:pt idx="102">
                  <c:v>47484</c:v>
                </c:pt>
                <c:pt idx="103">
                  <c:v>47515</c:v>
                </c:pt>
                <c:pt idx="104">
                  <c:v>47543</c:v>
                </c:pt>
                <c:pt idx="105">
                  <c:v>47574</c:v>
                </c:pt>
                <c:pt idx="106">
                  <c:v>47604</c:v>
                </c:pt>
                <c:pt idx="107">
                  <c:v>47635</c:v>
                </c:pt>
                <c:pt idx="108">
                  <c:v>47665</c:v>
                </c:pt>
                <c:pt idx="109">
                  <c:v>47696</c:v>
                </c:pt>
                <c:pt idx="110">
                  <c:v>47727</c:v>
                </c:pt>
                <c:pt idx="111">
                  <c:v>47757</c:v>
                </c:pt>
                <c:pt idx="112">
                  <c:v>47788</c:v>
                </c:pt>
                <c:pt idx="113">
                  <c:v>47818</c:v>
                </c:pt>
                <c:pt idx="114">
                  <c:v>47849</c:v>
                </c:pt>
                <c:pt idx="115">
                  <c:v>47880</c:v>
                </c:pt>
                <c:pt idx="116">
                  <c:v>47908</c:v>
                </c:pt>
                <c:pt idx="117">
                  <c:v>47939</c:v>
                </c:pt>
                <c:pt idx="118">
                  <c:v>47969</c:v>
                </c:pt>
                <c:pt idx="119">
                  <c:v>48000</c:v>
                </c:pt>
                <c:pt idx="120">
                  <c:v>48030</c:v>
                </c:pt>
                <c:pt idx="121">
                  <c:v>48061</c:v>
                </c:pt>
                <c:pt idx="122">
                  <c:v>48092</c:v>
                </c:pt>
                <c:pt idx="123">
                  <c:v>48122</c:v>
                </c:pt>
                <c:pt idx="124">
                  <c:v>48153</c:v>
                </c:pt>
                <c:pt idx="125">
                  <c:v>48183</c:v>
                </c:pt>
                <c:pt idx="126">
                  <c:v>48214</c:v>
                </c:pt>
                <c:pt idx="127">
                  <c:v>48245</c:v>
                </c:pt>
                <c:pt idx="128">
                  <c:v>48274</c:v>
                </c:pt>
                <c:pt idx="129">
                  <c:v>48305</c:v>
                </c:pt>
                <c:pt idx="130">
                  <c:v>48335</c:v>
                </c:pt>
                <c:pt idx="131">
                  <c:v>48366</c:v>
                </c:pt>
                <c:pt idx="132">
                  <c:v>48396</c:v>
                </c:pt>
                <c:pt idx="133">
                  <c:v>48427</c:v>
                </c:pt>
                <c:pt idx="134">
                  <c:v>48458</c:v>
                </c:pt>
                <c:pt idx="135">
                  <c:v>48488</c:v>
                </c:pt>
                <c:pt idx="136">
                  <c:v>48519</c:v>
                </c:pt>
                <c:pt idx="137">
                  <c:v>48549</c:v>
                </c:pt>
                <c:pt idx="138">
                  <c:v>48580</c:v>
                </c:pt>
                <c:pt idx="139">
                  <c:v>48611</c:v>
                </c:pt>
                <c:pt idx="140">
                  <c:v>48639</c:v>
                </c:pt>
                <c:pt idx="141">
                  <c:v>48670</c:v>
                </c:pt>
                <c:pt idx="142">
                  <c:v>48700</c:v>
                </c:pt>
                <c:pt idx="143">
                  <c:v>48731</c:v>
                </c:pt>
                <c:pt idx="144">
                  <c:v>48761</c:v>
                </c:pt>
                <c:pt idx="145">
                  <c:v>48792</c:v>
                </c:pt>
                <c:pt idx="146">
                  <c:v>48823</c:v>
                </c:pt>
                <c:pt idx="147">
                  <c:v>48853</c:v>
                </c:pt>
                <c:pt idx="148">
                  <c:v>48884</c:v>
                </c:pt>
                <c:pt idx="149">
                  <c:v>48914</c:v>
                </c:pt>
                <c:pt idx="150">
                  <c:v>48945</c:v>
                </c:pt>
                <c:pt idx="151">
                  <c:v>48976</c:v>
                </c:pt>
                <c:pt idx="152">
                  <c:v>49004</c:v>
                </c:pt>
                <c:pt idx="153">
                  <c:v>49035</c:v>
                </c:pt>
                <c:pt idx="154">
                  <c:v>49065</c:v>
                </c:pt>
                <c:pt idx="155">
                  <c:v>49096</c:v>
                </c:pt>
                <c:pt idx="156">
                  <c:v>49126</c:v>
                </c:pt>
                <c:pt idx="157">
                  <c:v>49157</c:v>
                </c:pt>
                <c:pt idx="158">
                  <c:v>49188</c:v>
                </c:pt>
                <c:pt idx="159">
                  <c:v>49218</c:v>
                </c:pt>
                <c:pt idx="160">
                  <c:v>49249</c:v>
                </c:pt>
                <c:pt idx="161">
                  <c:v>49279</c:v>
                </c:pt>
                <c:pt idx="162">
                  <c:v>49310</c:v>
                </c:pt>
                <c:pt idx="163">
                  <c:v>49341</c:v>
                </c:pt>
                <c:pt idx="164">
                  <c:v>49369</c:v>
                </c:pt>
                <c:pt idx="165">
                  <c:v>49400</c:v>
                </c:pt>
                <c:pt idx="166">
                  <c:v>49430</c:v>
                </c:pt>
                <c:pt idx="167">
                  <c:v>49461</c:v>
                </c:pt>
                <c:pt idx="168">
                  <c:v>49491</c:v>
                </c:pt>
                <c:pt idx="169">
                  <c:v>49522</c:v>
                </c:pt>
                <c:pt idx="170">
                  <c:v>49553</c:v>
                </c:pt>
                <c:pt idx="171">
                  <c:v>49583</c:v>
                </c:pt>
                <c:pt idx="172">
                  <c:v>49614</c:v>
                </c:pt>
                <c:pt idx="173">
                  <c:v>49644</c:v>
                </c:pt>
                <c:pt idx="174">
                  <c:v>49675</c:v>
                </c:pt>
                <c:pt idx="175">
                  <c:v>49706</c:v>
                </c:pt>
                <c:pt idx="176">
                  <c:v>49735</c:v>
                </c:pt>
                <c:pt idx="177">
                  <c:v>49766</c:v>
                </c:pt>
                <c:pt idx="178">
                  <c:v>49796</c:v>
                </c:pt>
                <c:pt idx="179">
                  <c:v>49827</c:v>
                </c:pt>
                <c:pt idx="180">
                  <c:v>49857</c:v>
                </c:pt>
                <c:pt idx="181">
                  <c:v>49888</c:v>
                </c:pt>
                <c:pt idx="182">
                  <c:v>49919</c:v>
                </c:pt>
                <c:pt idx="183">
                  <c:v>49949</c:v>
                </c:pt>
                <c:pt idx="184">
                  <c:v>49980</c:v>
                </c:pt>
                <c:pt idx="185">
                  <c:v>50010</c:v>
                </c:pt>
                <c:pt idx="186">
                  <c:v>50041</c:v>
                </c:pt>
                <c:pt idx="187">
                  <c:v>50072</c:v>
                </c:pt>
                <c:pt idx="188">
                  <c:v>50100</c:v>
                </c:pt>
                <c:pt idx="189">
                  <c:v>50131</c:v>
                </c:pt>
                <c:pt idx="190">
                  <c:v>50161</c:v>
                </c:pt>
                <c:pt idx="191">
                  <c:v>50192</c:v>
                </c:pt>
                <c:pt idx="192">
                  <c:v>50222</c:v>
                </c:pt>
                <c:pt idx="193">
                  <c:v>50253</c:v>
                </c:pt>
                <c:pt idx="194">
                  <c:v>50284</c:v>
                </c:pt>
                <c:pt idx="195">
                  <c:v>50314</c:v>
                </c:pt>
                <c:pt idx="196">
                  <c:v>50345</c:v>
                </c:pt>
                <c:pt idx="197">
                  <c:v>50375</c:v>
                </c:pt>
                <c:pt idx="198">
                  <c:v>50406</c:v>
                </c:pt>
                <c:pt idx="199">
                  <c:v>50437</c:v>
                </c:pt>
                <c:pt idx="200">
                  <c:v>50465</c:v>
                </c:pt>
                <c:pt idx="201">
                  <c:v>50496</c:v>
                </c:pt>
                <c:pt idx="202">
                  <c:v>50526</c:v>
                </c:pt>
                <c:pt idx="203">
                  <c:v>50557</c:v>
                </c:pt>
                <c:pt idx="204">
                  <c:v>50587</c:v>
                </c:pt>
                <c:pt idx="205">
                  <c:v>50618</c:v>
                </c:pt>
                <c:pt idx="206">
                  <c:v>50649</c:v>
                </c:pt>
                <c:pt idx="207">
                  <c:v>50679</c:v>
                </c:pt>
                <c:pt idx="208">
                  <c:v>50710</c:v>
                </c:pt>
                <c:pt idx="209">
                  <c:v>50740</c:v>
                </c:pt>
                <c:pt idx="210">
                  <c:v>50771</c:v>
                </c:pt>
                <c:pt idx="211">
                  <c:v>50802</c:v>
                </c:pt>
                <c:pt idx="212">
                  <c:v>50830</c:v>
                </c:pt>
                <c:pt idx="213">
                  <c:v>50861</c:v>
                </c:pt>
                <c:pt idx="214">
                  <c:v>50891</c:v>
                </c:pt>
                <c:pt idx="215">
                  <c:v>50922</c:v>
                </c:pt>
                <c:pt idx="216">
                  <c:v>50952</c:v>
                </c:pt>
              </c:numCache>
            </c:numRef>
          </c:cat>
          <c:val>
            <c:numRef>
              <c:f>'amortization schedules'!$AL$4:$AL$220</c:f>
              <c:numCache>
                <c:formatCode>General</c:formatCode>
                <c:ptCount val="217"/>
                <c:pt idx="0">
                  <c:v>-3989.4400000000005</c:v>
                </c:pt>
                <c:pt idx="1">
                  <c:v>-3923.0700000000006</c:v>
                </c:pt>
                <c:pt idx="2">
                  <c:v>-3856.8899999999994</c:v>
                </c:pt>
                <c:pt idx="3">
                  <c:v>-3790.9099999999989</c:v>
                </c:pt>
                <c:pt idx="4">
                  <c:v>-3725.1299999999992</c:v>
                </c:pt>
                <c:pt idx="5">
                  <c:v>-3659.5500000000011</c:v>
                </c:pt>
                <c:pt idx="6">
                  <c:v>-3594.16</c:v>
                </c:pt>
                <c:pt idx="7">
                  <c:v>-3528.9699999999993</c:v>
                </c:pt>
                <c:pt idx="8">
                  <c:v>-3463.99</c:v>
                </c:pt>
                <c:pt idx="9">
                  <c:v>-3399.1999999999989</c:v>
                </c:pt>
                <c:pt idx="10">
                  <c:v>-3334.6099999999988</c:v>
                </c:pt>
                <c:pt idx="11">
                  <c:v>-3270.2200000000012</c:v>
                </c:pt>
                <c:pt idx="12">
                  <c:v>-3206.0400000000009</c:v>
                </c:pt>
                <c:pt idx="13">
                  <c:v>-3142.0599999999995</c:v>
                </c:pt>
                <c:pt idx="14">
                  <c:v>-3078.2799999999988</c:v>
                </c:pt>
                <c:pt idx="15">
                  <c:v>-3014.7100000000009</c:v>
                </c:pt>
                <c:pt idx="16">
                  <c:v>-2951.3500000000004</c:v>
                </c:pt>
                <c:pt idx="17">
                  <c:v>-2888.1999999999989</c:v>
                </c:pt>
                <c:pt idx="18">
                  <c:v>-2825.25</c:v>
                </c:pt>
                <c:pt idx="19">
                  <c:v>-2762.510000000002</c:v>
                </c:pt>
                <c:pt idx="20">
                  <c:v>-2699.9900000000016</c:v>
                </c:pt>
                <c:pt idx="21">
                  <c:v>-2637.6800000000003</c:v>
                </c:pt>
                <c:pt idx="22">
                  <c:v>-2575.58</c:v>
                </c:pt>
                <c:pt idx="23">
                  <c:v>-2513.6899999999987</c:v>
                </c:pt>
                <c:pt idx="24">
                  <c:v>-2452.0200000000004</c:v>
                </c:pt>
                <c:pt idx="25">
                  <c:v>-2390.5600000000013</c:v>
                </c:pt>
                <c:pt idx="26">
                  <c:v>-2329.3199999999997</c:v>
                </c:pt>
                <c:pt idx="27">
                  <c:v>-2268.3000000000029</c:v>
                </c:pt>
                <c:pt idx="28">
                  <c:v>-2207.4900000000052</c:v>
                </c:pt>
                <c:pt idx="29">
                  <c:v>-2146.9000000000051</c:v>
                </c:pt>
                <c:pt idx="30">
                  <c:v>-2086.5300000000061</c:v>
                </c:pt>
                <c:pt idx="31">
                  <c:v>-2026.3800000000083</c:v>
                </c:pt>
                <c:pt idx="32">
                  <c:v>-1966.4500000000044</c:v>
                </c:pt>
                <c:pt idx="33">
                  <c:v>-1906.7400000000052</c:v>
                </c:pt>
                <c:pt idx="34">
                  <c:v>-1847.2600000000057</c:v>
                </c:pt>
                <c:pt idx="35">
                  <c:v>-1788.0000000000036</c:v>
                </c:pt>
                <c:pt idx="36">
                  <c:v>-1728.9700000000012</c:v>
                </c:pt>
                <c:pt idx="37">
                  <c:v>-1670.1600000000035</c:v>
                </c:pt>
                <c:pt idx="38">
                  <c:v>-1611.5800000000054</c:v>
                </c:pt>
                <c:pt idx="39">
                  <c:v>-1553.2300000000032</c:v>
                </c:pt>
                <c:pt idx="40">
                  <c:v>-1495.1100000000006</c:v>
                </c:pt>
                <c:pt idx="41">
                  <c:v>-1437.2200000000012</c:v>
                </c:pt>
                <c:pt idx="42">
                  <c:v>-1379.5600000000013</c:v>
                </c:pt>
                <c:pt idx="43">
                  <c:v>-1322.1299999999974</c:v>
                </c:pt>
                <c:pt idx="44">
                  <c:v>-1264.9300000000003</c:v>
                </c:pt>
                <c:pt idx="45">
                  <c:v>-1207.9699999999975</c:v>
                </c:pt>
                <c:pt idx="46">
                  <c:v>-1151.25</c:v>
                </c:pt>
                <c:pt idx="47">
                  <c:v>-1094.7599999999984</c:v>
                </c:pt>
                <c:pt idx="48">
                  <c:v>-1038.5099999999984</c:v>
                </c:pt>
                <c:pt idx="49">
                  <c:v>-982.49999999999636</c:v>
                </c:pt>
                <c:pt idx="50">
                  <c:v>-926.71999999999753</c:v>
                </c:pt>
                <c:pt idx="51">
                  <c:v>-871.17999999999665</c:v>
                </c:pt>
                <c:pt idx="52">
                  <c:v>-815.87999999999738</c:v>
                </c:pt>
                <c:pt idx="53">
                  <c:v>-760.81999999999607</c:v>
                </c:pt>
                <c:pt idx="54">
                  <c:v>-705.99999999999636</c:v>
                </c:pt>
                <c:pt idx="55">
                  <c:v>-651.42999999999665</c:v>
                </c:pt>
                <c:pt idx="56">
                  <c:v>-597.09999999999491</c:v>
                </c:pt>
                <c:pt idx="57">
                  <c:v>-543.0199999999968</c:v>
                </c:pt>
                <c:pt idx="58">
                  <c:v>-489.17999999999665</c:v>
                </c:pt>
                <c:pt idx="59">
                  <c:v>-435.58999999999651</c:v>
                </c:pt>
                <c:pt idx="60">
                  <c:v>-382.24999999999636</c:v>
                </c:pt>
                <c:pt idx="61">
                  <c:v>-329.15999999999985</c:v>
                </c:pt>
                <c:pt idx="62">
                  <c:v>-276.33000000000175</c:v>
                </c:pt>
                <c:pt idx="63">
                  <c:v>-223.7400000000016</c:v>
                </c:pt>
                <c:pt idx="64">
                  <c:v>-171.40999999999985</c:v>
                </c:pt>
                <c:pt idx="65">
                  <c:v>-119.32999999999811</c:v>
                </c:pt>
                <c:pt idx="66">
                  <c:v>-67.5</c:v>
                </c:pt>
                <c:pt idx="67">
                  <c:v>-15.930000000000291</c:v>
                </c:pt>
                <c:pt idx="68">
                  <c:v>35.379999999997381</c:v>
                </c:pt>
                <c:pt idx="69">
                  <c:v>86.429999999996653</c:v>
                </c:pt>
                <c:pt idx="70">
                  <c:v>137.22999999999593</c:v>
                </c:pt>
                <c:pt idx="71">
                  <c:v>187.75999999999476</c:v>
                </c:pt>
                <c:pt idx="72">
                  <c:v>238.0299999999952</c:v>
                </c:pt>
                <c:pt idx="73">
                  <c:v>288.04000000000087</c:v>
                </c:pt>
                <c:pt idx="74">
                  <c:v>337.79000000000087</c:v>
                </c:pt>
                <c:pt idx="75">
                  <c:v>387.27999999999884</c:v>
                </c:pt>
                <c:pt idx="76">
                  <c:v>436.49000000000524</c:v>
                </c:pt>
                <c:pt idx="77">
                  <c:v>485.44000000000233</c:v>
                </c:pt>
                <c:pt idx="78">
                  <c:v>534.11999999999534</c:v>
                </c:pt>
                <c:pt idx="79">
                  <c:v>582.54000000000087</c:v>
                </c:pt>
                <c:pt idx="80">
                  <c:v>630.69000000000233</c:v>
                </c:pt>
                <c:pt idx="81">
                  <c:v>678.55999999999767</c:v>
                </c:pt>
                <c:pt idx="82">
                  <c:v>726.16999999999825</c:v>
                </c:pt>
                <c:pt idx="83">
                  <c:v>773.5</c:v>
                </c:pt>
                <c:pt idx="84">
                  <c:v>820.56000000000495</c:v>
                </c:pt>
                <c:pt idx="85">
                  <c:v>867.33999999999651</c:v>
                </c:pt>
                <c:pt idx="86">
                  <c:v>913.84000000000378</c:v>
                </c:pt>
                <c:pt idx="87">
                  <c:v>960.06999999999971</c:v>
                </c:pt>
                <c:pt idx="88">
                  <c:v>1006.0200000000041</c:v>
                </c:pt>
                <c:pt idx="89">
                  <c:v>1051.6900000000023</c:v>
                </c:pt>
                <c:pt idx="90">
                  <c:v>1097.0800000000017</c:v>
                </c:pt>
                <c:pt idx="91">
                  <c:v>1142.1900000000023</c:v>
                </c:pt>
                <c:pt idx="92">
                  <c:v>1187.0100000000093</c:v>
                </c:pt>
                <c:pt idx="93">
                  <c:v>1231.5500000000102</c:v>
                </c:pt>
                <c:pt idx="94">
                  <c:v>1275.8000000000029</c:v>
                </c:pt>
                <c:pt idx="95">
                  <c:v>1319.7700000000041</c:v>
                </c:pt>
                <c:pt idx="96">
                  <c:v>1363.4500000000044</c:v>
                </c:pt>
                <c:pt idx="97">
                  <c:v>1406.8400000000038</c:v>
                </c:pt>
                <c:pt idx="98">
                  <c:v>1449.9500000000044</c:v>
                </c:pt>
                <c:pt idx="99">
                  <c:v>1492.7700000000114</c:v>
                </c:pt>
                <c:pt idx="100">
                  <c:v>1535.2900000000154</c:v>
                </c:pt>
                <c:pt idx="101">
                  <c:v>1577.5200000000114</c:v>
                </c:pt>
                <c:pt idx="102">
                  <c:v>1619.4500000000116</c:v>
                </c:pt>
                <c:pt idx="103">
                  <c:v>1661.0900000000111</c:v>
                </c:pt>
                <c:pt idx="104">
                  <c:v>1702.4300000000148</c:v>
                </c:pt>
                <c:pt idx="105">
                  <c:v>1743.4800000000178</c:v>
                </c:pt>
                <c:pt idx="106">
                  <c:v>1784.2300000000105</c:v>
                </c:pt>
                <c:pt idx="107">
                  <c:v>1824.6800000000076</c:v>
                </c:pt>
                <c:pt idx="108">
                  <c:v>1864.8300000000017</c:v>
                </c:pt>
                <c:pt idx="109">
                  <c:v>1904.6800000000076</c:v>
                </c:pt>
                <c:pt idx="110">
                  <c:v>1944.2200000000084</c:v>
                </c:pt>
                <c:pt idx="111">
                  <c:v>1983.4500000000044</c:v>
                </c:pt>
                <c:pt idx="112">
                  <c:v>2022.3800000000047</c:v>
                </c:pt>
                <c:pt idx="113">
                  <c:v>2061.0100000000093</c:v>
                </c:pt>
                <c:pt idx="114">
                  <c:v>2099.3300000000163</c:v>
                </c:pt>
                <c:pt idx="115">
                  <c:v>2137.3400000000111</c:v>
                </c:pt>
                <c:pt idx="116">
                  <c:v>2175.0400000000081</c:v>
                </c:pt>
                <c:pt idx="117">
                  <c:v>2212.4300000000076</c:v>
                </c:pt>
                <c:pt idx="118">
                  <c:v>2249.5000000000073</c:v>
                </c:pt>
                <c:pt idx="119">
                  <c:v>2286.2600000000093</c:v>
                </c:pt>
                <c:pt idx="120">
                  <c:v>2322.7000000000044</c:v>
                </c:pt>
                <c:pt idx="121">
                  <c:v>2358.8300000000017</c:v>
                </c:pt>
                <c:pt idx="122">
                  <c:v>2394.6399999999994</c:v>
                </c:pt>
                <c:pt idx="123">
                  <c:v>2430.1399999999994</c:v>
                </c:pt>
                <c:pt idx="124">
                  <c:v>2465.3099999999977</c:v>
                </c:pt>
                <c:pt idx="125">
                  <c:v>2500.1599999999962</c:v>
                </c:pt>
                <c:pt idx="126">
                  <c:v>2534.6899999999951</c:v>
                </c:pt>
                <c:pt idx="127">
                  <c:v>2568.8899999999994</c:v>
                </c:pt>
                <c:pt idx="128">
                  <c:v>2602.7699999999968</c:v>
                </c:pt>
                <c:pt idx="129">
                  <c:v>2636.3300000000017</c:v>
                </c:pt>
                <c:pt idx="130">
                  <c:v>2669.5599999999977</c:v>
                </c:pt>
                <c:pt idx="131">
                  <c:v>2702.4599999999991</c:v>
                </c:pt>
                <c:pt idx="132">
                  <c:v>2735.0299999999988</c:v>
                </c:pt>
                <c:pt idx="133">
                  <c:v>2767.2699999999968</c:v>
                </c:pt>
                <c:pt idx="134">
                  <c:v>2799.1699999999983</c:v>
                </c:pt>
                <c:pt idx="135">
                  <c:v>2830.739999999998</c:v>
                </c:pt>
                <c:pt idx="136">
                  <c:v>2861.9700000000012</c:v>
                </c:pt>
                <c:pt idx="137">
                  <c:v>2892.8699999999953</c:v>
                </c:pt>
                <c:pt idx="138">
                  <c:v>2923.429999999993</c:v>
                </c:pt>
                <c:pt idx="139">
                  <c:v>2953.6499999999942</c:v>
                </c:pt>
                <c:pt idx="140">
                  <c:v>2983.5399999999936</c:v>
                </c:pt>
                <c:pt idx="141">
                  <c:v>3013.0799999999945</c:v>
                </c:pt>
                <c:pt idx="142">
                  <c:v>3042.2799999999916</c:v>
                </c:pt>
                <c:pt idx="143">
                  <c:v>3071.1299999999901</c:v>
                </c:pt>
                <c:pt idx="144">
                  <c:v>3099.6399999999921</c:v>
                </c:pt>
                <c:pt idx="145">
                  <c:v>3127.7999999999884</c:v>
                </c:pt>
                <c:pt idx="146">
                  <c:v>3155.6099999999933</c:v>
                </c:pt>
                <c:pt idx="147">
                  <c:v>3183.0699999999924</c:v>
                </c:pt>
                <c:pt idx="148">
                  <c:v>3210.179999999993</c:v>
                </c:pt>
                <c:pt idx="149">
                  <c:v>3236.9399999999951</c:v>
                </c:pt>
                <c:pt idx="150">
                  <c:v>3263.3499999999985</c:v>
                </c:pt>
                <c:pt idx="151">
                  <c:v>3289.4099999999962</c:v>
                </c:pt>
                <c:pt idx="152">
                  <c:v>3315.1099999999933</c:v>
                </c:pt>
                <c:pt idx="153">
                  <c:v>3340.4499999999898</c:v>
                </c:pt>
                <c:pt idx="154">
                  <c:v>3365.429999999993</c:v>
                </c:pt>
                <c:pt idx="155">
                  <c:v>3390.0599999999977</c:v>
                </c:pt>
                <c:pt idx="156">
                  <c:v>3414.3199999999997</c:v>
                </c:pt>
                <c:pt idx="157">
                  <c:v>3438.2200000000012</c:v>
                </c:pt>
                <c:pt idx="158">
                  <c:v>3461.760000000002</c:v>
                </c:pt>
                <c:pt idx="159">
                  <c:v>3484.9300000000003</c:v>
                </c:pt>
                <c:pt idx="160">
                  <c:v>3507.7400000000052</c:v>
                </c:pt>
                <c:pt idx="161">
                  <c:v>3530.1700000000055</c:v>
                </c:pt>
                <c:pt idx="162">
                  <c:v>3552.2400000000052</c:v>
                </c:pt>
                <c:pt idx="163">
                  <c:v>3573.9400000000023</c:v>
                </c:pt>
                <c:pt idx="164">
                  <c:v>3595.2700000000041</c:v>
                </c:pt>
                <c:pt idx="165">
                  <c:v>3616.2300000000032</c:v>
                </c:pt>
                <c:pt idx="166">
                  <c:v>3636.8100000000049</c:v>
                </c:pt>
                <c:pt idx="167">
                  <c:v>3657.010000000002</c:v>
                </c:pt>
                <c:pt idx="168">
                  <c:v>3676.8300000000017</c:v>
                </c:pt>
                <c:pt idx="169">
                  <c:v>3696.2699999999968</c:v>
                </c:pt>
                <c:pt idx="170">
                  <c:v>3715.3399999999965</c:v>
                </c:pt>
                <c:pt idx="171">
                  <c:v>3734.0299999999988</c:v>
                </c:pt>
                <c:pt idx="172">
                  <c:v>3752.3299999999945</c:v>
                </c:pt>
                <c:pt idx="173">
                  <c:v>3770.239999999998</c:v>
                </c:pt>
                <c:pt idx="174">
                  <c:v>3787.7699999999968</c:v>
                </c:pt>
                <c:pt idx="175">
                  <c:v>3804.9099999999962</c:v>
                </c:pt>
                <c:pt idx="176">
                  <c:v>3821.6599999999962</c:v>
                </c:pt>
                <c:pt idx="177">
                  <c:v>3838.0299999999988</c:v>
                </c:pt>
                <c:pt idx="178">
                  <c:v>3854</c:v>
                </c:pt>
                <c:pt idx="179">
                  <c:v>3869.5800000000017</c:v>
                </c:pt>
                <c:pt idx="180">
                  <c:v>3884.7700000000041</c:v>
                </c:pt>
                <c:pt idx="181">
                  <c:v>3899.5600000000049</c:v>
                </c:pt>
                <c:pt idx="182">
                  <c:v>3913.9500000000044</c:v>
                </c:pt>
                <c:pt idx="183">
                  <c:v>3927.9500000000044</c:v>
                </c:pt>
                <c:pt idx="184">
                  <c:v>3941.5400000000009</c:v>
                </c:pt>
                <c:pt idx="185">
                  <c:v>3954.7300000000032</c:v>
                </c:pt>
                <c:pt idx="186">
                  <c:v>3967.5200000000041</c:v>
                </c:pt>
                <c:pt idx="187">
                  <c:v>3979.9000000000015</c:v>
                </c:pt>
                <c:pt idx="188">
                  <c:v>3991.8799999999974</c:v>
                </c:pt>
                <c:pt idx="189">
                  <c:v>4003.4499999999971</c:v>
                </c:pt>
                <c:pt idx="190">
                  <c:v>4014.6100000000006</c:v>
                </c:pt>
                <c:pt idx="191">
                  <c:v>4025.3700000000026</c:v>
                </c:pt>
                <c:pt idx="192">
                  <c:v>4035.7099999999991</c:v>
                </c:pt>
                <c:pt idx="193">
                  <c:v>4045.6299999999974</c:v>
                </c:pt>
                <c:pt idx="194">
                  <c:v>4055.1399999999994</c:v>
                </c:pt>
                <c:pt idx="195">
                  <c:v>4064.2400000000052</c:v>
                </c:pt>
                <c:pt idx="196">
                  <c:v>4072.9200000000055</c:v>
                </c:pt>
                <c:pt idx="197">
                  <c:v>4081.1800000000003</c:v>
                </c:pt>
                <c:pt idx="198">
                  <c:v>4089.0199999999968</c:v>
                </c:pt>
                <c:pt idx="199">
                  <c:v>4096.429999999993</c:v>
                </c:pt>
                <c:pt idx="200">
                  <c:v>4103.419999999991</c:v>
                </c:pt>
                <c:pt idx="201">
                  <c:v>4109.9899999999907</c:v>
                </c:pt>
                <c:pt idx="202">
                  <c:v>4116.1299999999901</c:v>
                </c:pt>
                <c:pt idx="203">
                  <c:v>4121.8399999999892</c:v>
                </c:pt>
                <c:pt idx="204">
                  <c:v>4127.1199999999953</c:v>
                </c:pt>
                <c:pt idx="205">
                  <c:v>4131.9699999999939</c:v>
                </c:pt>
                <c:pt idx="206">
                  <c:v>4136.3799999999901</c:v>
                </c:pt>
                <c:pt idx="207">
                  <c:v>4140.359999999986</c:v>
                </c:pt>
                <c:pt idx="208">
                  <c:v>4143.9099999999817</c:v>
                </c:pt>
                <c:pt idx="209">
                  <c:v>4147.0199999999822</c:v>
                </c:pt>
                <c:pt idx="210">
                  <c:v>4149.6899999999805</c:v>
                </c:pt>
                <c:pt idx="211">
                  <c:v>4151.9199999999837</c:v>
                </c:pt>
                <c:pt idx="212">
                  <c:v>4153.6999999999898</c:v>
                </c:pt>
                <c:pt idx="213">
                  <c:v>4155.0399999999863</c:v>
                </c:pt>
                <c:pt idx="214">
                  <c:v>4155.9299999999857</c:v>
                </c:pt>
                <c:pt idx="215">
                  <c:v>4156.3799999999901</c:v>
                </c:pt>
                <c:pt idx="216">
                  <c:v>4156.3799999999901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A9-4284-B4B1-A6613253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042272"/>
        <c:axId val="1860041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2.375 Balance</c:v>
                </c:tx>
                <c:spPr>
                  <a:ln w="28575" cap="rnd">
                    <a:solidFill>
                      <a:schemeClr val="accent6">
                        <a:alpha val="5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'amortization schedules'!$AF$4:$AF$220</c15:sqref>
                        </c15:formulaRef>
                      </c:ext>
                    </c:extLst>
                    <c:numCache>
                      <c:formatCode>mmm\-yy</c:formatCode>
                      <c:ptCount val="217"/>
                      <c:pt idx="0">
                        <c:v>44378</c:v>
                      </c:pt>
                      <c:pt idx="1">
                        <c:v>44409</c:v>
                      </c:pt>
                      <c:pt idx="2">
                        <c:v>44440</c:v>
                      </c:pt>
                      <c:pt idx="3">
                        <c:v>44470</c:v>
                      </c:pt>
                      <c:pt idx="4">
                        <c:v>44501</c:v>
                      </c:pt>
                      <c:pt idx="5">
                        <c:v>44531</c:v>
                      </c:pt>
                      <c:pt idx="6">
                        <c:v>44562</c:v>
                      </c:pt>
                      <c:pt idx="7">
                        <c:v>44593</c:v>
                      </c:pt>
                      <c:pt idx="8">
                        <c:v>44621</c:v>
                      </c:pt>
                      <c:pt idx="9">
                        <c:v>44652</c:v>
                      </c:pt>
                      <c:pt idx="10">
                        <c:v>44682</c:v>
                      </c:pt>
                      <c:pt idx="11">
                        <c:v>44713</c:v>
                      </c:pt>
                      <c:pt idx="12">
                        <c:v>44743</c:v>
                      </c:pt>
                      <c:pt idx="13">
                        <c:v>44774</c:v>
                      </c:pt>
                      <c:pt idx="14">
                        <c:v>44805</c:v>
                      </c:pt>
                      <c:pt idx="15">
                        <c:v>44835</c:v>
                      </c:pt>
                      <c:pt idx="16">
                        <c:v>44866</c:v>
                      </c:pt>
                      <c:pt idx="17">
                        <c:v>44896</c:v>
                      </c:pt>
                      <c:pt idx="18">
                        <c:v>44927</c:v>
                      </c:pt>
                      <c:pt idx="19">
                        <c:v>44958</c:v>
                      </c:pt>
                      <c:pt idx="20">
                        <c:v>44986</c:v>
                      </c:pt>
                      <c:pt idx="21">
                        <c:v>45017</c:v>
                      </c:pt>
                      <c:pt idx="22">
                        <c:v>45047</c:v>
                      </c:pt>
                      <c:pt idx="23">
                        <c:v>45078</c:v>
                      </c:pt>
                      <c:pt idx="24">
                        <c:v>45108</c:v>
                      </c:pt>
                      <c:pt idx="25">
                        <c:v>45139</c:v>
                      </c:pt>
                      <c:pt idx="26">
                        <c:v>45170</c:v>
                      </c:pt>
                      <c:pt idx="27">
                        <c:v>45200</c:v>
                      </c:pt>
                      <c:pt idx="28">
                        <c:v>45231</c:v>
                      </c:pt>
                      <c:pt idx="29">
                        <c:v>45261</c:v>
                      </c:pt>
                      <c:pt idx="30">
                        <c:v>45292</c:v>
                      </c:pt>
                      <c:pt idx="31">
                        <c:v>45323</c:v>
                      </c:pt>
                      <c:pt idx="32">
                        <c:v>45352</c:v>
                      </c:pt>
                      <c:pt idx="33">
                        <c:v>45383</c:v>
                      </c:pt>
                      <c:pt idx="34">
                        <c:v>45413</c:v>
                      </c:pt>
                      <c:pt idx="35">
                        <c:v>45444</c:v>
                      </c:pt>
                      <c:pt idx="36">
                        <c:v>45474</c:v>
                      </c:pt>
                      <c:pt idx="37">
                        <c:v>45505</c:v>
                      </c:pt>
                      <c:pt idx="38">
                        <c:v>45536</c:v>
                      </c:pt>
                      <c:pt idx="39">
                        <c:v>45566</c:v>
                      </c:pt>
                      <c:pt idx="40">
                        <c:v>45597</c:v>
                      </c:pt>
                      <c:pt idx="41">
                        <c:v>45627</c:v>
                      </c:pt>
                      <c:pt idx="42">
                        <c:v>45658</c:v>
                      </c:pt>
                      <c:pt idx="43">
                        <c:v>45689</c:v>
                      </c:pt>
                      <c:pt idx="44">
                        <c:v>45717</c:v>
                      </c:pt>
                      <c:pt idx="45">
                        <c:v>45748</c:v>
                      </c:pt>
                      <c:pt idx="46">
                        <c:v>45778</c:v>
                      </c:pt>
                      <c:pt idx="47">
                        <c:v>45809</c:v>
                      </c:pt>
                      <c:pt idx="48">
                        <c:v>45839</c:v>
                      </c:pt>
                      <c:pt idx="49">
                        <c:v>45870</c:v>
                      </c:pt>
                      <c:pt idx="50">
                        <c:v>45901</c:v>
                      </c:pt>
                      <c:pt idx="51">
                        <c:v>45931</c:v>
                      </c:pt>
                      <c:pt idx="52">
                        <c:v>45962</c:v>
                      </c:pt>
                      <c:pt idx="53">
                        <c:v>45992</c:v>
                      </c:pt>
                      <c:pt idx="54">
                        <c:v>46023</c:v>
                      </c:pt>
                      <c:pt idx="55">
                        <c:v>46054</c:v>
                      </c:pt>
                      <c:pt idx="56">
                        <c:v>46082</c:v>
                      </c:pt>
                      <c:pt idx="57">
                        <c:v>46113</c:v>
                      </c:pt>
                      <c:pt idx="58">
                        <c:v>46143</c:v>
                      </c:pt>
                      <c:pt idx="59">
                        <c:v>46174</c:v>
                      </c:pt>
                      <c:pt idx="60">
                        <c:v>46204</c:v>
                      </c:pt>
                      <c:pt idx="61">
                        <c:v>46235</c:v>
                      </c:pt>
                      <c:pt idx="62">
                        <c:v>46266</c:v>
                      </c:pt>
                      <c:pt idx="63">
                        <c:v>46296</c:v>
                      </c:pt>
                      <c:pt idx="64">
                        <c:v>46327</c:v>
                      </c:pt>
                      <c:pt idx="65">
                        <c:v>46357</c:v>
                      </c:pt>
                      <c:pt idx="66">
                        <c:v>46388</c:v>
                      </c:pt>
                      <c:pt idx="67">
                        <c:v>46419</c:v>
                      </c:pt>
                      <c:pt idx="68">
                        <c:v>46447</c:v>
                      </c:pt>
                      <c:pt idx="69">
                        <c:v>46478</c:v>
                      </c:pt>
                      <c:pt idx="70">
                        <c:v>46508</c:v>
                      </c:pt>
                      <c:pt idx="71">
                        <c:v>46539</c:v>
                      </c:pt>
                      <c:pt idx="72">
                        <c:v>46569</c:v>
                      </c:pt>
                      <c:pt idx="73">
                        <c:v>46600</c:v>
                      </c:pt>
                      <c:pt idx="74">
                        <c:v>46631</c:v>
                      </c:pt>
                      <c:pt idx="75">
                        <c:v>46661</c:v>
                      </c:pt>
                      <c:pt idx="76">
                        <c:v>46692</c:v>
                      </c:pt>
                      <c:pt idx="77">
                        <c:v>46722</c:v>
                      </c:pt>
                      <c:pt idx="78">
                        <c:v>46753</c:v>
                      </c:pt>
                      <c:pt idx="79">
                        <c:v>46784</c:v>
                      </c:pt>
                      <c:pt idx="80">
                        <c:v>46813</c:v>
                      </c:pt>
                      <c:pt idx="81">
                        <c:v>46844</c:v>
                      </c:pt>
                      <c:pt idx="82">
                        <c:v>46874</c:v>
                      </c:pt>
                      <c:pt idx="83">
                        <c:v>46905</c:v>
                      </c:pt>
                      <c:pt idx="84">
                        <c:v>46935</c:v>
                      </c:pt>
                      <c:pt idx="85">
                        <c:v>46966</c:v>
                      </c:pt>
                      <c:pt idx="86">
                        <c:v>46997</c:v>
                      </c:pt>
                      <c:pt idx="87">
                        <c:v>47027</c:v>
                      </c:pt>
                      <c:pt idx="88">
                        <c:v>47058</c:v>
                      </c:pt>
                      <c:pt idx="89">
                        <c:v>47088</c:v>
                      </c:pt>
                      <c:pt idx="90">
                        <c:v>47119</c:v>
                      </c:pt>
                      <c:pt idx="91">
                        <c:v>47150</c:v>
                      </c:pt>
                      <c:pt idx="92">
                        <c:v>47178</c:v>
                      </c:pt>
                      <c:pt idx="93">
                        <c:v>47209</c:v>
                      </c:pt>
                      <c:pt idx="94">
                        <c:v>47239</c:v>
                      </c:pt>
                      <c:pt idx="95">
                        <c:v>47270</c:v>
                      </c:pt>
                      <c:pt idx="96">
                        <c:v>47300</c:v>
                      </c:pt>
                      <c:pt idx="97">
                        <c:v>47331</c:v>
                      </c:pt>
                      <c:pt idx="98">
                        <c:v>47362</c:v>
                      </c:pt>
                      <c:pt idx="99">
                        <c:v>47392</c:v>
                      </c:pt>
                      <c:pt idx="100">
                        <c:v>47423</c:v>
                      </c:pt>
                      <c:pt idx="101">
                        <c:v>47453</c:v>
                      </c:pt>
                      <c:pt idx="102">
                        <c:v>47484</c:v>
                      </c:pt>
                      <c:pt idx="103">
                        <c:v>47515</c:v>
                      </c:pt>
                      <c:pt idx="104">
                        <c:v>47543</c:v>
                      </c:pt>
                      <c:pt idx="105">
                        <c:v>47574</c:v>
                      </c:pt>
                      <c:pt idx="106">
                        <c:v>47604</c:v>
                      </c:pt>
                      <c:pt idx="107">
                        <c:v>47635</c:v>
                      </c:pt>
                      <c:pt idx="108">
                        <c:v>47665</c:v>
                      </c:pt>
                      <c:pt idx="109">
                        <c:v>47696</c:v>
                      </c:pt>
                      <c:pt idx="110">
                        <c:v>47727</c:v>
                      </c:pt>
                      <c:pt idx="111">
                        <c:v>47757</c:v>
                      </c:pt>
                      <c:pt idx="112">
                        <c:v>47788</c:v>
                      </c:pt>
                      <c:pt idx="113">
                        <c:v>47818</c:v>
                      </c:pt>
                      <c:pt idx="114">
                        <c:v>47849</c:v>
                      </c:pt>
                      <c:pt idx="115">
                        <c:v>47880</c:v>
                      </c:pt>
                      <c:pt idx="116">
                        <c:v>47908</c:v>
                      </c:pt>
                      <c:pt idx="117">
                        <c:v>47939</c:v>
                      </c:pt>
                      <c:pt idx="118">
                        <c:v>47969</c:v>
                      </c:pt>
                      <c:pt idx="119">
                        <c:v>48000</c:v>
                      </c:pt>
                      <c:pt idx="120">
                        <c:v>48030</c:v>
                      </c:pt>
                      <c:pt idx="121">
                        <c:v>48061</c:v>
                      </c:pt>
                      <c:pt idx="122">
                        <c:v>48092</c:v>
                      </c:pt>
                      <c:pt idx="123">
                        <c:v>48122</c:v>
                      </c:pt>
                      <c:pt idx="124">
                        <c:v>48153</c:v>
                      </c:pt>
                      <c:pt idx="125">
                        <c:v>48183</c:v>
                      </c:pt>
                      <c:pt idx="126">
                        <c:v>48214</c:v>
                      </c:pt>
                      <c:pt idx="127">
                        <c:v>48245</c:v>
                      </c:pt>
                      <c:pt idx="128">
                        <c:v>48274</c:v>
                      </c:pt>
                      <c:pt idx="129">
                        <c:v>48305</c:v>
                      </c:pt>
                      <c:pt idx="130">
                        <c:v>48335</c:v>
                      </c:pt>
                      <c:pt idx="131">
                        <c:v>48366</c:v>
                      </c:pt>
                      <c:pt idx="132">
                        <c:v>48396</c:v>
                      </c:pt>
                      <c:pt idx="133">
                        <c:v>48427</c:v>
                      </c:pt>
                      <c:pt idx="134">
                        <c:v>48458</c:v>
                      </c:pt>
                      <c:pt idx="135">
                        <c:v>48488</c:v>
                      </c:pt>
                      <c:pt idx="136">
                        <c:v>48519</c:v>
                      </c:pt>
                      <c:pt idx="137">
                        <c:v>48549</c:v>
                      </c:pt>
                      <c:pt idx="138">
                        <c:v>48580</c:v>
                      </c:pt>
                      <c:pt idx="139">
                        <c:v>48611</c:v>
                      </c:pt>
                      <c:pt idx="140">
                        <c:v>48639</c:v>
                      </c:pt>
                      <c:pt idx="141">
                        <c:v>48670</c:v>
                      </c:pt>
                      <c:pt idx="142">
                        <c:v>48700</c:v>
                      </c:pt>
                      <c:pt idx="143">
                        <c:v>48731</c:v>
                      </c:pt>
                      <c:pt idx="144">
                        <c:v>48761</c:v>
                      </c:pt>
                      <c:pt idx="145">
                        <c:v>48792</c:v>
                      </c:pt>
                      <c:pt idx="146">
                        <c:v>48823</c:v>
                      </c:pt>
                      <c:pt idx="147">
                        <c:v>48853</c:v>
                      </c:pt>
                      <c:pt idx="148">
                        <c:v>48884</c:v>
                      </c:pt>
                      <c:pt idx="149">
                        <c:v>48914</c:v>
                      </c:pt>
                      <c:pt idx="150">
                        <c:v>48945</c:v>
                      </c:pt>
                      <c:pt idx="151">
                        <c:v>48976</c:v>
                      </c:pt>
                      <c:pt idx="152">
                        <c:v>49004</c:v>
                      </c:pt>
                      <c:pt idx="153">
                        <c:v>49035</c:v>
                      </c:pt>
                      <c:pt idx="154">
                        <c:v>49065</c:v>
                      </c:pt>
                      <c:pt idx="155">
                        <c:v>49096</c:v>
                      </c:pt>
                      <c:pt idx="156">
                        <c:v>49126</c:v>
                      </c:pt>
                      <c:pt idx="157">
                        <c:v>49157</c:v>
                      </c:pt>
                      <c:pt idx="158">
                        <c:v>49188</c:v>
                      </c:pt>
                      <c:pt idx="159">
                        <c:v>49218</c:v>
                      </c:pt>
                      <c:pt idx="160">
                        <c:v>49249</c:v>
                      </c:pt>
                      <c:pt idx="161">
                        <c:v>49279</c:v>
                      </c:pt>
                      <c:pt idx="162">
                        <c:v>49310</c:v>
                      </c:pt>
                      <c:pt idx="163">
                        <c:v>49341</c:v>
                      </c:pt>
                      <c:pt idx="164">
                        <c:v>49369</c:v>
                      </c:pt>
                      <c:pt idx="165">
                        <c:v>49400</c:v>
                      </c:pt>
                      <c:pt idx="166">
                        <c:v>49430</c:v>
                      </c:pt>
                      <c:pt idx="167">
                        <c:v>49461</c:v>
                      </c:pt>
                      <c:pt idx="168">
                        <c:v>49491</c:v>
                      </c:pt>
                      <c:pt idx="169">
                        <c:v>49522</c:v>
                      </c:pt>
                      <c:pt idx="170">
                        <c:v>49553</c:v>
                      </c:pt>
                      <c:pt idx="171">
                        <c:v>49583</c:v>
                      </c:pt>
                      <c:pt idx="172">
                        <c:v>49614</c:v>
                      </c:pt>
                      <c:pt idx="173">
                        <c:v>49644</c:v>
                      </c:pt>
                      <c:pt idx="174">
                        <c:v>49675</c:v>
                      </c:pt>
                      <c:pt idx="175">
                        <c:v>49706</c:v>
                      </c:pt>
                      <c:pt idx="176">
                        <c:v>49735</c:v>
                      </c:pt>
                      <c:pt idx="177">
                        <c:v>49766</c:v>
                      </c:pt>
                      <c:pt idx="178">
                        <c:v>49796</c:v>
                      </c:pt>
                      <c:pt idx="179">
                        <c:v>49827</c:v>
                      </c:pt>
                      <c:pt idx="180">
                        <c:v>49857</c:v>
                      </c:pt>
                      <c:pt idx="181">
                        <c:v>49888</c:v>
                      </c:pt>
                      <c:pt idx="182">
                        <c:v>49919</c:v>
                      </c:pt>
                      <c:pt idx="183">
                        <c:v>49949</c:v>
                      </c:pt>
                      <c:pt idx="184">
                        <c:v>49980</c:v>
                      </c:pt>
                      <c:pt idx="185">
                        <c:v>50010</c:v>
                      </c:pt>
                      <c:pt idx="186">
                        <c:v>50041</c:v>
                      </c:pt>
                      <c:pt idx="187">
                        <c:v>50072</c:v>
                      </c:pt>
                      <c:pt idx="188">
                        <c:v>50100</c:v>
                      </c:pt>
                      <c:pt idx="189">
                        <c:v>50131</c:v>
                      </c:pt>
                      <c:pt idx="190">
                        <c:v>50161</c:v>
                      </c:pt>
                      <c:pt idx="191">
                        <c:v>50192</c:v>
                      </c:pt>
                      <c:pt idx="192">
                        <c:v>50222</c:v>
                      </c:pt>
                      <c:pt idx="193">
                        <c:v>50253</c:v>
                      </c:pt>
                      <c:pt idx="194">
                        <c:v>50284</c:v>
                      </c:pt>
                      <c:pt idx="195">
                        <c:v>50314</c:v>
                      </c:pt>
                      <c:pt idx="196">
                        <c:v>50345</c:v>
                      </c:pt>
                      <c:pt idx="197">
                        <c:v>50375</c:v>
                      </c:pt>
                      <c:pt idx="198">
                        <c:v>50406</c:v>
                      </c:pt>
                      <c:pt idx="199">
                        <c:v>50437</c:v>
                      </c:pt>
                      <c:pt idx="200">
                        <c:v>50465</c:v>
                      </c:pt>
                      <c:pt idx="201">
                        <c:v>50496</c:v>
                      </c:pt>
                      <c:pt idx="202">
                        <c:v>50526</c:v>
                      </c:pt>
                      <c:pt idx="203">
                        <c:v>50557</c:v>
                      </c:pt>
                      <c:pt idx="204">
                        <c:v>50587</c:v>
                      </c:pt>
                      <c:pt idx="205">
                        <c:v>50618</c:v>
                      </c:pt>
                      <c:pt idx="206">
                        <c:v>50649</c:v>
                      </c:pt>
                      <c:pt idx="207">
                        <c:v>50679</c:v>
                      </c:pt>
                      <c:pt idx="208">
                        <c:v>50710</c:v>
                      </c:pt>
                      <c:pt idx="209">
                        <c:v>50740</c:v>
                      </c:pt>
                      <c:pt idx="210">
                        <c:v>50771</c:v>
                      </c:pt>
                      <c:pt idx="211">
                        <c:v>50802</c:v>
                      </c:pt>
                      <c:pt idx="212">
                        <c:v>50830</c:v>
                      </c:pt>
                      <c:pt idx="213">
                        <c:v>50861</c:v>
                      </c:pt>
                      <c:pt idx="214">
                        <c:v>50891</c:v>
                      </c:pt>
                      <c:pt idx="215">
                        <c:v>50922</c:v>
                      </c:pt>
                      <c:pt idx="216">
                        <c:v>50952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'amortization schedules'!$AG$4:$AG$220</c15:sqref>
                        </c15:formulaRef>
                      </c:ext>
                    </c:extLst>
                    <c:numCache>
                      <c:formatCode>#,##0.00</c:formatCode>
                      <c:ptCount val="217"/>
                      <c:pt idx="0">
                        <c:v>22.200000000002319</c:v>
                      </c:pt>
                      <c:pt idx="1">
                        <c:v>44.329999999997654</c:v>
                      </c:pt>
                      <c:pt idx="2">
                        <c:v>66.399999999995316</c:v>
                      </c:pt>
                      <c:pt idx="3">
                        <c:v>88.410000000024411</c:v>
                      </c:pt>
                      <c:pt idx="4">
                        <c:v>110.35999999999763</c:v>
                      </c:pt>
                      <c:pt idx="5">
                        <c:v>132.23999999999296</c:v>
                      </c:pt>
                      <c:pt idx="6">
                        <c:v>154.05999999999062</c:v>
                      </c:pt>
                      <c:pt idx="7">
                        <c:v>175.80000000000109</c:v>
                      </c:pt>
                      <c:pt idx="8">
                        <c:v>197.49999999997431</c:v>
                      </c:pt>
                      <c:pt idx="9">
                        <c:v>219.10999999998012</c:v>
                      </c:pt>
                      <c:pt idx="10">
                        <c:v>240.66999999999757</c:v>
                      </c:pt>
                      <c:pt idx="11">
                        <c:v>262.16000000000804</c:v>
                      </c:pt>
                      <c:pt idx="12">
                        <c:v>283.58999999999173</c:v>
                      </c:pt>
                      <c:pt idx="13">
                        <c:v>304.95000000002665</c:v>
                      </c:pt>
                      <c:pt idx="14">
                        <c:v>326.23999999999637</c:v>
                      </c:pt>
                      <c:pt idx="15">
                        <c:v>347.46000000001732</c:v>
                      </c:pt>
                      <c:pt idx="16">
                        <c:v>368.61999999998238</c:v>
                      </c:pt>
                      <c:pt idx="17">
                        <c:v>389.70999999999867</c:v>
                      </c:pt>
                      <c:pt idx="18">
                        <c:v>410.73000000000798</c:v>
                      </c:pt>
                      <c:pt idx="19">
                        <c:v>431.67999999998119</c:v>
                      </c:pt>
                      <c:pt idx="20">
                        <c:v>452.56999999998584</c:v>
                      </c:pt>
                      <c:pt idx="21">
                        <c:v>473.3899999999835</c:v>
                      </c:pt>
                      <c:pt idx="22">
                        <c:v>494.14000000000328</c:v>
                      </c:pt>
                      <c:pt idx="23">
                        <c:v>514.80999999997766</c:v>
                      </c:pt>
                      <c:pt idx="24">
                        <c:v>535.41999999998347</c:v>
                      </c:pt>
                      <c:pt idx="25">
                        <c:v>555.96000000001141</c:v>
                      </c:pt>
                      <c:pt idx="26">
                        <c:v>576.42999999997414</c:v>
                      </c:pt>
                      <c:pt idx="27">
                        <c:v>596.8299999999881</c:v>
                      </c:pt>
                      <c:pt idx="28">
                        <c:v>617.14999999998577</c:v>
                      </c:pt>
                      <c:pt idx="29">
                        <c:v>637.40000000000555</c:v>
                      </c:pt>
                      <c:pt idx="30">
                        <c:v>657.58000000001834</c:v>
                      </c:pt>
                      <c:pt idx="31">
                        <c:v>677.70000000000437</c:v>
                      </c:pt>
                      <c:pt idx="32">
                        <c:v>697.74000000000319</c:v>
                      </c:pt>
                      <c:pt idx="33">
                        <c:v>717.70000000001482</c:v>
                      </c:pt>
                      <c:pt idx="34">
                        <c:v>737.58999999999037</c:v>
                      </c:pt>
                      <c:pt idx="35">
                        <c:v>757.41999999999734</c:v>
                      </c:pt>
                      <c:pt idx="36">
                        <c:v>777.16000000000781</c:v>
                      </c:pt>
                      <c:pt idx="37">
                        <c:v>796.8300000000113</c:v>
                      </c:pt>
                      <c:pt idx="38">
                        <c:v>816.42999999997869</c:v>
                      </c:pt>
                      <c:pt idx="39">
                        <c:v>835.9500000000171</c:v>
                      </c:pt>
                      <c:pt idx="40">
                        <c:v>855.39999999999031</c:v>
                      </c:pt>
                      <c:pt idx="41">
                        <c:v>874.77000000000544</c:v>
                      </c:pt>
                      <c:pt idx="42">
                        <c:v>894.08000000002289</c:v>
                      </c:pt>
                      <c:pt idx="43">
                        <c:v>913.29999999998563</c:v>
                      </c:pt>
                      <c:pt idx="44">
                        <c:v>932.43999999999028</c:v>
                      </c:pt>
                      <c:pt idx="45">
                        <c:v>951.50000000000773</c:v>
                      </c:pt>
                      <c:pt idx="46">
                        <c:v>970.49999999999841</c:v>
                      </c:pt>
                      <c:pt idx="47">
                        <c:v>989.42000000000189</c:v>
                      </c:pt>
                      <c:pt idx="48">
                        <c:v>1008.2499999999798</c:v>
                      </c:pt>
                      <c:pt idx="49">
                        <c:v>1027.0200000000182</c:v>
                      </c:pt>
                      <c:pt idx="50">
                        <c:v>1045.7000000000019</c:v>
                      </c:pt>
                      <c:pt idx="51">
                        <c:v>1064.289999999989</c:v>
                      </c:pt>
                      <c:pt idx="52">
                        <c:v>1082.8099999999984</c:v>
                      </c:pt>
                      <c:pt idx="53">
                        <c:v>1101.2600000000007</c:v>
                      </c:pt>
                      <c:pt idx="54">
                        <c:v>1119.6299999999867</c:v>
                      </c:pt>
                      <c:pt idx="55">
                        <c:v>1137.9100000000053</c:v>
                      </c:pt>
                      <c:pt idx="56">
                        <c:v>1156.1099999999785</c:v>
                      </c:pt>
                      <c:pt idx="57">
                        <c:v>1174.2299999999937</c:v>
                      </c:pt>
                      <c:pt idx="58">
                        <c:v>1192.2699999999925</c:v>
                      </c:pt>
                      <c:pt idx="59">
                        <c:v>1210.229999999975</c:v>
                      </c:pt>
                      <c:pt idx="60">
                        <c:v>1228.1099999999994</c:v>
                      </c:pt>
                      <c:pt idx="61">
                        <c:v>1245.9099999999785</c:v>
                      </c:pt>
                      <c:pt idx="62">
                        <c:v>1263.6200000000192</c:v>
                      </c:pt>
                      <c:pt idx="63">
                        <c:v>1281.2599999999948</c:v>
                      </c:pt>
                      <c:pt idx="64">
                        <c:v>1298.7999999999936</c:v>
                      </c:pt>
                      <c:pt idx="65">
                        <c:v>1316.2700000000145</c:v>
                      </c:pt>
                      <c:pt idx="66">
                        <c:v>1333.6400000000006</c:v>
                      </c:pt>
                      <c:pt idx="67">
                        <c:v>1350.9399999999796</c:v>
                      </c:pt>
                      <c:pt idx="68">
                        <c:v>1368.1499999999912</c:v>
                      </c:pt>
                      <c:pt idx="69">
                        <c:v>1385.2799999999866</c:v>
                      </c:pt>
                      <c:pt idx="70">
                        <c:v>1402.3199999999854</c:v>
                      </c:pt>
                      <c:pt idx="71">
                        <c:v>1419.2700000000168</c:v>
                      </c:pt>
                      <c:pt idx="72">
                        <c:v>1436.1500000000121</c:v>
                      </c:pt>
                      <c:pt idx="73">
                        <c:v>1452.9300000000017</c:v>
                      </c:pt>
                      <c:pt idx="74">
                        <c:v>1469.6199999999947</c:v>
                      </c:pt>
                      <c:pt idx="75">
                        <c:v>1486.2300000000005</c:v>
                      </c:pt>
                      <c:pt idx="76">
                        <c:v>1502.7400000000005</c:v>
                      </c:pt>
                      <c:pt idx="77">
                        <c:v>1519.1799999999935</c:v>
                      </c:pt>
                      <c:pt idx="78">
                        <c:v>1535.5200000000098</c:v>
                      </c:pt>
                      <c:pt idx="79">
                        <c:v>1551.7799999999806</c:v>
                      </c:pt>
                      <c:pt idx="80">
                        <c:v>1567.9500000000132</c:v>
                      </c:pt>
                      <c:pt idx="81">
                        <c:v>1584.0299999999911</c:v>
                      </c:pt>
                      <c:pt idx="82">
                        <c:v>1600.0200000000016</c:v>
                      </c:pt>
                      <c:pt idx="83">
                        <c:v>1615.9099999999771</c:v>
                      </c:pt>
                      <c:pt idx="84">
                        <c:v>1631.7199999999946</c:v>
                      </c:pt>
                      <c:pt idx="85">
                        <c:v>1647.4299999999771</c:v>
                      </c:pt>
                      <c:pt idx="86">
                        <c:v>1663.0600000000015</c:v>
                      </c:pt>
                      <c:pt idx="87">
                        <c:v>1678.5899999999911</c:v>
                      </c:pt>
                      <c:pt idx="88">
                        <c:v>1694.0400000000225</c:v>
                      </c:pt>
                      <c:pt idx="89">
                        <c:v>1709.3799999999806</c:v>
                      </c:pt>
                      <c:pt idx="90">
                        <c:v>1724.6300000000003</c:v>
                      </c:pt>
                      <c:pt idx="91">
                        <c:v>1739.7899999999945</c:v>
                      </c:pt>
                      <c:pt idx="92">
                        <c:v>1754.8700000000015</c:v>
                      </c:pt>
                      <c:pt idx="93">
                        <c:v>1769.8399999999933</c:v>
                      </c:pt>
                      <c:pt idx="94">
                        <c:v>1784.7099999999793</c:v>
                      </c:pt>
                      <c:pt idx="95">
                        <c:v>1799.5099999999875</c:v>
                      </c:pt>
                      <c:pt idx="96">
                        <c:v>1814.2000000000096</c:v>
                      </c:pt>
                      <c:pt idx="97">
                        <c:v>1828.7899999999968</c:v>
                      </c:pt>
                      <c:pt idx="98">
                        <c:v>1843.2800000000072</c:v>
                      </c:pt>
                      <c:pt idx="99">
                        <c:v>1857.6799999999921</c:v>
                      </c:pt>
                      <c:pt idx="100">
                        <c:v>1871.9900000000096</c:v>
                      </c:pt>
                      <c:pt idx="101">
                        <c:v>1886.1999999999921</c:v>
                      </c:pt>
                      <c:pt idx="102">
                        <c:v>1900.3099999999979</c:v>
                      </c:pt>
                      <c:pt idx="103">
                        <c:v>1914.3199999999979</c:v>
                      </c:pt>
                      <c:pt idx="104">
                        <c:v>1928.2399999999723</c:v>
                      </c:pt>
                      <c:pt idx="105">
                        <c:v>1942.0499999999897</c:v>
                      </c:pt>
                      <c:pt idx="106">
                        <c:v>1955.7700000000107</c:v>
                      </c:pt>
                      <c:pt idx="107">
                        <c:v>1969.3800000000165</c:v>
                      </c:pt>
                      <c:pt idx="108">
                        <c:v>1982.8900000000165</c:v>
                      </c:pt>
                      <c:pt idx="109">
                        <c:v>1996.3099999999909</c:v>
                      </c:pt>
                      <c:pt idx="110">
                        <c:v>2009.6199999999792</c:v>
                      </c:pt>
                      <c:pt idx="111">
                        <c:v>2022.8400000000001</c:v>
                      </c:pt>
                      <c:pt idx="112">
                        <c:v>2035.950000000006</c:v>
                      </c:pt>
                      <c:pt idx="113">
                        <c:v>2048.9600000000059</c:v>
                      </c:pt>
                      <c:pt idx="114">
                        <c:v>2061.8599999999906</c:v>
                      </c:pt>
                      <c:pt idx="115">
                        <c:v>2074.6599999999989</c:v>
                      </c:pt>
                      <c:pt idx="116">
                        <c:v>2087.3700000000108</c:v>
                      </c:pt>
                      <c:pt idx="117">
                        <c:v>2099.9599999999978</c:v>
                      </c:pt>
                      <c:pt idx="118">
                        <c:v>2112.4499999999789</c:v>
                      </c:pt>
                      <c:pt idx="119">
                        <c:v>2124.8400000000129</c:v>
                      </c:pt>
                      <c:pt idx="120">
                        <c:v>2137.1200000000026</c:v>
                      </c:pt>
                      <c:pt idx="121">
                        <c:v>2149.2999999999861</c:v>
                      </c:pt>
                      <c:pt idx="122">
                        <c:v>2161.3699999999835</c:v>
                      </c:pt>
                      <c:pt idx="123">
                        <c:v>2173.3299999999663</c:v>
                      </c:pt>
                      <c:pt idx="124">
                        <c:v>2185.2000000000107</c:v>
                      </c:pt>
                      <c:pt idx="125">
                        <c:v>2196.9500000000012</c:v>
                      </c:pt>
                      <c:pt idx="126">
                        <c:v>2208.5899999999765</c:v>
                      </c:pt>
                      <c:pt idx="127">
                        <c:v>2220.1199999999953</c:v>
                      </c:pt>
                      <c:pt idx="128">
                        <c:v>2231.5599999999886</c:v>
                      </c:pt>
                      <c:pt idx="129">
                        <c:v>2242.8699999999767</c:v>
                      </c:pt>
                      <c:pt idx="130">
                        <c:v>2254.0800000000172</c:v>
                      </c:pt>
                      <c:pt idx="131">
                        <c:v>2265.1799999999848</c:v>
                      </c:pt>
                      <c:pt idx="132">
                        <c:v>2276.1699999999955</c:v>
                      </c:pt>
                      <c:pt idx="133">
                        <c:v>2287.0499999999906</c:v>
                      </c:pt>
                      <c:pt idx="134">
                        <c:v>2297.8099999999613</c:v>
                      </c:pt>
                      <c:pt idx="135">
                        <c:v>2308.4600000000337</c:v>
                      </c:pt>
                      <c:pt idx="136">
                        <c:v>2319.0000000000036</c:v>
                      </c:pt>
                      <c:pt idx="137">
                        <c:v>2329.4399999999964</c:v>
                      </c:pt>
                      <c:pt idx="138">
                        <c:v>2339.7500000000136</c:v>
                      </c:pt>
                      <c:pt idx="139">
                        <c:v>2349.9599999999964</c:v>
                      </c:pt>
                      <c:pt idx="140">
                        <c:v>2360.0500000000129</c:v>
                      </c:pt>
                      <c:pt idx="141">
                        <c:v>2370.0200000000045</c:v>
                      </c:pt>
                      <c:pt idx="142">
                        <c:v>2379.8800000000101</c:v>
                      </c:pt>
                      <c:pt idx="143">
                        <c:v>2389.630000000001</c:v>
                      </c:pt>
                      <c:pt idx="144">
                        <c:v>2399.2700000000059</c:v>
                      </c:pt>
                      <c:pt idx="145">
                        <c:v>2408.7800000000057</c:v>
                      </c:pt>
                      <c:pt idx="146">
                        <c:v>2418.1799999999612</c:v>
                      </c:pt>
                      <c:pt idx="147">
                        <c:v>2427.4600000000091</c:v>
                      </c:pt>
                      <c:pt idx="148">
                        <c:v>2436.6200000000035</c:v>
                      </c:pt>
                      <c:pt idx="149">
                        <c:v>2445.659999999973</c:v>
                      </c:pt>
                      <c:pt idx="150">
                        <c:v>2454.5900000000147</c:v>
                      </c:pt>
                      <c:pt idx="151">
                        <c:v>2463.4000000000033</c:v>
                      </c:pt>
                      <c:pt idx="152">
                        <c:v>2472.0899999999965</c:v>
                      </c:pt>
                      <c:pt idx="153">
                        <c:v>2480.6599999999939</c:v>
                      </c:pt>
                      <c:pt idx="154">
                        <c:v>2489.0999999999867</c:v>
                      </c:pt>
                      <c:pt idx="155">
                        <c:v>2497.430000000023</c:v>
                      </c:pt>
                      <c:pt idx="156">
                        <c:v>2505.6400000000058</c:v>
                      </c:pt>
                      <c:pt idx="157">
                        <c:v>2513.7199999999834</c:v>
                      </c:pt>
                      <c:pt idx="158">
                        <c:v>2521.6900000000041</c:v>
                      </c:pt>
                      <c:pt idx="159">
                        <c:v>2529.5199999999822</c:v>
                      </c:pt>
                      <c:pt idx="160">
                        <c:v>2537.2399999999743</c:v>
                      </c:pt>
                      <c:pt idx="161">
                        <c:v>2544.8299999999908</c:v>
                      </c:pt>
                      <c:pt idx="162">
                        <c:v>2552.300000000012</c:v>
                      </c:pt>
                      <c:pt idx="163">
                        <c:v>2559.6499999999796</c:v>
                      </c:pt>
                      <c:pt idx="164">
                        <c:v>2566.8700000000008</c:v>
                      </c:pt>
                      <c:pt idx="165">
                        <c:v>2573.9600000000173</c:v>
                      </c:pt>
                      <c:pt idx="166">
                        <c:v>2580.9299999999803</c:v>
                      </c:pt>
                      <c:pt idx="167">
                        <c:v>2587.7699999999968</c:v>
                      </c:pt>
                      <c:pt idx="168">
                        <c:v>2594.490000000018</c:v>
                      </c:pt>
                      <c:pt idx="169">
                        <c:v>2601.0699999999961</c:v>
                      </c:pt>
                      <c:pt idx="170">
                        <c:v>2607.5300000000079</c:v>
                      </c:pt>
                      <c:pt idx="171">
                        <c:v>2613.8699999999953</c:v>
                      </c:pt>
                      <c:pt idx="172">
                        <c:v>2620.0699999999979</c:v>
                      </c:pt>
                      <c:pt idx="173">
                        <c:v>2626.1300000000156</c:v>
                      </c:pt>
                      <c:pt idx="174">
                        <c:v>2632.0800000000181</c:v>
                      </c:pt>
                      <c:pt idx="175">
                        <c:v>2637.8899999999776</c:v>
                      </c:pt>
                      <c:pt idx="176">
                        <c:v>2643.58</c:v>
                      </c:pt>
                      <c:pt idx="177">
                        <c:v>2649.1200000000281</c:v>
                      </c:pt>
                      <c:pt idx="178">
                        <c:v>2654.5400000000027</c:v>
                      </c:pt>
                      <c:pt idx="179">
                        <c:v>2659.8199999999924</c:v>
                      </c:pt>
                      <c:pt idx="180">
                        <c:v>2664.9800000000159</c:v>
                      </c:pt>
                      <c:pt idx="181">
                        <c:v>2669.9900000000162</c:v>
                      </c:pt>
                      <c:pt idx="182">
                        <c:v>2674.8799999999919</c:v>
                      </c:pt>
                      <c:pt idx="183">
                        <c:v>2679.6300000000119</c:v>
                      </c:pt>
                      <c:pt idx="184">
                        <c:v>2684.240000000018</c:v>
                      </c:pt>
                      <c:pt idx="185">
                        <c:v>2688.7299999999996</c:v>
                      </c:pt>
                      <c:pt idx="186">
                        <c:v>2693.0700000000161</c:v>
                      </c:pt>
                      <c:pt idx="187">
                        <c:v>2697.2800000000279</c:v>
                      </c:pt>
                      <c:pt idx="188">
                        <c:v>2701.3399999999583</c:v>
                      </c:pt>
                      <c:pt idx="189">
                        <c:v>2705.2700000000004</c:v>
                      </c:pt>
                      <c:pt idx="190">
                        <c:v>2709.0699999999797</c:v>
                      </c:pt>
                      <c:pt idx="191">
                        <c:v>2712.7200000000521</c:v>
                      </c:pt>
                      <c:pt idx="192">
                        <c:v>2716.2400000000034</c:v>
                      </c:pt>
                      <c:pt idx="193">
                        <c:v>2719.619999999999</c:v>
                      </c:pt>
                      <c:pt idx="194">
                        <c:v>2722.8500000000295</c:v>
                      </c:pt>
                      <c:pt idx="195">
                        <c:v>2725.9500000000553</c:v>
                      </c:pt>
                      <c:pt idx="196">
                        <c:v>2728.9000000000578</c:v>
                      </c:pt>
                      <c:pt idx="197">
                        <c:v>2731.7099999999882</c:v>
                      </c:pt>
                      <c:pt idx="198">
                        <c:v>2734.380000000021</c:v>
                      </c:pt>
                      <c:pt idx="199">
                        <c:v>2736.9099999999817</c:v>
                      </c:pt>
                      <c:pt idx="200">
                        <c:v>2739.2900000000354</c:v>
                      </c:pt>
                      <c:pt idx="201">
                        <c:v>2741.530000000017</c:v>
                      </c:pt>
                      <c:pt idx="202">
                        <c:v>2743.6299999999846</c:v>
                      </c:pt>
                      <c:pt idx="203">
                        <c:v>2745.5699999999779</c:v>
                      </c:pt>
                      <c:pt idx="204">
                        <c:v>2747.3800000000247</c:v>
                      </c:pt>
                      <c:pt idx="205">
                        <c:v>2749.0299999999806</c:v>
                      </c:pt>
                      <c:pt idx="206">
                        <c:v>2750.5400000000391</c:v>
                      </c:pt>
                      <c:pt idx="207">
                        <c:v>2751.900000000016</c:v>
                      </c:pt>
                      <c:pt idx="208">
                        <c:v>2753.119999999979</c:v>
                      </c:pt>
                      <c:pt idx="209">
                        <c:v>2754.1900000000351</c:v>
                      </c:pt>
                      <c:pt idx="210">
                        <c:v>2755.1000000000004</c:v>
                      </c:pt>
                      <c:pt idx="211">
                        <c:v>2755.8700000000099</c:v>
                      </c:pt>
                      <c:pt idx="212">
                        <c:v>2756.4899999999961</c:v>
                      </c:pt>
                      <c:pt idx="213">
                        <c:v>2756.9600000000173</c:v>
                      </c:pt>
                      <c:pt idx="214">
                        <c:v>2757.2800000000152</c:v>
                      </c:pt>
                      <c:pt idx="215">
                        <c:v>2756.1600000000108</c:v>
                      </c:pt>
                      <c:pt idx="216">
                        <c:v>2768.920000000011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8A9-4284-B4B1-A66132532F0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2.25 Balance</c:v>
                </c:tx>
                <c:spPr>
                  <a:ln w="28575" cap="rnd">
                    <a:solidFill>
                      <a:schemeClr val="accent2">
                        <a:alpha val="5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'amortization schedules'!$AF$4:$AF$220</c15:sqref>
                        </c15:formulaRef>
                      </c:ext>
                    </c:extLst>
                    <c:numCache>
                      <c:formatCode>mmm\-yy</c:formatCode>
                      <c:ptCount val="217"/>
                      <c:pt idx="0">
                        <c:v>44378</c:v>
                      </c:pt>
                      <c:pt idx="1">
                        <c:v>44409</c:v>
                      </c:pt>
                      <c:pt idx="2">
                        <c:v>44440</c:v>
                      </c:pt>
                      <c:pt idx="3">
                        <c:v>44470</c:v>
                      </c:pt>
                      <c:pt idx="4">
                        <c:v>44501</c:v>
                      </c:pt>
                      <c:pt idx="5">
                        <c:v>44531</c:v>
                      </c:pt>
                      <c:pt idx="6">
                        <c:v>44562</c:v>
                      </c:pt>
                      <c:pt idx="7">
                        <c:v>44593</c:v>
                      </c:pt>
                      <c:pt idx="8">
                        <c:v>44621</c:v>
                      </c:pt>
                      <c:pt idx="9">
                        <c:v>44652</c:v>
                      </c:pt>
                      <c:pt idx="10">
                        <c:v>44682</c:v>
                      </c:pt>
                      <c:pt idx="11">
                        <c:v>44713</c:v>
                      </c:pt>
                      <c:pt idx="12">
                        <c:v>44743</c:v>
                      </c:pt>
                      <c:pt idx="13">
                        <c:v>44774</c:v>
                      </c:pt>
                      <c:pt idx="14">
                        <c:v>44805</c:v>
                      </c:pt>
                      <c:pt idx="15">
                        <c:v>44835</c:v>
                      </c:pt>
                      <c:pt idx="16">
                        <c:v>44866</c:v>
                      </c:pt>
                      <c:pt idx="17">
                        <c:v>44896</c:v>
                      </c:pt>
                      <c:pt idx="18">
                        <c:v>44927</c:v>
                      </c:pt>
                      <c:pt idx="19">
                        <c:v>44958</c:v>
                      </c:pt>
                      <c:pt idx="20">
                        <c:v>44986</c:v>
                      </c:pt>
                      <c:pt idx="21">
                        <c:v>45017</c:v>
                      </c:pt>
                      <c:pt idx="22">
                        <c:v>45047</c:v>
                      </c:pt>
                      <c:pt idx="23">
                        <c:v>45078</c:v>
                      </c:pt>
                      <c:pt idx="24">
                        <c:v>45108</c:v>
                      </c:pt>
                      <c:pt idx="25">
                        <c:v>45139</c:v>
                      </c:pt>
                      <c:pt idx="26">
                        <c:v>45170</c:v>
                      </c:pt>
                      <c:pt idx="27">
                        <c:v>45200</c:v>
                      </c:pt>
                      <c:pt idx="28">
                        <c:v>45231</c:v>
                      </c:pt>
                      <c:pt idx="29">
                        <c:v>45261</c:v>
                      </c:pt>
                      <c:pt idx="30">
                        <c:v>45292</c:v>
                      </c:pt>
                      <c:pt idx="31">
                        <c:v>45323</c:v>
                      </c:pt>
                      <c:pt idx="32">
                        <c:v>45352</c:v>
                      </c:pt>
                      <c:pt idx="33">
                        <c:v>45383</c:v>
                      </c:pt>
                      <c:pt idx="34">
                        <c:v>45413</c:v>
                      </c:pt>
                      <c:pt idx="35">
                        <c:v>45444</c:v>
                      </c:pt>
                      <c:pt idx="36">
                        <c:v>45474</c:v>
                      </c:pt>
                      <c:pt idx="37">
                        <c:v>45505</c:v>
                      </c:pt>
                      <c:pt idx="38">
                        <c:v>45536</c:v>
                      </c:pt>
                      <c:pt idx="39">
                        <c:v>45566</c:v>
                      </c:pt>
                      <c:pt idx="40">
                        <c:v>45597</c:v>
                      </c:pt>
                      <c:pt idx="41">
                        <c:v>45627</c:v>
                      </c:pt>
                      <c:pt idx="42">
                        <c:v>45658</c:v>
                      </c:pt>
                      <c:pt idx="43">
                        <c:v>45689</c:v>
                      </c:pt>
                      <c:pt idx="44">
                        <c:v>45717</c:v>
                      </c:pt>
                      <c:pt idx="45">
                        <c:v>45748</c:v>
                      </c:pt>
                      <c:pt idx="46">
                        <c:v>45778</c:v>
                      </c:pt>
                      <c:pt idx="47">
                        <c:v>45809</c:v>
                      </c:pt>
                      <c:pt idx="48">
                        <c:v>45839</c:v>
                      </c:pt>
                      <c:pt idx="49">
                        <c:v>45870</c:v>
                      </c:pt>
                      <c:pt idx="50">
                        <c:v>45901</c:v>
                      </c:pt>
                      <c:pt idx="51">
                        <c:v>45931</c:v>
                      </c:pt>
                      <c:pt idx="52">
                        <c:v>45962</c:v>
                      </c:pt>
                      <c:pt idx="53">
                        <c:v>45992</c:v>
                      </c:pt>
                      <c:pt idx="54">
                        <c:v>46023</c:v>
                      </c:pt>
                      <c:pt idx="55">
                        <c:v>46054</c:v>
                      </c:pt>
                      <c:pt idx="56">
                        <c:v>46082</c:v>
                      </c:pt>
                      <c:pt idx="57">
                        <c:v>46113</c:v>
                      </c:pt>
                      <c:pt idx="58">
                        <c:v>46143</c:v>
                      </c:pt>
                      <c:pt idx="59">
                        <c:v>46174</c:v>
                      </c:pt>
                      <c:pt idx="60">
                        <c:v>46204</c:v>
                      </c:pt>
                      <c:pt idx="61">
                        <c:v>46235</c:v>
                      </c:pt>
                      <c:pt idx="62">
                        <c:v>46266</c:v>
                      </c:pt>
                      <c:pt idx="63">
                        <c:v>46296</c:v>
                      </c:pt>
                      <c:pt idx="64">
                        <c:v>46327</c:v>
                      </c:pt>
                      <c:pt idx="65">
                        <c:v>46357</c:v>
                      </c:pt>
                      <c:pt idx="66">
                        <c:v>46388</c:v>
                      </c:pt>
                      <c:pt idx="67">
                        <c:v>46419</c:v>
                      </c:pt>
                      <c:pt idx="68">
                        <c:v>46447</c:v>
                      </c:pt>
                      <c:pt idx="69">
                        <c:v>46478</c:v>
                      </c:pt>
                      <c:pt idx="70">
                        <c:v>46508</c:v>
                      </c:pt>
                      <c:pt idx="71">
                        <c:v>46539</c:v>
                      </c:pt>
                      <c:pt idx="72">
                        <c:v>46569</c:v>
                      </c:pt>
                      <c:pt idx="73">
                        <c:v>46600</c:v>
                      </c:pt>
                      <c:pt idx="74">
                        <c:v>46631</c:v>
                      </c:pt>
                      <c:pt idx="75">
                        <c:v>46661</c:v>
                      </c:pt>
                      <c:pt idx="76">
                        <c:v>46692</c:v>
                      </c:pt>
                      <c:pt idx="77">
                        <c:v>46722</c:v>
                      </c:pt>
                      <c:pt idx="78">
                        <c:v>46753</c:v>
                      </c:pt>
                      <c:pt idx="79">
                        <c:v>46784</c:v>
                      </c:pt>
                      <c:pt idx="80">
                        <c:v>46813</c:v>
                      </c:pt>
                      <c:pt idx="81">
                        <c:v>46844</c:v>
                      </c:pt>
                      <c:pt idx="82">
                        <c:v>46874</c:v>
                      </c:pt>
                      <c:pt idx="83">
                        <c:v>46905</c:v>
                      </c:pt>
                      <c:pt idx="84">
                        <c:v>46935</c:v>
                      </c:pt>
                      <c:pt idx="85">
                        <c:v>46966</c:v>
                      </c:pt>
                      <c:pt idx="86">
                        <c:v>46997</c:v>
                      </c:pt>
                      <c:pt idx="87">
                        <c:v>47027</c:v>
                      </c:pt>
                      <c:pt idx="88">
                        <c:v>47058</c:v>
                      </c:pt>
                      <c:pt idx="89">
                        <c:v>47088</c:v>
                      </c:pt>
                      <c:pt idx="90">
                        <c:v>47119</c:v>
                      </c:pt>
                      <c:pt idx="91">
                        <c:v>47150</c:v>
                      </c:pt>
                      <c:pt idx="92">
                        <c:v>47178</c:v>
                      </c:pt>
                      <c:pt idx="93">
                        <c:v>47209</c:v>
                      </c:pt>
                      <c:pt idx="94">
                        <c:v>47239</c:v>
                      </c:pt>
                      <c:pt idx="95">
                        <c:v>47270</c:v>
                      </c:pt>
                      <c:pt idx="96">
                        <c:v>47300</c:v>
                      </c:pt>
                      <c:pt idx="97">
                        <c:v>47331</c:v>
                      </c:pt>
                      <c:pt idx="98">
                        <c:v>47362</c:v>
                      </c:pt>
                      <c:pt idx="99">
                        <c:v>47392</c:v>
                      </c:pt>
                      <c:pt idx="100">
                        <c:v>47423</c:v>
                      </c:pt>
                      <c:pt idx="101">
                        <c:v>47453</c:v>
                      </c:pt>
                      <c:pt idx="102">
                        <c:v>47484</c:v>
                      </c:pt>
                      <c:pt idx="103">
                        <c:v>47515</c:v>
                      </c:pt>
                      <c:pt idx="104">
                        <c:v>47543</c:v>
                      </c:pt>
                      <c:pt idx="105">
                        <c:v>47574</c:v>
                      </c:pt>
                      <c:pt idx="106">
                        <c:v>47604</c:v>
                      </c:pt>
                      <c:pt idx="107">
                        <c:v>47635</c:v>
                      </c:pt>
                      <c:pt idx="108">
                        <c:v>47665</c:v>
                      </c:pt>
                      <c:pt idx="109">
                        <c:v>47696</c:v>
                      </c:pt>
                      <c:pt idx="110">
                        <c:v>47727</c:v>
                      </c:pt>
                      <c:pt idx="111">
                        <c:v>47757</c:v>
                      </c:pt>
                      <c:pt idx="112">
                        <c:v>47788</c:v>
                      </c:pt>
                      <c:pt idx="113">
                        <c:v>47818</c:v>
                      </c:pt>
                      <c:pt idx="114">
                        <c:v>47849</c:v>
                      </c:pt>
                      <c:pt idx="115">
                        <c:v>47880</c:v>
                      </c:pt>
                      <c:pt idx="116">
                        <c:v>47908</c:v>
                      </c:pt>
                      <c:pt idx="117">
                        <c:v>47939</c:v>
                      </c:pt>
                      <c:pt idx="118">
                        <c:v>47969</c:v>
                      </c:pt>
                      <c:pt idx="119">
                        <c:v>48000</c:v>
                      </c:pt>
                      <c:pt idx="120">
                        <c:v>48030</c:v>
                      </c:pt>
                      <c:pt idx="121">
                        <c:v>48061</c:v>
                      </c:pt>
                      <c:pt idx="122">
                        <c:v>48092</c:v>
                      </c:pt>
                      <c:pt idx="123">
                        <c:v>48122</c:v>
                      </c:pt>
                      <c:pt idx="124">
                        <c:v>48153</c:v>
                      </c:pt>
                      <c:pt idx="125">
                        <c:v>48183</c:v>
                      </c:pt>
                      <c:pt idx="126">
                        <c:v>48214</c:v>
                      </c:pt>
                      <c:pt idx="127">
                        <c:v>48245</c:v>
                      </c:pt>
                      <c:pt idx="128">
                        <c:v>48274</c:v>
                      </c:pt>
                      <c:pt idx="129">
                        <c:v>48305</c:v>
                      </c:pt>
                      <c:pt idx="130">
                        <c:v>48335</c:v>
                      </c:pt>
                      <c:pt idx="131">
                        <c:v>48366</c:v>
                      </c:pt>
                      <c:pt idx="132">
                        <c:v>48396</c:v>
                      </c:pt>
                      <c:pt idx="133">
                        <c:v>48427</c:v>
                      </c:pt>
                      <c:pt idx="134">
                        <c:v>48458</c:v>
                      </c:pt>
                      <c:pt idx="135">
                        <c:v>48488</c:v>
                      </c:pt>
                      <c:pt idx="136">
                        <c:v>48519</c:v>
                      </c:pt>
                      <c:pt idx="137">
                        <c:v>48549</c:v>
                      </c:pt>
                      <c:pt idx="138">
                        <c:v>48580</c:v>
                      </c:pt>
                      <c:pt idx="139">
                        <c:v>48611</c:v>
                      </c:pt>
                      <c:pt idx="140">
                        <c:v>48639</c:v>
                      </c:pt>
                      <c:pt idx="141">
                        <c:v>48670</c:v>
                      </c:pt>
                      <c:pt idx="142">
                        <c:v>48700</c:v>
                      </c:pt>
                      <c:pt idx="143">
                        <c:v>48731</c:v>
                      </c:pt>
                      <c:pt idx="144">
                        <c:v>48761</c:v>
                      </c:pt>
                      <c:pt idx="145">
                        <c:v>48792</c:v>
                      </c:pt>
                      <c:pt idx="146">
                        <c:v>48823</c:v>
                      </c:pt>
                      <c:pt idx="147">
                        <c:v>48853</c:v>
                      </c:pt>
                      <c:pt idx="148">
                        <c:v>48884</c:v>
                      </c:pt>
                      <c:pt idx="149">
                        <c:v>48914</c:v>
                      </c:pt>
                      <c:pt idx="150">
                        <c:v>48945</c:v>
                      </c:pt>
                      <c:pt idx="151">
                        <c:v>48976</c:v>
                      </c:pt>
                      <c:pt idx="152">
                        <c:v>49004</c:v>
                      </c:pt>
                      <c:pt idx="153">
                        <c:v>49035</c:v>
                      </c:pt>
                      <c:pt idx="154">
                        <c:v>49065</c:v>
                      </c:pt>
                      <c:pt idx="155">
                        <c:v>49096</c:v>
                      </c:pt>
                      <c:pt idx="156">
                        <c:v>49126</c:v>
                      </c:pt>
                      <c:pt idx="157">
                        <c:v>49157</c:v>
                      </c:pt>
                      <c:pt idx="158">
                        <c:v>49188</c:v>
                      </c:pt>
                      <c:pt idx="159">
                        <c:v>49218</c:v>
                      </c:pt>
                      <c:pt idx="160">
                        <c:v>49249</c:v>
                      </c:pt>
                      <c:pt idx="161">
                        <c:v>49279</c:v>
                      </c:pt>
                      <c:pt idx="162">
                        <c:v>49310</c:v>
                      </c:pt>
                      <c:pt idx="163">
                        <c:v>49341</c:v>
                      </c:pt>
                      <c:pt idx="164">
                        <c:v>49369</c:v>
                      </c:pt>
                      <c:pt idx="165">
                        <c:v>49400</c:v>
                      </c:pt>
                      <c:pt idx="166">
                        <c:v>49430</c:v>
                      </c:pt>
                      <c:pt idx="167">
                        <c:v>49461</c:v>
                      </c:pt>
                      <c:pt idx="168">
                        <c:v>49491</c:v>
                      </c:pt>
                      <c:pt idx="169">
                        <c:v>49522</c:v>
                      </c:pt>
                      <c:pt idx="170">
                        <c:v>49553</c:v>
                      </c:pt>
                      <c:pt idx="171">
                        <c:v>49583</c:v>
                      </c:pt>
                      <c:pt idx="172">
                        <c:v>49614</c:v>
                      </c:pt>
                      <c:pt idx="173">
                        <c:v>49644</c:v>
                      </c:pt>
                      <c:pt idx="174">
                        <c:v>49675</c:v>
                      </c:pt>
                      <c:pt idx="175">
                        <c:v>49706</c:v>
                      </c:pt>
                      <c:pt idx="176">
                        <c:v>49735</c:v>
                      </c:pt>
                      <c:pt idx="177">
                        <c:v>49766</c:v>
                      </c:pt>
                      <c:pt idx="178">
                        <c:v>49796</c:v>
                      </c:pt>
                      <c:pt idx="179">
                        <c:v>49827</c:v>
                      </c:pt>
                      <c:pt idx="180">
                        <c:v>49857</c:v>
                      </c:pt>
                      <c:pt idx="181">
                        <c:v>49888</c:v>
                      </c:pt>
                      <c:pt idx="182">
                        <c:v>49919</c:v>
                      </c:pt>
                      <c:pt idx="183">
                        <c:v>49949</c:v>
                      </c:pt>
                      <c:pt idx="184">
                        <c:v>49980</c:v>
                      </c:pt>
                      <c:pt idx="185">
                        <c:v>50010</c:v>
                      </c:pt>
                      <c:pt idx="186">
                        <c:v>50041</c:v>
                      </c:pt>
                      <c:pt idx="187">
                        <c:v>50072</c:v>
                      </c:pt>
                      <c:pt idx="188">
                        <c:v>50100</c:v>
                      </c:pt>
                      <c:pt idx="189">
                        <c:v>50131</c:v>
                      </c:pt>
                      <c:pt idx="190">
                        <c:v>50161</c:v>
                      </c:pt>
                      <c:pt idx="191">
                        <c:v>50192</c:v>
                      </c:pt>
                      <c:pt idx="192">
                        <c:v>50222</c:v>
                      </c:pt>
                      <c:pt idx="193">
                        <c:v>50253</c:v>
                      </c:pt>
                      <c:pt idx="194">
                        <c:v>50284</c:v>
                      </c:pt>
                      <c:pt idx="195">
                        <c:v>50314</c:v>
                      </c:pt>
                      <c:pt idx="196">
                        <c:v>50345</c:v>
                      </c:pt>
                      <c:pt idx="197">
                        <c:v>50375</c:v>
                      </c:pt>
                      <c:pt idx="198">
                        <c:v>50406</c:v>
                      </c:pt>
                      <c:pt idx="199">
                        <c:v>50437</c:v>
                      </c:pt>
                      <c:pt idx="200">
                        <c:v>50465</c:v>
                      </c:pt>
                      <c:pt idx="201">
                        <c:v>50496</c:v>
                      </c:pt>
                      <c:pt idx="202">
                        <c:v>50526</c:v>
                      </c:pt>
                      <c:pt idx="203">
                        <c:v>50557</c:v>
                      </c:pt>
                      <c:pt idx="204">
                        <c:v>50587</c:v>
                      </c:pt>
                      <c:pt idx="205">
                        <c:v>50618</c:v>
                      </c:pt>
                      <c:pt idx="206">
                        <c:v>50649</c:v>
                      </c:pt>
                      <c:pt idx="207">
                        <c:v>50679</c:v>
                      </c:pt>
                      <c:pt idx="208">
                        <c:v>50710</c:v>
                      </c:pt>
                      <c:pt idx="209">
                        <c:v>50740</c:v>
                      </c:pt>
                      <c:pt idx="210">
                        <c:v>50771</c:v>
                      </c:pt>
                      <c:pt idx="211">
                        <c:v>50802</c:v>
                      </c:pt>
                      <c:pt idx="212">
                        <c:v>50830</c:v>
                      </c:pt>
                      <c:pt idx="213">
                        <c:v>50861</c:v>
                      </c:pt>
                      <c:pt idx="214">
                        <c:v>50891</c:v>
                      </c:pt>
                      <c:pt idx="215">
                        <c:v>50922</c:v>
                      </c:pt>
                      <c:pt idx="216">
                        <c:v>50952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'amortization schedules'!$AH$4:$AH$220</c15:sqref>
                        </c15:formulaRef>
                      </c:ext>
                    </c:extLst>
                    <c:numCache>
                      <c:formatCode>#,##0.00</c:formatCode>
                      <c:ptCount val="217"/>
                      <c:pt idx="0">
                        <c:v>44.380000000002156</c:v>
                      </c:pt>
                      <c:pt idx="1">
                        <c:v>88.639999999979864</c:v>
                      </c:pt>
                      <c:pt idx="2">
                        <c:v>132.76999999998202</c:v>
                      </c:pt>
                      <c:pt idx="3">
                        <c:v>176.77000000000862</c:v>
                      </c:pt>
                      <c:pt idx="4">
                        <c:v>220.65000000001078</c:v>
                      </c:pt>
                      <c:pt idx="5">
                        <c:v>264.38999999999896</c:v>
                      </c:pt>
                      <c:pt idx="6">
                        <c:v>307.99999999998249</c:v>
                      </c:pt>
                      <c:pt idx="7">
                        <c:v>351.47999999999047</c:v>
                      </c:pt>
                      <c:pt idx="8">
                        <c:v>394.82999999999379</c:v>
                      </c:pt>
                      <c:pt idx="9">
                        <c:v>438.03999999998314</c:v>
                      </c:pt>
                      <c:pt idx="10">
                        <c:v>481.13000000000625</c:v>
                      </c:pt>
                      <c:pt idx="11">
                        <c:v>524.0899999999956</c:v>
                      </c:pt>
                      <c:pt idx="12">
                        <c:v>566.91000000000008</c:v>
                      </c:pt>
                      <c:pt idx="13">
                        <c:v>609.5900000000197</c:v>
                      </c:pt>
                      <c:pt idx="14">
                        <c:v>652.14000000000556</c:v>
                      </c:pt>
                      <c:pt idx="15">
                        <c:v>694.55000000000655</c:v>
                      </c:pt>
                      <c:pt idx="16">
                        <c:v>736.82999999997378</c:v>
                      </c:pt>
                      <c:pt idx="17">
                        <c:v>778.96999999998525</c:v>
                      </c:pt>
                      <c:pt idx="18">
                        <c:v>820.97000000001185</c:v>
                      </c:pt>
                      <c:pt idx="19">
                        <c:v>862.82999999999538</c:v>
                      </c:pt>
                      <c:pt idx="20">
                        <c:v>904.55999999997425</c:v>
                      </c:pt>
                      <c:pt idx="21">
                        <c:v>946.14999999999736</c:v>
                      </c:pt>
                      <c:pt idx="22">
                        <c:v>987.6000000000065</c:v>
                      </c:pt>
                      <c:pt idx="23">
                        <c:v>1028.8999999999924</c:v>
                      </c:pt>
                      <c:pt idx="24">
                        <c:v>1070.0599999999934</c:v>
                      </c:pt>
                      <c:pt idx="25">
                        <c:v>1111.0899999999897</c:v>
                      </c:pt>
                      <c:pt idx="26">
                        <c:v>1151.9699999999918</c:v>
                      </c:pt>
                      <c:pt idx="27">
                        <c:v>1192.70999999998</c:v>
                      </c:pt>
                      <c:pt idx="28">
                        <c:v>1233.3000000000031</c:v>
                      </c:pt>
                      <c:pt idx="29">
                        <c:v>1273.7499999999832</c:v>
                      </c:pt>
                      <c:pt idx="30">
                        <c:v>1314.0499999999981</c:v>
                      </c:pt>
                      <c:pt idx="31">
                        <c:v>1354.2199999999793</c:v>
                      </c:pt>
                      <c:pt idx="32">
                        <c:v>1394.2300000000153</c:v>
                      </c:pt>
                      <c:pt idx="33">
                        <c:v>1434.1000000000081</c:v>
                      </c:pt>
                      <c:pt idx="34">
                        <c:v>1473.8099999999974</c:v>
                      </c:pt>
                      <c:pt idx="35">
                        <c:v>1513.3900000000112</c:v>
                      </c:pt>
                      <c:pt idx="36">
                        <c:v>1552.8099999999924</c:v>
                      </c:pt>
                      <c:pt idx="37">
                        <c:v>1592.0899999999888</c:v>
                      </c:pt>
                      <c:pt idx="38">
                        <c:v>1631.2099999999816</c:v>
                      </c:pt>
                      <c:pt idx="39">
                        <c:v>1670.1800000000094</c:v>
                      </c:pt>
                      <c:pt idx="40">
                        <c:v>1708.9999999999848</c:v>
                      </c:pt>
                      <c:pt idx="41">
                        <c:v>1747.6699999999951</c:v>
                      </c:pt>
                      <c:pt idx="42">
                        <c:v>1786.1900000000112</c:v>
                      </c:pt>
                      <c:pt idx="43">
                        <c:v>1824.5599999999749</c:v>
                      </c:pt>
                      <c:pt idx="44">
                        <c:v>1862.7599999999841</c:v>
                      </c:pt>
                      <c:pt idx="45">
                        <c:v>1900.809999999999</c:v>
                      </c:pt>
                      <c:pt idx="46">
                        <c:v>1938.72</c:v>
                      </c:pt>
                      <c:pt idx="47">
                        <c:v>1976.4699999999684</c:v>
                      </c:pt>
                      <c:pt idx="48">
                        <c:v>2014.0499999999822</c:v>
                      </c:pt>
                      <c:pt idx="49">
                        <c:v>2051.4900000000112</c:v>
                      </c:pt>
                      <c:pt idx="50">
                        <c:v>2088.7599999999984</c:v>
                      </c:pt>
                      <c:pt idx="51">
                        <c:v>2125.8699999999817</c:v>
                      </c:pt>
                      <c:pt idx="52">
                        <c:v>2162.8199999999906</c:v>
                      </c:pt>
                      <c:pt idx="53">
                        <c:v>2199.6199999999767</c:v>
                      </c:pt>
                      <c:pt idx="54">
                        <c:v>2236.2599999999884</c:v>
                      </c:pt>
                      <c:pt idx="55">
                        <c:v>2272.7199999999775</c:v>
                      </c:pt>
                      <c:pt idx="56">
                        <c:v>2309.0299999999725</c:v>
                      </c:pt>
                      <c:pt idx="57">
                        <c:v>2345.1799999999935</c:v>
                      </c:pt>
                      <c:pt idx="58">
                        <c:v>2381.1599999999726</c:v>
                      </c:pt>
                      <c:pt idx="59">
                        <c:v>2416.9899999999861</c:v>
                      </c:pt>
                      <c:pt idx="60">
                        <c:v>2452.6499999999869</c:v>
                      </c:pt>
                      <c:pt idx="61">
                        <c:v>2488.1399999999753</c:v>
                      </c:pt>
                      <c:pt idx="62">
                        <c:v>2523.4600000000091</c:v>
                      </c:pt>
                      <c:pt idx="63">
                        <c:v>2558.6199999999808</c:v>
                      </c:pt>
                      <c:pt idx="64">
                        <c:v>2593.6099999999687</c:v>
                      </c:pt>
                      <c:pt idx="65">
                        <c:v>2628.4399999999828</c:v>
                      </c:pt>
                      <c:pt idx="66">
                        <c:v>2663.0799999999945</c:v>
                      </c:pt>
                      <c:pt idx="67">
                        <c:v>2697.5699999999824</c:v>
                      </c:pt>
                      <c:pt idx="68">
                        <c:v>2731.8799999999774</c:v>
                      </c:pt>
                      <c:pt idx="69">
                        <c:v>2766.0299999999693</c:v>
                      </c:pt>
                      <c:pt idx="70">
                        <c:v>2799.9999999999682</c:v>
                      </c:pt>
                      <c:pt idx="71">
                        <c:v>2833.7999999999829</c:v>
                      </c:pt>
                      <c:pt idx="72">
                        <c:v>2867.4300000000139</c:v>
                      </c:pt>
                      <c:pt idx="73">
                        <c:v>2900.8799999999942</c:v>
                      </c:pt>
                      <c:pt idx="74">
                        <c:v>2934.1599999999908</c:v>
                      </c:pt>
                      <c:pt idx="75">
                        <c:v>2967.2499999999845</c:v>
                      </c:pt>
                      <c:pt idx="76">
                        <c:v>3000.1699999999946</c:v>
                      </c:pt>
                      <c:pt idx="77">
                        <c:v>3032.9300000000017</c:v>
                      </c:pt>
                      <c:pt idx="78">
                        <c:v>3065.4999999999773</c:v>
                      </c:pt>
                      <c:pt idx="79">
                        <c:v>3097.8899999999885</c:v>
                      </c:pt>
                      <c:pt idx="80">
                        <c:v>3130.1099999999869</c:v>
                      </c:pt>
                      <c:pt idx="81">
                        <c:v>3162.139999999983</c:v>
                      </c:pt>
                      <c:pt idx="82">
                        <c:v>3193.9999999999663</c:v>
                      </c:pt>
                      <c:pt idx="83">
                        <c:v>3225.6699999999764</c:v>
                      </c:pt>
                      <c:pt idx="84">
                        <c:v>3257.1599999999935</c:v>
                      </c:pt>
                      <c:pt idx="85">
                        <c:v>3288.4599999999791</c:v>
                      </c:pt>
                      <c:pt idx="86">
                        <c:v>3319.5999999999904</c:v>
                      </c:pt>
                      <c:pt idx="87">
                        <c:v>3350.5299999999806</c:v>
                      </c:pt>
                      <c:pt idx="88">
                        <c:v>3381.2899999999872</c:v>
                      </c:pt>
                      <c:pt idx="89">
                        <c:v>3411.8599999999624</c:v>
                      </c:pt>
                      <c:pt idx="90">
                        <c:v>3442.2399999999934</c:v>
                      </c:pt>
                      <c:pt idx="91">
                        <c:v>3472.4400000000023</c:v>
                      </c:pt>
                      <c:pt idx="92">
                        <c:v>3502.4499999999798</c:v>
                      </c:pt>
                      <c:pt idx="93">
                        <c:v>3532.2699999999841</c:v>
                      </c:pt>
                      <c:pt idx="94">
                        <c:v>3561.8999999999569</c:v>
                      </c:pt>
                      <c:pt idx="95">
                        <c:v>3591.3399999999565</c:v>
                      </c:pt>
                      <c:pt idx="96">
                        <c:v>3620.590000000012</c:v>
                      </c:pt>
                      <c:pt idx="97">
                        <c:v>3649.6499999999487</c:v>
                      </c:pt>
                      <c:pt idx="98">
                        <c:v>3678.5099999999902</c:v>
                      </c:pt>
                      <c:pt idx="99">
                        <c:v>3707.1799999999712</c:v>
                      </c:pt>
                      <c:pt idx="100">
                        <c:v>3735.6599999999789</c:v>
                      </c:pt>
                      <c:pt idx="101">
                        <c:v>3763.9499999999844</c:v>
                      </c:pt>
                      <c:pt idx="102">
                        <c:v>3792.0399999999781</c:v>
                      </c:pt>
                      <c:pt idx="103">
                        <c:v>3819.9299999999894</c:v>
                      </c:pt>
                      <c:pt idx="104">
                        <c:v>3847.619999999989</c:v>
                      </c:pt>
                      <c:pt idx="105">
                        <c:v>3875.1199999999571</c:v>
                      </c:pt>
                      <c:pt idx="106">
                        <c:v>3902.4099999999917</c:v>
                      </c:pt>
                      <c:pt idx="107">
                        <c:v>3929.5099999999948</c:v>
                      </c:pt>
                      <c:pt idx="108">
                        <c:v>3956.3999999999769</c:v>
                      </c:pt>
                      <c:pt idx="109">
                        <c:v>3983.0999999999858</c:v>
                      </c:pt>
                      <c:pt idx="110">
                        <c:v>4009.5899999999738</c:v>
                      </c:pt>
                      <c:pt idx="111">
                        <c:v>4035.8899999999885</c:v>
                      </c:pt>
                      <c:pt idx="112">
                        <c:v>4061.969999999973</c:v>
                      </c:pt>
                      <c:pt idx="113">
                        <c:v>4087.8599999999551</c:v>
                      </c:pt>
                      <c:pt idx="114">
                        <c:v>4113.5299999999652</c:v>
                      </c:pt>
                      <c:pt idx="115">
                        <c:v>4138.9999999999927</c:v>
                      </c:pt>
                      <c:pt idx="116">
                        <c:v>4164.2700000000086</c:v>
                      </c:pt>
                      <c:pt idx="117">
                        <c:v>4189.3199999999943</c:v>
                      </c:pt>
                      <c:pt idx="118">
                        <c:v>4214.1699999999682</c:v>
                      </c:pt>
                      <c:pt idx="119">
                        <c:v>4238.8099999999795</c:v>
                      </c:pt>
                      <c:pt idx="120">
                        <c:v>4263.2399999999698</c:v>
                      </c:pt>
                      <c:pt idx="121">
                        <c:v>4287.4499999999589</c:v>
                      </c:pt>
                      <c:pt idx="122">
                        <c:v>4311.4699999999748</c:v>
                      </c:pt>
                      <c:pt idx="123">
                        <c:v>4335.2499999999709</c:v>
                      </c:pt>
                      <c:pt idx="124">
                        <c:v>4358.8399999999647</c:v>
                      </c:pt>
                      <c:pt idx="125">
                        <c:v>4382.199999999948</c:v>
                      </c:pt>
                      <c:pt idx="126">
                        <c:v>4405.3499999999394</c:v>
                      </c:pt>
                      <c:pt idx="127">
                        <c:v>4428.2899999999681</c:v>
                      </c:pt>
                      <c:pt idx="128">
                        <c:v>4451.0099999999666</c:v>
                      </c:pt>
                      <c:pt idx="129">
                        <c:v>4473.5099999999638</c:v>
                      </c:pt>
                      <c:pt idx="130">
                        <c:v>4495.7899999999599</c:v>
                      </c:pt>
                      <c:pt idx="131">
                        <c:v>4517.849999999984</c:v>
                      </c:pt>
                      <c:pt idx="132">
                        <c:v>4539.6899999999487</c:v>
                      </c:pt>
                      <c:pt idx="133">
                        <c:v>4561.3199999999797</c:v>
                      </c:pt>
                      <c:pt idx="134">
                        <c:v>4582.719999999942</c:v>
                      </c:pt>
                      <c:pt idx="135">
                        <c:v>4603.880000000001</c:v>
                      </c:pt>
                      <c:pt idx="136">
                        <c:v>4624.839999999961</c:v>
                      </c:pt>
                      <c:pt idx="137">
                        <c:v>4645.5699999999979</c:v>
                      </c:pt>
                      <c:pt idx="138">
                        <c:v>4666.0699999999952</c:v>
                      </c:pt>
                      <c:pt idx="139">
                        <c:v>4686.3399999999529</c:v>
                      </c:pt>
                      <c:pt idx="140">
                        <c:v>4706.3999999999478</c:v>
                      </c:pt>
                      <c:pt idx="141">
                        <c:v>4726.2099999999718</c:v>
                      </c:pt>
                      <c:pt idx="142">
                        <c:v>4745.7999999999656</c:v>
                      </c:pt>
                      <c:pt idx="143">
                        <c:v>4765.1699999999582</c:v>
                      </c:pt>
                      <c:pt idx="144">
                        <c:v>4784.2999999999602</c:v>
                      </c:pt>
                      <c:pt idx="145">
                        <c:v>4803.1999999999516</c:v>
                      </c:pt>
                      <c:pt idx="146">
                        <c:v>4821.8699999999617</c:v>
                      </c:pt>
                      <c:pt idx="147">
                        <c:v>4840.299999999952</c:v>
                      </c:pt>
                      <c:pt idx="148">
                        <c:v>4858.4999999999609</c:v>
                      </c:pt>
                      <c:pt idx="149">
                        <c:v>4876.45999999995</c:v>
                      </c:pt>
                      <c:pt idx="150">
                        <c:v>4894.1799999999484</c:v>
                      </c:pt>
                      <c:pt idx="151">
                        <c:v>4911.6799999999457</c:v>
                      </c:pt>
                      <c:pt idx="152">
                        <c:v>4928.929999999943</c:v>
                      </c:pt>
                      <c:pt idx="153">
                        <c:v>4945.9499999999589</c:v>
                      </c:pt>
                      <c:pt idx="154">
                        <c:v>4962.7199999999457</c:v>
                      </c:pt>
                      <c:pt idx="155">
                        <c:v>4979.2499999999709</c:v>
                      </c:pt>
                      <c:pt idx="156">
                        <c:v>4995.5499999999856</c:v>
                      </c:pt>
                      <c:pt idx="157">
                        <c:v>5011.5899999999328</c:v>
                      </c:pt>
                      <c:pt idx="158">
                        <c:v>5027.3999999999569</c:v>
                      </c:pt>
                      <c:pt idx="159">
                        <c:v>5042.9499999999425</c:v>
                      </c:pt>
                      <c:pt idx="160">
                        <c:v>5058.2699999999468</c:v>
                      </c:pt>
                      <c:pt idx="161">
                        <c:v>5073.339999999951</c:v>
                      </c:pt>
                      <c:pt idx="162">
                        <c:v>5088.1699999999646</c:v>
                      </c:pt>
                      <c:pt idx="163">
                        <c:v>5102.7499999999491</c:v>
                      </c:pt>
                      <c:pt idx="164">
                        <c:v>5117.0699999999533</c:v>
                      </c:pt>
                      <c:pt idx="165">
                        <c:v>5131.1399999999576</c:v>
                      </c:pt>
                      <c:pt idx="166">
                        <c:v>5144.9599999999327</c:v>
                      </c:pt>
                      <c:pt idx="167">
                        <c:v>5158.5399999999463</c:v>
                      </c:pt>
                      <c:pt idx="168">
                        <c:v>5171.8599999999506</c:v>
                      </c:pt>
                      <c:pt idx="169">
                        <c:v>5184.9299999999548</c:v>
                      </c:pt>
                      <c:pt idx="170">
                        <c:v>5197.7399999999498</c:v>
                      </c:pt>
                      <c:pt idx="171">
                        <c:v>5210.2999999999447</c:v>
                      </c:pt>
                      <c:pt idx="172">
                        <c:v>5222.5899999999501</c:v>
                      </c:pt>
                      <c:pt idx="173">
                        <c:v>5234.6299999999555</c:v>
                      </c:pt>
                      <c:pt idx="174">
                        <c:v>5246.419999999961</c:v>
                      </c:pt>
                      <c:pt idx="175">
                        <c:v>5257.9399999999478</c:v>
                      </c:pt>
                      <c:pt idx="176">
                        <c:v>5269.2099999999346</c:v>
                      </c:pt>
                      <c:pt idx="177">
                        <c:v>5280.2099999999609</c:v>
                      </c:pt>
                      <c:pt idx="178">
                        <c:v>5290.9399999999396</c:v>
                      </c:pt>
                      <c:pt idx="179">
                        <c:v>5301.4199999999473</c:v>
                      </c:pt>
                      <c:pt idx="180">
                        <c:v>5311.6299999999655</c:v>
                      </c:pt>
                      <c:pt idx="181">
                        <c:v>5321.5799999999454</c:v>
                      </c:pt>
                      <c:pt idx="182">
                        <c:v>5331.2599999999356</c:v>
                      </c:pt>
                      <c:pt idx="183">
                        <c:v>5340.6699999999655</c:v>
                      </c:pt>
                      <c:pt idx="184">
                        <c:v>5349.8099999999476</c:v>
                      </c:pt>
                      <c:pt idx="185">
                        <c:v>5358.6899999999496</c:v>
                      </c:pt>
                      <c:pt idx="186">
                        <c:v>5367.2899999999527</c:v>
                      </c:pt>
                      <c:pt idx="187">
                        <c:v>5375.6199999999662</c:v>
                      </c:pt>
                      <c:pt idx="188">
                        <c:v>5383.6699999998937</c:v>
                      </c:pt>
                      <c:pt idx="189">
                        <c:v>5391.4599999999282</c:v>
                      </c:pt>
                      <c:pt idx="190">
                        <c:v>5398.9799999999441</c:v>
                      </c:pt>
                      <c:pt idx="191">
                        <c:v>5406.2099999999809</c:v>
                      </c:pt>
                      <c:pt idx="192">
                        <c:v>5413.1799999998921</c:v>
                      </c:pt>
                      <c:pt idx="193">
                        <c:v>5419.8599999999406</c:v>
                      </c:pt>
                      <c:pt idx="194">
                        <c:v>5426.2599999999611</c:v>
                      </c:pt>
                      <c:pt idx="195">
                        <c:v>5432.3799999999537</c:v>
                      </c:pt>
                      <c:pt idx="196">
                        <c:v>5438.2199999999766</c:v>
                      </c:pt>
                      <c:pt idx="197">
                        <c:v>5443.7899999999227</c:v>
                      </c:pt>
                      <c:pt idx="198">
                        <c:v>5449.0599999999386</c:v>
                      </c:pt>
                      <c:pt idx="199">
                        <c:v>5454.0599999999358</c:v>
                      </c:pt>
                      <c:pt idx="200">
                        <c:v>5458.7699999999541</c:v>
                      </c:pt>
                      <c:pt idx="201">
                        <c:v>5463.189999999935</c:v>
                      </c:pt>
                      <c:pt idx="202">
                        <c:v>5467.3299999999463</c:v>
                      </c:pt>
                      <c:pt idx="203">
                        <c:v>5471.1799999999203</c:v>
                      </c:pt>
                      <c:pt idx="204">
                        <c:v>5474.7399999999734</c:v>
                      </c:pt>
                      <c:pt idx="205">
                        <c:v>5478.0099999999311</c:v>
                      </c:pt>
                      <c:pt idx="206">
                        <c:v>5480.9899999999679</c:v>
                      </c:pt>
                      <c:pt idx="207">
                        <c:v>5483.6799999999093</c:v>
                      </c:pt>
                      <c:pt idx="208">
                        <c:v>5486.0699999999206</c:v>
                      </c:pt>
                      <c:pt idx="209">
                        <c:v>5488.1799999999039</c:v>
                      </c:pt>
                      <c:pt idx="210">
                        <c:v>5489.9699999999384</c:v>
                      </c:pt>
                      <c:pt idx="211">
                        <c:v>5491.4799999998868</c:v>
                      </c:pt>
                      <c:pt idx="212">
                        <c:v>5492.689999999905</c:v>
                      </c:pt>
                      <c:pt idx="213">
                        <c:v>5493.6099999999442</c:v>
                      </c:pt>
                      <c:pt idx="214">
                        <c:v>5494.2199999999275</c:v>
                      </c:pt>
                      <c:pt idx="215">
                        <c:v>5495.0399999999318</c:v>
                      </c:pt>
                      <c:pt idx="216">
                        <c:v>5520.4799999999314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8A9-4284-B4B1-A66132532F0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2.125 Balance</c:v>
                </c:tx>
                <c:spPr>
                  <a:ln w="28575" cap="rnd">
                    <a:solidFill>
                      <a:srgbClr val="0070C0">
                        <a:alpha val="50000"/>
                      </a:srgb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'amortization schedules'!$AF$4:$AF$220</c15:sqref>
                        </c15:formulaRef>
                      </c:ext>
                    </c:extLst>
                    <c:numCache>
                      <c:formatCode>mmm\-yy</c:formatCode>
                      <c:ptCount val="217"/>
                      <c:pt idx="0">
                        <c:v>44378</c:v>
                      </c:pt>
                      <c:pt idx="1">
                        <c:v>44409</c:v>
                      </c:pt>
                      <c:pt idx="2">
                        <c:v>44440</c:v>
                      </c:pt>
                      <c:pt idx="3">
                        <c:v>44470</c:v>
                      </c:pt>
                      <c:pt idx="4">
                        <c:v>44501</c:v>
                      </c:pt>
                      <c:pt idx="5">
                        <c:v>44531</c:v>
                      </c:pt>
                      <c:pt idx="6">
                        <c:v>44562</c:v>
                      </c:pt>
                      <c:pt idx="7">
                        <c:v>44593</c:v>
                      </c:pt>
                      <c:pt idx="8">
                        <c:v>44621</c:v>
                      </c:pt>
                      <c:pt idx="9">
                        <c:v>44652</c:v>
                      </c:pt>
                      <c:pt idx="10">
                        <c:v>44682</c:v>
                      </c:pt>
                      <c:pt idx="11">
                        <c:v>44713</c:v>
                      </c:pt>
                      <c:pt idx="12">
                        <c:v>44743</c:v>
                      </c:pt>
                      <c:pt idx="13">
                        <c:v>44774</c:v>
                      </c:pt>
                      <c:pt idx="14">
                        <c:v>44805</c:v>
                      </c:pt>
                      <c:pt idx="15">
                        <c:v>44835</c:v>
                      </c:pt>
                      <c:pt idx="16">
                        <c:v>44866</c:v>
                      </c:pt>
                      <c:pt idx="17">
                        <c:v>44896</c:v>
                      </c:pt>
                      <c:pt idx="18">
                        <c:v>44927</c:v>
                      </c:pt>
                      <c:pt idx="19">
                        <c:v>44958</c:v>
                      </c:pt>
                      <c:pt idx="20">
                        <c:v>44986</c:v>
                      </c:pt>
                      <c:pt idx="21">
                        <c:v>45017</c:v>
                      </c:pt>
                      <c:pt idx="22">
                        <c:v>45047</c:v>
                      </c:pt>
                      <c:pt idx="23">
                        <c:v>45078</c:v>
                      </c:pt>
                      <c:pt idx="24">
                        <c:v>45108</c:v>
                      </c:pt>
                      <c:pt idx="25">
                        <c:v>45139</c:v>
                      </c:pt>
                      <c:pt idx="26">
                        <c:v>45170</c:v>
                      </c:pt>
                      <c:pt idx="27">
                        <c:v>45200</c:v>
                      </c:pt>
                      <c:pt idx="28">
                        <c:v>45231</c:v>
                      </c:pt>
                      <c:pt idx="29">
                        <c:v>45261</c:v>
                      </c:pt>
                      <c:pt idx="30">
                        <c:v>45292</c:v>
                      </c:pt>
                      <c:pt idx="31">
                        <c:v>45323</c:v>
                      </c:pt>
                      <c:pt idx="32">
                        <c:v>45352</c:v>
                      </c:pt>
                      <c:pt idx="33">
                        <c:v>45383</c:v>
                      </c:pt>
                      <c:pt idx="34">
                        <c:v>45413</c:v>
                      </c:pt>
                      <c:pt idx="35">
                        <c:v>45444</c:v>
                      </c:pt>
                      <c:pt idx="36">
                        <c:v>45474</c:v>
                      </c:pt>
                      <c:pt idx="37">
                        <c:v>45505</c:v>
                      </c:pt>
                      <c:pt idx="38">
                        <c:v>45536</c:v>
                      </c:pt>
                      <c:pt idx="39">
                        <c:v>45566</c:v>
                      </c:pt>
                      <c:pt idx="40">
                        <c:v>45597</c:v>
                      </c:pt>
                      <c:pt idx="41">
                        <c:v>45627</c:v>
                      </c:pt>
                      <c:pt idx="42">
                        <c:v>45658</c:v>
                      </c:pt>
                      <c:pt idx="43">
                        <c:v>45689</c:v>
                      </c:pt>
                      <c:pt idx="44">
                        <c:v>45717</c:v>
                      </c:pt>
                      <c:pt idx="45">
                        <c:v>45748</c:v>
                      </c:pt>
                      <c:pt idx="46">
                        <c:v>45778</c:v>
                      </c:pt>
                      <c:pt idx="47">
                        <c:v>45809</c:v>
                      </c:pt>
                      <c:pt idx="48">
                        <c:v>45839</c:v>
                      </c:pt>
                      <c:pt idx="49">
                        <c:v>45870</c:v>
                      </c:pt>
                      <c:pt idx="50">
                        <c:v>45901</c:v>
                      </c:pt>
                      <c:pt idx="51">
                        <c:v>45931</c:v>
                      </c:pt>
                      <c:pt idx="52">
                        <c:v>45962</c:v>
                      </c:pt>
                      <c:pt idx="53">
                        <c:v>45992</c:v>
                      </c:pt>
                      <c:pt idx="54">
                        <c:v>46023</c:v>
                      </c:pt>
                      <c:pt idx="55">
                        <c:v>46054</c:v>
                      </c:pt>
                      <c:pt idx="56">
                        <c:v>46082</c:v>
                      </c:pt>
                      <c:pt idx="57">
                        <c:v>46113</c:v>
                      </c:pt>
                      <c:pt idx="58">
                        <c:v>46143</c:v>
                      </c:pt>
                      <c:pt idx="59">
                        <c:v>46174</c:v>
                      </c:pt>
                      <c:pt idx="60">
                        <c:v>46204</c:v>
                      </c:pt>
                      <c:pt idx="61">
                        <c:v>46235</c:v>
                      </c:pt>
                      <c:pt idx="62">
                        <c:v>46266</c:v>
                      </c:pt>
                      <c:pt idx="63">
                        <c:v>46296</c:v>
                      </c:pt>
                      <c:pt idx="64">
                        <c:v>46327</c:v>
                      </c:pt>
                      <c:pt idx="65">
                        <c:v>46357</c:v>
                      </c:pt>
                      <c:pt idx="66">
                        <c:v>46388</c:v>
                      </c:pt>
                      <c:pt idx="67">
                        <c:v>46419</c:v>
                      </c:pt>
                      <c:pt idx="68">
                        <c:v>46447</c:v>
                      </c:pt>
                      <c:pt idx="69">
                        <c:v>46478</c:v>
                      </c:pt>
                      <c:pt idx="70">
                        <c:v>46508</c:v>
                      </c:pt>
                      <c:pt idx="71">
                        <c:v>46539</c:v>
                      </c:pt>
                      <c:pt idx="72">
                        <c:v>46569</c:v>
                      </c:pt>
                      <c:pt idx="73">
                        <c:v>46600</c:v>
                      </c:pt>
                      <c:pt idx="74">
                        <c:v>46631</c:v>
                      </c:pt>
                      <c:pt idx="75">
                        <c:v>46661</c:v>
                      </c:pt>
                      <c:pt idx="76">
                        <c:v>46692</c:v>
                      </c:pt>
                      <c:pt idx="77">
                        <c:v>46722</c:v>
                      </c:pt>
                      <c:pt idx="78">
                        <c:v>46753</c:v>
                      </c:pt>
                      <c:pt idx="79">
                        <c:v>46784</c:v>
                      </c:pt>
                      <c:pt idx="80">
                        <c:v>46813</c:v>
                      </c:pt>
                      <c:pt idx="81">
                        <c:v>46844</c:v>
                      </c:pt>
                      <c:pt idx="82">
                        <c:v>46874</c:v>
                      </c:pt>
                      <c:pt idx="83">
                        <c:v>46905</c:v>
                      </c:pt>
                      <c:pt idx="84">
                        <c:v>46935</c:v>
                      </c:pt>
                      <c:pt idx="85">
                        <c:v>46966</c:v>
                      </c:pt>
                      <c:pt idx="86">
                        <c:v>46997</c:v>
                      </c:pt>
                      <c:pt idx="87">
                        <c:v>47027</c:v>
                      </c:pt>
                      <c:pt idx="88">
                        <c:v>47058</c:v>
                      </c:pt>
                      <c:pt idx="89">
                        <c:v>47088</c:v>
                      </c:pt>
                      <c:pt idx="90">
                        <c:v>47119</c:v>
                      </c:pt>
                      <c:pt idx="91">
                        <c:v>47150</c:v>
                      </c:pt>
                      <c:pt idx="92">
                        <c:v>47178</c:v>
                      </c:pt>
                      <c:pt idx="93">
                        <c:v>47209</c:v>
                      </c:pt>
                      <c:pt idx="94">
                        <c:v>47239</c:v>
                      </c:pt>
                      <c:pt idx="95">
                        <c:v>47270</c:v>
                      </c:pt>
                      <c:pt idx="96">
                        <c:v>47300</c:v>
                      </c:pt>
                      <c:pt idx="97">
                        <c:v>47331</c:v>
                      </c:pt>
                      <c:pt idx="98">
                        <c:v>47362</c:v>
                      </c:pt>
                      <c:pt idx="99">
                        <c:v>47392</c:v>
                      </c:pt>
                      <c:pt idx="100">
                        <c:v>47423</c:v>
                      </c:pt>
                      <c:pt idx="101">
                        <c:v>47453</c:v>
                      </c:pt>
                      <c:pt idx="102">
                        <c:v>47484</c:v>
                      </c:pt>
                      <c:pt idx="103">
                        <c:v>47515</c:v>
                      </c:pt>
                      <c:pt idx="104">
                        <c:v>47543</c:v>
                      </c:pt>
                      <c:pt idx="105">
                        <c:v>47574</c:v>
                      </c:pt>
                      <c:pt idx="106">
                        <c:v>47604</c:v>
                      </c:pt>
                      <c:pt idx="107">
                        <c:v>47635</c:v>
                      </c:pt>
                      <c:pt idx="108">
                        <c:v>47665</c:v>
                      </c:pt>
                      <c:pt idx="109">
                        <c:v>47696</c:v>
                      </c:pt>
                      <c:pt idx="110">
                        <c:v>47727</c:v>
                      </c:pt>
                      <c:pt idx="111">
                        <c:v>47757</c:v>
                      </c:pt>
                      <c:pt idx="112">
                        <c:v>47788</c:v>
                      </c:pt>
                      <c:pt idx="113">
                        <c:v>47818</c:v>
                      </c:pt>
                      <c:pt idx="114">
                        <c:v>47849</c:v>
                      </c:pt>
                      <c:pt idx="115">
                        <c:v>47880</c:v>
                      </c:pt>
                      <c:pt idx="116">
                        <c:v>47908</c:v>
                      </c:pt>
                      <c:pt idx="117">
                        <c:v>47939</c:v>
                      </c:pt>
                      <c:pt idx="118">
                        <c:v>47969</c:v>
                      </c:pt>
                      <c:pt idx="119">
                        <c:v>48000</c:v>
                      </c:pt>
                      <c:pt idx="120">
                        <c:v>48030</c:v>
                      </c:pt>
                      <c:pt idx="121">
                        <c:v>48061</c:v>
                      </c:pt>
                      <c:pt idx="122">
                        <c:v>48092</c:v>
                      </c:pt>
                      <c:pt idx="123">
                        <c:v>48122</c:v>
                      </c:pt>
                      <c:pt idx="124">
                        <c:v>48153</c:v>
                      </c:pt>
                      <c:pt idx="125">
                        <c:v>48183</c:v>
                      </c:pt>
                      <c:pt idx="126">
                        <c:v>48214</c:v>
                      </c:pt>
                      <c:pt idx="127">
                        <c:v>48245</c:v>
                      </c:pt>
                      <c:pt idx="128">
                        <c:v>48274</c:v>
                      </c:pt>
                      <c:pt idx="129">
                        <c:v>48305</c:v>
                      </c:pt>
                      <c:pt idx="130">
                        <c:v>48335</c:v>
                      </c:pt>
                      <c:pt idx="131">
                        <c:v>48366</c:v>
                      </c:pt>
                      <c:pt idx="132">
                        <c:v>48396</c:v>
                      </c:pt>
                      <c:pt idx="133">
                        <c:v>48427</c:v>
                      </c:pt>
                      <c:pt idx="134">
                        <c:v>48458</c:v>
                      </c:pt>
                      <c:pt idx="135">
                        <c:v>48488</c:v>
                      </c:pt>
                      <c:pt idx="136">
                        <c:v>48519</c:v>
                      </c:pt>
                      <c:pt idx="137">
                        <c:v>48549</c:v>
                      </c:pt>
                      <c:pt idx="138">
                        <c:v>48580</c:v>
                      </c:pt>
                      <c:pt idx="139">
                        <c:v>48611</c:v>
                      </c:pt>
                      <c:pt idx="140">
                        <c:v>48639</c:v>
                      </c:pt>
                      <c:pt idx="141">
                        <c:v>48670</c:v>
                      </c:pt>
                      <c:pt idx="142">
                        <c:v>48700</c:v>
                      </c:pt>
                      <c:pt idx="143">
                        <c:v>48731</c:v>
                      </c:pt>
                      <c:pt idx="144">
                        <c:v>48761</c:v>
                      </c:pt>
                      <c:pt idx="145">
                        <c:v>48792</c:v>
                      </c:pt>
                      <c:pt idx="146">
                        <c:v>48823</c:v>
                      </c:pt>
                      <c:pt idx="147">
                        <c:v>48853</c:v>
                      </c:pt>
                      <c:pt idx="148">
                        <c:v>48884</c:v>
                      </c:pt>
                      <c:pt idx="149">
                        <c:v>48914</c:v>
                      </c:pt>
                      <c:pt idx="150">
                        <c:v>48945</c:v>
                      </c:pt>
                      <c:pt idx="151">
                        <c:v>48976</c:v>
                      </c:pt>
                      <c:pt idx="152">
                        <c:v>49004</c:v>
                      </c:pt>
                      <c:pt idx="153">
                        <c:v>49035</c:v>
                      </c:pt>
                      <c:pt idx="154">
                        <c:v>49065</c:v>
                      </c:pt>
                      <c:pt idx="155">
                        <c:v>49096</c:v>
                      </c:pt>
                      <c:pt idx="156">
                        <c:v>49126</c:v>
                      </c:pt>
                      <c:pt idx="157">
                        <c:v>49157</c:v>
                      </c:pt>
                      <c:pt idx="158">
                        <c:v>49188</c:v>
                      </c:pt>
                      <c:pt idx="159">
                        <c:v>49218</c:v>
                      </c:pt>
                      <c:pt idx="160">
                        <c:v>49249</c:v>
                      </c:pt>
                      <c:pt idx="161">
                        <c:v>49279</c:v>
                      </c:pt>
                      <c:pt idx="162">
                        <c:v>49310</c:v>
                      </c:pt>
                      <c:pt idx="163">
                        <c:v>49341</c:v>
                      </c:pt>
                      <c:pt idx="164">
                        <c:v>49369</c:v>
                      </c:pt>
                      <c:pt idx="165">
                        <c:v>49400</c:v>
                      </c:pt>
                      <c:pt idx="166">
                        <c:v>49430</c:v>
                      </c:pt>
                      <c:pt idx="167">
                        <c:v>49461</c:v>
                      </c:pt>
                      <c:pt idx="168">
                        <c:v>49491</c:v>
                      </c:pt>
                      <c:pt idx="169">
                        <c:v>49522</c:v>
                      </c:pt>
                      <c:pt idx="170">
                        <c:v>49553</c:v>
                      </c:pt>
                      <c:pt idx="171">
                        <c:v>49583</c:v>
                      </c:pt>
                      <c:pt idx="172">
                        <c:v>49614</c:v>
                      </c:pt>
                      <c:pt idx="173">
                        <c:v>49644</c:v>
                      </c:pt>
                      <c:pt idx="174">
                        <c:v>49675</c:v>
                      </c:pt>
                      <c:pt idx="175">
                        <c:v>49706</c:v>
                      </c:pt>
                      <c:pt idx="176">
                        <c:v>49735</c:v>
                      </c:pt>
                      <c:pt idx="177">
                        <c:v>49766</c:v>
                      </c:pt>
                      <c:pt idx="178">
                        <c:v>49796</c:v>
                      </c:pt>
                      <c:pt idx="179">
                        <c:v>49827</c:v>
                      </c:pt>
                      <c:pt idx="180">
                        <c:v>49857</c:v>
                      </c:pt>
                      <c:pt idx="181">
                        <c:v>49888</c:v>
                      </c:pt>
                      <c:pt idx="182">
                        <c:v>49919</c:v>
                      </c:pt>
                      <c:pt idx="183">
                        <c:v>49949</c:v>
                      </c:pt>
                      <c:pt idx="184">
                        <c:v>49980</c:v>
                      </c:pt>
                      <c:pt idx="185">
                        <c:v>50010</c:v>
                      </c:pt>
                      <c:pt idx="186">
                        <c:v>50041</c:v>
                      </c:pt>
                      <c:pt idx="187">
                        <c:v>50072</c:v>
                      </c:pt>
                      <c:pt idx="188">
                        <c:v>50100</c:v>
                      </c:pt>
                      <c:pt idx="189">
                        <c:v>50131</c:v>
                      </c:pt>
                      <c:pt idx="190">
                        <c:v>50161</c:v>
                      </c:pt>
                      <c:pt idx="191">
                        <c:v>50192</c:v>
                      </c:pt>
                      <c:pt idx="192">
                        <c:v>50222</c:v>
                      </c:pt>
                      <c:pt idx="193">
                        <c:v>50253</c:v>
                      </c:pt>
                      <c:pt idx="194">
                        <c:v>50284</c:v>
                      </c:pt>
                      <c:pt idx="195">
                        <c:v>50314</c:v>
                      </c:pt>
                      <c:pt idx="196">
                        <c:v>50345</c:v>
                      </c:pt>
                      <c:pt idx="197">
                        <c:v>50375</c:v>
                      </c:pt>
                      <c:pt idx="198">
                        <c:v>50406</c:v>
                      </c:pt>
                      <c:pt idx="199">
                        <c:v>50437</c:v>
                      </c:pt>
                      <c:pt idx="200">
                        <c:v>50465</c:v>
                      </c:pt>
                      <c:pt idx="201">
                        <c:v>50496</c:v>
                      </c:pt>
                      <c:pt idx="202">
                        <c:v>50526</c:v>
                      </c:pt>
                      <c:pt idx="203">
                        <c:v>50557</c:v>
                      </c:pt>
                      <c:pt idx="204">
                        <c:v>50587</c:v>
                      </c:pt>
                      <c:pt idx="205">
                        <c:v>50618</c:v>
                      </c:pt>
                      <c:pt idx="206">
                        <c:v>50649</c:v>
                      </c:pt>
                      <c:pt idx="207">
                        <c:v>50679</c:v>
                      </c:pt>
                      <c:pt idx="208">
                        <c:v>50710</c:v>
                      </c:pt>
                      <c:pt idx="209">
                        <c:v>50740</c:v>
                      </c:pt>
                      <c:pt idx="210">
                        <c:v>50771</c:v>
                      </c:pt>
                      <c:pt idx="211">
                        <c:v>50802</c:v>
                      </c:pt>
                      <c:pt idx="212">
                        <c:v>50830</c:v>
                      </c:pt>
                      <c:pt idx="213">
                        <c:v>50861</c:v>
                      </c:pt>
                      <c:pt idx="214">
                        <c:v>50891</c:v>
                      </c:pt>
                      <c:pt idx="215">
                        <c:v>50922</c:v>
                      </c:pt>
                      <c:pt idx="216">
                        <c:v>50952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'amortization schedules'!$AI$4:$AI$220</c15:sqref>
                        </c15:formulaRef>
                      </c:ext>
                    </c:extLst>
                    <c:numCache>
                      <c:formatCode>#,##0.00</c:formatCode>
                      <c:ptCount val="217"/>
                      <c:pt idx="0">
                        <c:v>66.570000000008122</c:v>
                      </c:pt>
                      <c:pt idx="1">
                        <c:v>132.94999999998481</c:v>
                      </c:pt>
                      <c:pt idx="2">
                        <c:v>199.13999999998828</c:v>
                      </c:pt>
                      <c:pt idx="3">
                        <c:v>265.11999999999989</c:v>
                      </c:pt>
                      <c:pt idx="4">
                        <c:v>330.91999999998939</c:v>
                      </c:pt>
                      <c:pt idx="5">
                        <c:v>396.50999999998703</c:v>
                      </c:pt>
                      <c:pt idx="6">
                        <c:v>461.90999999998235</c:v>
                      </c:pt>
                      <c:pt idx="7">
                        <c:v>527.09999999998581</c:v>
                      </c:pt>
                      <c:pt idx="8">
                        <c:v>592.10999999999626</c:v>
                      </c:pt>
                      <c:pt idx="9">
                        <c:v>656.89999999997644</c:v>
                      </c:pt>
                      <c:pt idx="10">
                        <c:v>721.50000000001251</c:v>
                      </c:pt>
                      <c:pt idx="11">
                        <c:v>785.88999999999851</c:v>
                      </c:pt>
                      <c:pt idx="12">
                        <c:v>850.09000000001129</c:v>
                      </c:pt>
                      <c:pt idx="13">
                        <c:v>914.0700000000229</c:v>
                      </c:pt>
                      <c:pt idx="14">
                        <c:v>977.84999999999377</c:v>
                      </c:pt>
                      <c:pt idx="15">
                        <c:v>1041.4300000000112</c:v>
                      </c:pt>
                      <c:pt idx="16">
                        <c:v>1104.7999999999786</c:v>
                      </c:pt>
                      <c:pt idx="17">
                        <c:v>1167.950000000003</c:v>
                      </c:pt>
                      <c:pt idx="18">
                        <c:v>1230.9100000000251</c:v>
                      </c:pt>
                      <c:pt idx="19">
                        <c:v>1293.6499999999878</c:v>
                      </c:pt>
                      <c:pt idx="20">
                        <c:v>1356.1799999999878</c:v>
                      </c:pt>
                      <c:pt idx="21">
                        <c:v>1418.4999999999959</c:v>
                      </c:pt>
                      <c:pt idx="22">
                        <c:v>1480.6100000000122</c:v>
                      </c:pt>
                      <c:pt idx="23">
                        <c:v>1542.4999999999982</c:v>
                      </c:pt>
                      <c:pt idx="24">
                        <c:v>1604.1900000000016</c:v>
                      </c:pt>
                      <c:pt idx="25">
                        <c:v>1665.6600000000039</c:v>
                      </c:pt>
                      <c:pt idx="26">
                        <c:v>1726.909999999976</c:v>
                      </c:pt>
                      <c:pt idx="27">
                        <c:v>1787.9400000000051</c:v>
                      </c:pt>
                      <c:pt idx="28">
                        <c:v>1848.7500000000039</c:v>
                      </c:pt>
                      <c:pt idx="29">
                        <c:v>1909.3499999999817</c:v>
                      </c:pt>
                      <c:pt idx="30">
                        <c:v>1969.7200000000073</c:v>
                      </c:pt>
                      <c:pt idx="31">
                        <c:v>2029.8899999999921</c:v>
                      </c:pt>
                      <c:pt idx="32">
                        <c:v>2089.8200000000152</c:v>
                      </c:pt>
                      <c:pt idx="33">
                        <c:v>2149.5400000000177</c:v>
                      </c:pt>
                      <c:pt idx="34">
                        <c:v>2209.0200000000004</c:v>
                      </c:pt>
                      <c:pt idx="35">
                        <c:v>2268.29000000002</c:v>
                      </c:pt>
                      <c:pt idx="36">
                        <c:v>2327.33</c:v>
                      </c:pt>
                      <c:pt idx="37">
                        <c:v>2386.1500000000083</c:v>
                      </c:pt>
                      <c:pt idx="38">
                        <c:v>2444.739999999977</c:v>
                      </c:pt>
                      <c:pt idx="39">
                        <c:v>2503.0900000000129</c:v>
                      </c:pt>
                      <c:pt idx="40">
                        <c:v>2561.2199999999893</c:v>
                      </c:pt>
                      <c:pt idx="41">
                        <c:v>2619.120000000014</c:v>
                      </c:pt>
                      <c:pt idx="42">
                        <c:v>2676.8000000000084</c:v>
                      </c:pt>
                      <c:pt idx="43">
                        <c:v>2734.2399999999825</c:v>
                      </c:pt>
                      <c:pt idx="44">
                        <c:v>2791.4399999999951</c:v>
                      </c:pt>
                      <c:pt idx="45">
                        <c:v>2848.4099999999976</c:v>
                      </c:pt>
                      <c:pt idx="46">
                        <c:v>2905.1499999999896</c:v>
                      </c:pt>
                      <c:pt idx="47">
                        <c:v>2961.6499999999905</c:v>
                      </c:pt>
                      <c:pt idx="48">
                        <c:v>3017.9100000000008</c:v>
                      </c:pt>
                      <c:pt idx="49">
                        <c:v>3073.940000000001</c:v>
                      </c:pt>
                      <c:pt idx="50">
                        <c:v>3129.7300000000105</c:v>
                      </c:pt>
                      <c:pt idx="51">
                        <c:v>3185.2799999999997</c:v>
                      </c:pt>
                      <c:pt idx="52">
                        <c:v>3240.579999999989</c:v>
                      </c:pt>
                      <c:pt idx="53">
                        <c:v>3295.6499999999974</c:v>
                      </c:pt>
                      <c:pt idx="54">
                        <c:v>3350.4799999999859</c:v>
                      </c:pt>
                      <c:pt idx="55">
                        <c:v>3405.0499999999938</c:v>
                      </c:pt>
                      <c:pt idx="56">
                        <c:v>3459.3799999999819</c:v>
                      </c:pt>
                      <c:pt idx="57">
                        <c:v>3513.4799999999886</c:v>
                      </c:pt>
                      <c:pt idx="58">
                        <c:v>3567.3099999999768</c:v>
                      </c:pt>
                      <c:pt idx="59">
                        <c:v>3620.9099999999835</c:v>
                      </c:pt>
                      <c:pt idx="60">
                        <c:v>3674.2599999999902</c:v>
                      </c:pt>
                      <c:pt idx="61">
                        <c:v>3727.3599999999969</c:v>
                      </c:pt>
                      <c:pt idx="62">
                        <c:v>3780.1999999999944</c:v>
                      </c:pt>
                      <c:pt idx="63">
                        <c:v>3832.8000000000011</c:v>
                      </c:pt>
                      <c:pt idx="64">
                        <c:v>3885.1399999999985</c:v>
                      </c:pt>
                      <c:pt idx="65">
                        <c:v>3937.2299999999959</c:v>
                      </c:pt>
                      <c:pt idx="66">
                        <c:v>3989.0499999999747</c:v>
                      </c:pt>
                      <c:pt idx="67">
                        <c:v>4040.6299999999919</c:v>
                      </c:pt>
                      <c:pt idx="68">
                        <c:v>4091.95</c:v>
                      </c:pt>
                      <c:pt idx="69">
                        <c:v>4143.0099999999984</c:v>
                      </c:pt>
                      <c:pt idx="70">
                        <c:v>4193.819999999997</c:v>
                      </c:pt>
                      <c:pt idx="71">
                        <c:v>4244.360000000006</c:v>
                      </c:pt>
                      <c:pt idx="72">
                        <c:v>4294.6500000000151</c:v>
                      </c:pt>
                      <c:pt idx="73">
                        <c:v>4344.6599999999962</c:v>
                      </c:pt>
                      <c:pt idx="74">
                        <c:v>4394.4199999999773</c:v>
                      </c:pt>
                      <c:pt idx="75">
                        <c:v>4443.909999999998</c:v>
                      </c:pt>
                      <c:pt idx="76">
                        <c:v>4493.13</c:v>
                      </c:pt>
                      <c:pt idx="77">
                        <c:v>4542.1000000000022</c:v>
                      </c:pt>
                      <c:pt idx="78">
                        <c:v>4590.7900000000054</c:v>
                      </c:pt>
                      <c:pt idx="79">
                        <c:v>4639.2199999999702</c:v>
                      </c:pt>
                      <c:pt idx="80">
                        <c:v>4687.3800000000037</c:v>
                      </c:pt>
                      <c:pt idx="81">
                        <c:v>4735.2599999999802</c:v>
                      </c:pt>
                      <c:pt idx="82">
                        <c:v>4782.8799999999765</c:v>
                      </c:pt>
                      <c:pt idx="83">
                        <c:v>4830.2099999999937</c:v>
                      </c:pt>
                      <c:pt idx="84">
                        <c:v>4877.2799999999725</c:v>
                      </c:pt>
                      <c:pt idx="85">
                        <c:v>4924.0599999999722</c:v>
                      </c:pt>
                      <c:pt idx="86">
                        <c:v>4970.589999999972</c:v>
                      </c:pt>
                      <c:pt idx="87">
                        <c:v>5016.8199999999833</c:v>
                      </c:pt>
                      <c:pt idx="88">
                        <c:v>5062.7800000000052</c:v>
                      </c:pt>
                      <c:pt idx="89">
                        <c:v>5108.45999999997</c:v>
                      </c:pt>
                      <c:pt idx="90">
                        <c:v>5153.8599999999942</c:v>
                      </c:pt>
                      <c:pt idx="91">
                        <c:v>5198.9799999999905</c:v>
                      </c:pt>
                      <c:pt idx="92">
                        <c:v>5243.8199999999879</c:v>
                      </c:pt>
                      <c:pt idx="93">
                        <c:v>5288.3699999999772</c:v>
                      </c:pt>
                      <c:pt idx="94">
                        <c:v>5332.6299999999583</c:v>
                      </c:pt>
                      <c:pt idx="95">
                        <c:v>5376.619999999979</c:v>
                      </c:pt>
                      <c:pt idx="96">
                        <c:v>5420.3100000000113</c:v>
                      </c:pt>
                      <c:pt idx="97">
                        <c:v>5463.7099999999482</c:v>
                      </c:pt>
                      <c:pt idx="98">
                        <c:v>5506.8199999999933</c:v>
                      </c:pt>
                      <c:pt idx="99">
                        <c:v>5549.6499999999814</c:v>
                      </c:pt>
                      <c:pt idx="100">
                        <c:v>5592.1799999999812</c:v>
                      </c:pt>
                      <c:pt idx="101">
                        <c:v>5634.4299999999821</c:v>
                      </c:pt>
                      <c:pt idx="102">
                        <c:v>5676.3699999999853</c:v>
                      </c:pt>
                      <c:pt idx="103">
                        <c:v>5718.0299999999897</c:v>
                      </c:pt>
                      <c:pt idx="104">
                        <c:v>5759.3799999999965</c:v>
                      </c:pt>
                      <c:pt idx="105">
                        <c:v>5800.4399999999951</c:v>
                      </c:pt>
                      <c:pt idx="106">
                        <c:v>5841.1999999999762</c:v>
                      </c:pt>
                      <c:pt idx="107">
                        <c:v>5881.659999999998</c:v>
                      </c:pt>
                      <c:pt idx="108">
                        <c:v>5921.8099999999931</c:v>
                      </c:pt>
                      <c:pt idx="109">
                        <c:v>5961.6699999999801</c:v>
                      </c:pt>
                      <c:pt idx="110">
                        <c:v>6001.2199999999693</c:v>
                      </c:pt>
                      <c:pt idx="111">
                        <c:v>6040.4699999999993</c:v>
                      </c:pt>
                      <c:pt idx="112">
                        <c:v>6079.4099999999735</c:v>
                      </c:pt>
                      <c:pt idx="113">
                        <c:v>6118.0499999999884</c:v>
                      </c:pt>
                      <c:pt idx="114">
                        <c:v>6156.3699999999671</c:v>
                      </c:pt>
                      <c:pt idx="115">
                        <c:v>6194.3899999999867</c:v>
                      </c:pt>
                      <c:pt idx="116">
                        <c:v>6232.1000000000085</c:v>
                      </c:pt>
                      <c:pt idx="117">
                        <c:v>6269.4899999999943</c:v>
                      </c:pt>
                      <c:pt idx="118">
                        <c:v>6306.5799999999626</c:v>
                      </c:pt>
                      <c:pt idx="119">
                        <c:v>6343.3499999999822</c:v>
                      </c:pt>
                      <c:pt idx="120">
                        <c:v>6379.7999999999656</c:v>
                      </c:pt>
                      <c:pt idx="121">
                        <c:v>6415.9399999999805</c:v>
                      </c:pt>
                      <c:pt idx="122">
                        <c:v>6451.7599999999593</c:v>
                      </c:pt>
                      <c:pt idx="123">
                        <c:v>6487.2599999999602</c:v>
                      </c:pt>
                      <c:pt idx="124">
                        <c:v>6522.4499999999925</c:v>
                      </c:pt>
                      <c:pt idx="125">
                        <c:v>6557.3099999999795</c:v>
                      </c:pt>
                      <c:pt idx="126">
                        <c:v>6591.8399999999501</c:v>
                      </c:pt>
                      <c:pt idx="127">
                        <c:v>6626.049999999972</c:v>
                      </c:pt>
                      <c:pt idx="128">
                        <c:v>6659.9499999999671</c:v>
                      </c:pt>
                      <c:pt idx="129">
                        <c:v>6693.5099999999657</c:v>
                      </c:pt>
                      <c:pt idx="130">
                        <c:v>6726.7499999999864</c:v>
                      </c:pt>
                      <c:pt idx="131">
                        <c:v>6759.6499999999814</c:v>
                      </c:pt>
                      <c:pt idx="132">
                        <c:v>6792.2299999999696</c:v>
                      </c:pt>
                      <c:pt idx="133">
                        <c:v>6824.4699999999611</c:v>
                      </c:pt>
                      <c:pt idx="134">
                        <c:v>6856.3899999999458</c:v>
                      </c:pt>
                      <c:pt idx="135">
                        <c:v>6887.9599999999828</c:v>
                      </c:pt>
                      <c:pt idx="136">
                        <c:v>6919.2099999999837</c:v>
                      </c:pt>
                      <c:pt idx="137">
                        <c:v>6950.1199999999881</c:v>
                      </c:pt>
                      <c:pt idx="138">
                        <c:v>6980.6799999999866</c:v>
                      </c:pt>
                      <c:pt idx="139">
                        <c:v>7010.9099999999689</c:v>
                      </c:pt>
                      <c:pt idx="140">
                        <c:v>7040.8099999999931</c:v>
                      </c:pt>
                      <c:pt idx="141">
                        <c:v>7070.3499999999731</c:v>
                      </c:pt>
                      <c:pt idx="142">
                        <c:v>7099.5599999999949</c:v>
                      </c:pt>
                      <c:pt idx="143">
                        <c:v>7128.4299999999621</c:v>
                      </c:pt>
                      <c:pt idx="144">
                        <c:v>7156.9500000000107</c:v>
                      </c:pt>
                      <c:pt idx="145">
                        <c:v>7185.1199999999953</c:v>
                      </c:pt>
                      <c:pt idx="146">
                        <c:v>7212.939999999945</c:v>
                      </c:pt>
                      <c:pt idx="147">
                        <c:v>7240.4199999999855</c:v>
                      </c:pt>
                      <c:pt idx="148">
                        <c:v>7267.5399999999818</c:v>
                      </c:pt>
                      <c:pt idx="149">
                        <c:v>7294.3099999999722</c:v>
                      </c:pt>
                      <c:pt idx="150">
                        <c:v>7320.7299999999859</c:v>
                      </c:pt>
                      <c:pt idx="151">
                        <c:v>7346.7999999999647</c:v>
                      </c:pt>
                      <c:pt idx="152">
                        <c:v>7372.5099999999866</c:v>
                      </c:pt>
                      <c:pt idx="153">
                        <c:v>7397.8599999999642</c:v>
                      </c:pt>
                      <c:pt idx="154">
                        <c:v>7422.8499999999849</c:v>
                      </c:pt>
                      <c:pt idx="155">
                        <c:v>7447.4899999999707</c:v>
                      </c:pt>
                      <c:pt idx="156">
                        <c:v>7471.7599999999902</c:v>
                      </c:pt>
                      <c:pt idx="157">
                        <c:v>7495.6599999999562</c:v>
                      </c:pt>
                      <c:pt idx="158">
                        <c:v>7519.2099999999746</c:v>
                      </c:pt>
                      <c:pt idx="159">
                        <c:v>7542.3899999999685</c:v>
                      </c:pt>
                      <c:pt idx="160">
                        <c:v>7565.2099999999473</c:v>
                      </c:pt>
                      <c:pt idx="161">
                        <c:v>7587.6499999999505</c:v>
                      </c:pt>
                      <c:pt idx="162">
                        <c:v>7609.7299999999677</c:v>
                      </c:pt>
                      <c:pt idx="163">
                        <c:v>7631.4499999999407</c:v>
                      </c:pt>
                      <c:pt idx="164">
                        <c:v>7652.7799999999579</c:v>
                      </c:pt>
                      <c:pt idx="165">
                        <c:v>7673.7399999999798</c:v>
                      </c:pt>
                      <c:pt idx="166">
                        <c:v>7694.3299999999481</c:v>
                      </c:pt>
                      <c:pt idx="167">
                        <c:v>7714.53999999997</c:v>
                      </c:pt>
                      <c:pt idx="168">
                        <c:v>7734.3799999999674</c:v>
                      </c:pt>
                      <c:pt idx="169">
                        <c:v>7753.8299999999799</c:v>
                      </c:pt>
                      <c:pt idx="170">
                        <c:v>7772.909999999968</c:v>
                      </c:pt>
                      <c:pt idx="171">
                        <c:v>7791.5999999999713</c:v>
                      </c:pt>
                      <c:pt idx="172">
                        <c:v>7809.9099999999698</c:v>
                      </c:pt>
                      <c:pt idx="173">
                        <c:v>7827.8299999999836</c:v>
                      </c:pt>
                      <c:pt idx="174">
                        <c:v>7845.3699999999635</c:v>
                      </c:pt>
                      <c:pt idx="175">
                        <c:v>7862.5299999999679</c:v>
                      </c:pt>
                      <c:pt idx="176">
                        <c:v>7879.2999999999583</c:v>
                      </c:pt>
                      <c:pt idx="177">
                        <c:v>7895.6699999999837</c:v>
                      </c:pt>
                      <c:pt idx="178">
                        <c:v>7911.649999999966</c:v>
                      </c:pt>
                      <c:pt idx="179">
                        <c:v>7927.2399999999634</c:v>
                      </c:pt>
                      <c:pt idx="180">
                        <c:v>7942.439999999976</c:v>
                      </c:pt>
                      <c:pt idx="181">
                        <c:v>7957.2399999999652</c:v>
                      </c:pt>
                      <c:pt idx="182">
                        <c:v>7971.6499999999696</c:v>
                      </c:pt>
                      <c:pt idx="183">
                        <c:v>7985.6499999999705</c:v>
                      </c:pt>
                      <c:pt idx="184">
                        <c:v>7999.2499999999773</c:v>
                      </c:pt>
                      <c:pt idx="185">
                        <c:v>8012.45999999997</c:v>
                      </c:pt>
                      <c:pt idx="186">
                        <c:v>8025.2599999999302</c:v>
                      </c:pt>
                      <c:pt idx="187">
                        <c:v>8037.6499999999742</c:v>
                      </c:pt>
                      <c:pt idx="188">
                        <c:v>8049.6299999999273</c:v>
                      </c:pt>
                      <c:pt idx="189">
                        <c:v>8061.219999999983</c:v>
                      </c:pt>
                      <c:pt idx="190">
                        <c:v>8072.3899999999385</c:v>
                      </c:pt>
                      <c:pt idx="191">
                        <c:v>8083.1499999999778</c:v>
                      </c:pt>
                      <c:pt idx="192">
                        <c:v>8093.5099999999356</c:v>
                      </c:pt>
                      <c:pt idx="193">
                        <c:v>8103.4399999999587</c:v>
                      </c:pt>
                      <c:pt idx="194">
                        <c:v>8112.9699999999584</c:v>
                      </c:pt>
                      <c:pt idx="195">
                        <c:v>8122.0699999999651</c:v>
                      </c:pt>
                      <c:pt idx="196">
                        <c:v>8130.7599999999975</c:v>
                      </c:pt>
                      <c:pt idx="197">
                        <c:v>8139.0299999999297</c:v>
                      </c:pt>
                      <c:pt idx="198">
                        <c:v>8146.8699999999853</c:v>
                      </c:pt>
                      <c:pt idx="199">
                        <c:v>8154.3099999999595</c:v>
                      </c:pt>
                      <c:pt idx="200">
                        <c:v>8161.2999999999802</c:v>
                      </c:pt>
                      <c:pt idx="201">
                        <c:v>8167.8799999999683</c:v>
                      </c:pt>
                      <c:pt idx="202">
                        <c:v>8174.0299999999634</c:v>
                      </c:pt>
                      <c:pt idx="203">
                        <c:v>8179.7499999999654</c:v>
                      </c:pt>
                      <c:pt idx="204">
                        <c:v>8185.0399999999745</c:v>
                      </c:pt>
                      <c:pt idx="205">
                        <c:v>8189.8999999999323</c:v>
                      </c:pt>
                      <c:pt idx="206">
                        <c:v>8194.3200000000033</c:v>
                      </c:pt>
                      <c:pt idx="207">
                        <c:v>8198.3099999999667</c:v>
                      </c:pt>
                      <c:pt idx="208">
                        <c:v>8201.8699999999371</c:v>
                      </c:pt>
                      <c:pt idx="209">
                        <c:v>8204.9999999999709</c:v>
                      </c:pt>
                      <c:pt idx="210">
                        <c:v>8207.6699999999255</c:v>
                      </c:pt>
                      <c:pt idx="211">
                        <c:v>8209.9099999999471</c:v>
                      </c:pt>
                      <c:pt idx="212">
                        <c:v>8211.6999999999571</c:v>
                      </c:pt>
                      <c:pt idx="213">
                        <c:v>8213.0499999999629</c:v>
                      </c:pt>
                      <c:pt idx="214">
                        <c:v>8213.9599999999664</c:v>
                      </c:pt>
                      <c:pt idx="215">
                        <c:v>8214.4799999999577</c:v>
                      </c:pt>
                      <c:pt idx="216">
                        <c:v>8252.5099999999584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8A9-4284-B4B1-A66132532F09}"/>
                  </c:ext>
                </c:extLst>
              </c15:ser>
            </c15:filteredLineSeries>
          </c:ext>
        </c:extLst>
      </c:lineChart>
      <c:dateAx>
        <c:axId val="186004227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041024"/>
        <c:crosses val="autoZero"/>
        <c:auto val="1"/>
        <c:lblOffset val="100"/>
        <c:baseTimeUnit val="months"/>
        <c:majorUnit val="12"/>
        <c:majorTimeUnit val="months"/>
      </c:dateAx>
      <c:valAx>
        <c:axId val="1860041024"/>
        <c:scaling>
          <c:orientation val="minMax"/>
          <c:max val="4200"/>
          <c:min val="-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04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03162006155026"/>
          <c:y val="0.95394619638197919"/>
          <c:w val="0.20507509597444815"/>
          <c:h val="4.11084391865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Cash Flow</a:t>
            </a:r>
            <a:br>
              <a:rPr lang="en-US"/>
            </a:br>
            <a:r>
              <a:rPr lang="en-US"/>
              <a:t>Relative Account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2.375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5555340594710774E-3"/>
                  <c:y val="1.03588645596476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D1-4813-9DA4-D359A0070BEF}"/>
                </c:ext>
              </c:extLst>
            </c:dLbl>
            <c:dLbl>
              <c:idx val="62"/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D1-4813-9DA4-D359A0070BEF}"/>
                </c:ext>
              </c:extLst>
            </c:dLbl>
            <c:dLbl>
              <c:idx val="2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D1-4813-9DA4-D359A0070BE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'simulated account balance'!$U$3:$U$220</c:f>
              <c:numCache>
                <c:formatCode>mmm\ yyyy</c:formatCode>
                <c:ptCount val="218"/>
                <c:pt idx="0">
                  <c:v>44348</c:v>
                </c:pt>
                <c:pt idx="1">
                  <c:v>44378</c:v>
                </c:pt>
                <c:pt idx="2">
                  <c:v>44409</c:v>
                </c:pt>
                <c:pt idx="3">
                  <c:v>44440</c:v>
                </c:pt>
                <c:pt idx="4">
                  <c:v>44470</c:v>
                </c:pt>
                <c:pt idx="5">
                  <c:v>44501</c:v>
                </c:pt>
                <c:pt idx="6">
                  <c:v>44531</c:v>
                </c:pt>
                <c:pt idx="7">
                  <c:v>44562</c:v>
                </c:pt>
                <c:pt idx="8">
                  <c:v>44593</c:v>
                </c:pt>
                <c:pt idx="9">
                  <c:v>44621</c:v>
                </c:pt>
                <c:pt idx="10">
                  <c:v>44652</c:v>
                </c:pt>
                <c:pt idx="11">
                  <c:v>44682</c:v>
                </c:pt>
                <c:pt idx="12">
                  <c:v>44713</c:v>
                </c:pt>
                <c:pt idx="13">
                  <c:v>44743</c:v>
                </c:pt>
                <c:pt idx="14">
                  <c:v>44774</c:v>
                </c:pt>
                <c:pt idx="15">
                  <c:v>44805</c:v>
                </c:pt>
                <c:pt idx="16">
                  <c:v>44835</c:v>
                </c:pt>
                <c:pt idx="17">
                  <c:v>44866</c:v>
                </c:pt>
                <c:pt idx="18">
                  <c:v>44896</c:v>
                </c:pt>
                <c:pt idx="19">
                  <c:v>44927</c:v>
                </c:pt>
                <c:pt idx="20">
                  <c:v>44958</c:v>
                </c:pt>
                <c:pt idx="21">
                  <c:v>44986</c:v>
                </c:pt>
                <c:pt idx="22">
                  <c:v>45017</c:v>
                </c:pt>
                <c:pt idx="23">
                  <c:v>45047</c:v>
                </c:pt>
                <c:pt idx="24">
                  <c:v>45078</c:v>
                </c:pt>
                <c:pt idx="25">
                  <c:v>45108</c:v>
                </c:pt>
                <c:pt idx="26">
                  <c:v>45139</c:v>
                </c:pt>
                <c:pt idx="27">
                  <c:v>45170</c:v>
                </c:pt>
                <c:pt idx="28">
                  <c:v>45200</c:v>
                </c:pt>
                <c:pt idx="29">
                  <c:v>45231</c:v>
                </c:pt>
                <c:pt idx="30">
                  <c:v>45261</c:v>
                </c:pt>
                <c:pt idx="31">
                  <c:v>45292</c:v>
                </c:pt>
                <c:pt idx="32">
                  <c:v>45323</c:v>
                </c:pt>
                <c:pt idx="33">
                  <c:v>45352</c:v>
                </c:pt>
                <c:pt idx="34">
                  <c:v>45383</c:v>
                </c:pt>
                <c:pt idx="35">
                  <c:v>45413</c:v>
                </c:pt>
                <c:pt idx="36">
                  <c:v>45444</c:v>
                </c:pt>
                <c:pt idx="37">
                  <c:v>45474</c:v>
                </c:pt>
                <c:pt idx="38">
                  <c:v>45505</c:v>
                </c:pt>
                <c:pt idx="39">
                  <c:v>45536</c:v>
                </c:pt>
                <c:pt idx="40">
                  <c:v>45566</c:v>
                </c:pt>
                <c:pt idx="41">
                  <c:v>45597</c:v>
                </c:pt>
                <c:pt idx="42">
                  <c:v>45627</c:v>
                </c:pt>
                <c:pt idx="43">
                  <c:v>45658</c:v>
                </c:pt>
                <c:pt idx="44">
                  <c:v>45689</c:v>
                </c:pt>
                <c:pt idx="45">
                  <c:v>45717</c:v>
                </c:pt>
                <c:pt idx="46">
                  <c:v>45748</c:v>
                </c:pt>
                <c:pt idx="47">
                  <c:v>45778</c:v>
                </c:pt>
                <c:pt idx="48">
                  <c:v>45809</c:v>
                </c:pt>
                <c:pt idx="49">
                  <c:v>45839</c:v>
                </c:pt>
                <c:pt idx="50">
                  <c:v>45870</c:v>
                </c:pt>
                <c:pt idx="51">
                  <c:v>45901</c:v>
                </c:pt>
                <c:pt idx="52">
                  <c:v>45931</c:v>
                </c:pt>
                <c:pt idx="53">
                  <c:v>45962</c:v>
                </c:pt>
                <c:pt idx="54">
                  <c:v>45992</c:v>
                </c:pt>
                <c:pt idx="55">
                  <c:v>46023</c:v>
                </c:pt>
                <c:pt idx="56">
                  <c:v>46054</c:v>
                </c:pt>
                <c:pt idx="57">
                  <c:v>46082</c:v>
                </c:pt>
                <c:pt idx="58">
                  <c:v>46113</c:v>
                </c:pt>
                <c:pt idx="59">
                  <c:v>46143</c:v>
                </c:pt>
                <c:pt idx="60">
                  <c:v>46174</c:v>
                </c:pt>
                <c:pt idx="61">
                  <c:v>46204</c:v>
                </c:pt>
                <c:pt idx="62">
                  <c:v>46235</c:v>
                </c:pt>
                <c:pt idx="63">
                  <c:v>46266</c:v>
                </c:pt>
                <c:pt idx="64">
                  <c:v>46296</c:v>
                </c:pt>
                <c:pt idx="65">
                  <c:v>46327</c:v>
                </c:pt>
                <c:pt idx="66">
                  <c:v>46357</c:v>
                </c:pt>
                <c:pt idx="67">
                  <c:v>46388</c:v>
                </c:pt>
                <c:pt idx="68">
                  <c:v>46419</c:v>
                </c:pt>
                <c:pt idx="69">
                  <c:v>46447</c:v>
                </c:pt>
                <c:pt idx="70">
                  <c:v>46478</c:v>
                </c:pt>
                <c:pt idx="71">
                  <c:v>46508</c:v>
                </c:pt>
                <c:pt idx="72">
                  <c:v>46539</c:v>
                </c:pt>
                <c:pt idx="73">
                  <c:v>46569</c:v>
                </c:pt>
                <c:pt idx="74">
                  <c:v>46600</c:v>
                </c:pt>
                <c:pt idx="75">
                  <c:v>46631</c:v>
                </c:pt>
                <c:pt idx="76">
                  <c:v>46661</c:v>
                </c:pt>
                <c:pt idx="77">
                  <c:v>46692</c:v>
                </c:pt>
                <c:pt idx="78">
                  <c:v>46722</c:v>
                </c:pt>
                <c:pt idx="79">
                  <c:v>46753</c:v>
                </c:pt>
                <c:pt idx="80">
                  <c:v>46784</c:v>
                </c:pt>
                <c:pt idx="81">
                  <c:v>46813</c:v>
                </c:pt>
                <c:pt idx="82">
                  <c:v>46844</c:v>
                </c:pt>
                <c:pt idx="83">
                  <c:v>46874</c:v>
                </c:pt>
                <c:pt idx="84">
                  <c:v>46905</c:v>
                </c:pt>
                <c:pt idx="85">
                  <c:v>46935</c:v>
                </c:pt>
                <c:pt idx="86">
                  <c:v>46966</c:v>
                </c:pt>
                <c:pt idx="87">
                  <c:v>46997</c:v>
                </c:pt>
                <c:pt idx="88">
                  <c:v>47027</c:v>
                </c:pt>
                <c:pt idx="89">
                  <c:v>47058</c:v>
                </c:pt>
                <c:pt idx="90">
                  <c:v>47088</c:v>
                </c:pt>
                <c:pt idx="91">
                  <c:v>47119</c:v>
                </c:pt>
                <c:pt idx="92">
                  <c:v>47150</c:v>
                </c:pt>
                <c:pt idx="93">
                  <c:v>47178</c:v>
                </c:pt>
                <c:pt idx="94">
                  <c:v>47209</c:v>
                </c:pt>
                <c:pt idx="95">
                  <c:v>47239</c:v>
                </c:pt>
                <c:pt idx="96">
                  <c:v>47270</c:v>
                </c:pt>
                <c:pt idx="97">
                  <c:v>47300</c:v>
                </c:pt>
                <c:pt idx="98">
                  <c:v>47331</c:v>
                </c:pt>
                <c:pt idx="99">
                  <c:v>47362</c:v>
                </c:pt>
                <c:pt idx="100">
                  <c:v>47392</c:v>
                </c:pt>
                <c:pt idx="101">
                  <c:v>47423</c:v>
                </c:pt>
                <c:pt idx="102">
                  <c:v>47453</c:v>
                </c:pt>
                <c:pt idx="103">
                  <c:v>47484</c:v>
                </c:pt>
                <c:pt idx="104">
                  <c:v>47515</c:v>
                </c:pt>
                <c:pt idx="105">
                  <c:v>47543</c:v>
                </c:pt>
                <c:pt idx="106">
                  <c:v>47574</c:v>
                </c:pt>
                <c:pt idx="107">
                  <c:v>47604</c:v>
                </c:pt>
                <c:pt idx="108">
                  <c:v>47635</c:v>
                </c:pt>
                <c:pt idx="109">
                  <c:v>47665</c:v>
                </c:pt>
                <c:pt idx="110">
                  <c:v>47696</c:v>
                </c:pt>
                <c:pt idx="111">
                  <c:v>47727</c:v>
                </c:pt>
                <c:pt idx="112">
                  <c:v>47757</c:v>
                </c:pt>
                <c:pt idx="113">
                  <c:v>47788</c:v>
                </c:pt>
                <c:pt idx="114">
                  <c:v>47818</c:v>
                </c:pt>
                <c:pt idx="115">
                  <c:v>47849</c:v>
                </c:pt>
                <c:pt idx="116">
                  <c:v>47880</c:v>
                </c:pt>
                <c:pt idx="117">
                  <c:v>47908</c:v>
                </c:pt>
                <c:pt idx="118">
                  <c:v>47939</c:v>
                </c:pt>
                <c:pt idx="119">
                  <c:v>47969</c:v>
                </c:pt>
                <c:pt idx="120">
                  <c:v>48000</c:v>
                </c:pt>
                <c:pt idx="121">
                  <c:v>48030</c:v>
                </c:pt>
                <c:pt idx="122">
                  <c:v>48061</c:v>
                </c:pt>
                <c:pt idx="123">
                  <c:v>48092</c:v>
                </c:pt>
                <c:pt idx="124">
                  <c:v>48122</c:v>
                </c:pt>
                <c:pt idx="125">
                  <c:v>48153</c:v>
                </c:pt>
                <c:pt idx="126">
                  <c:v>48183</c:v>
                </c:pt>
                <c:pt idx="127">
                  <c:v>48214</c:v>
                </c:pt>
                <c:pt idx="128">
                  <c:v>48245</c:v>
                </c:pt>
                <c:pt idx="129">
                  <c:v>48274</c:v>
                </c:pt>
                <c:pt idx="130">
                  <c:v>48305</c:v>
                </c:pt>
                <c:pt idx="131">
                  <c:v>48335</c:v>
                </c:pt>
                <c:pt idx="132">
                  <c:v>48366</c:v>
                </c:pt>
                <c:pt idx="133">
                  <c:v>48396</c:v>
                </c:pt>
                <c:pt idx="134">
                  <c:v>48427</c:v>
                </c:pt>
                <c:pt idx="135">
                  <c:v>48458</c:v>
                </c:pt>
                <c:pt idx="136">
                  <c:v>48488</c:v>
                </c:pt>
                <c:pt idx="137">
                  <c:v>48519</c:v>
                </c:pt>
                <c:pt idx="138">
                  <c:v>48549</c:v>
                </c:pt>
                <c:pt idx="139">
                  <c:v>48580</c:v>
                </c:pt>
                <c:pt idx="140">
                  <c:v>48611</c:v>
                </c:pt>
                <c:pt idx="141">
                  <c:v>48639</c:v>
                </c:pt>
                <c:pt idx="142">
                  <c:v>48670</c:v>
                </c:pt>
                <c:pt idx="143">
                  <c:v>48700</c:v>
                </c:pt>
                <c:pt idx="144">
                  <c:v>48731</c:v>
                </c:pt>
                <c:pt idx="145">
                  <c:v>48761</c:v>
                </c:pt>
                <c:pt idx="146">
                  <c:v>48792</c:v>
                </c:pt>
                <c:pt idx="147">
                  <c:v>48823</c:v>
                </c:pt>
                <c:pt idx="148">
                  <c:v>48853</c:v>
                </c:pt>
                <c:pt idx="149">
                  <c:v>48884</c:v>
                </c:pt>
                <c:pt idx="150">
                  <c:v>48914</c:v>
                </c:pt>
                <c:pt idx="151">
                  <c:v>48945</c:v>
                </c:pt>
                <c:pt idx="152">
                  <c:v>48976</c:v>
                </c:pt>
                <c:pt idx="153">
                  <c:v>49004</c:v>
                </c:pt>
                <c:pt idx="154">
                  <c:v>49035</c:v>
                </c:pt>
                <c:pt idx="155">
                  <c:v>49065</c:v>
                </c:pt>
                <c:pt idx="156">
                  <c:v>49096</c:v>
                </c:pt>
                <c:pt idx="157">
                  <c:v>49126</c:v>
                </c:pt>
                <c:pt idx="158">
                  <c:v>49157</c:v>
                </c:pt>
                <c:pt idx="159">
                  <c:v>49188</c:v>
                </c:pt>
                <c:pt idx="160">
                  <c:v>49218</c:v>
                </c:pt>
                <c:pt idx="161">
                  <c:v>49249</c:v>
                </c:pt>
                <c:pt idx="162">
                  <c:v>49279</c:v>
                </c:pt>
                <c:pt idx="163">
                  <c:v>49310</c:v>
                </c:pt>
                <c:pt idx="164">
                  <c:v>49341</c:v>
                </c:pt>
                <c:pt idx="165">
                  <c:v>49369</c:v>
                </c:pt>
                <c:pt idx="166">
                  <c:v>49400</c:v>
                </c:pt>
                <c:pt idx="167">
                  <c:v>49430</c:v>
                </c:pt>
                <c:pt idx="168">
                  <c:v>49461</c:v>
                </c:pt>
                <c:pt idx="169">
                  <c:v>49491</c:v>
                </c:pt>
                <c:pt idx="170">
                  <c:v>49522</c:v>
                </c:pt>
                <c:pt idx="171">
                  <c:v>49553</c:v>
                </c:pt>
                <c:pt idx="172">
                  <c:v>49583</c:v>
                </c:pt>
                <c:pt idx="173">
                  <c:v>49614</c:v>
                </c:pt>
                <c:pt idx="174">
                  <c:v>49644</c:v>
                </c:pt>
                <c:pt idx="175">
                  <c:v>49675</c:v>
                </c:pt>
                <c:pt idx="176">
                  <c:v>49706</c:v>
                </c:pt>
                <c:pt idx="177">
                  <c:v>49735</c:v>
                </c:pt>
                <c:pt idx="178">
                  <c:v>49766</c:v>
                </c:pt>
                <c:pt idx="179">
                  <c:v>49796</c:v>
                </c:pt>
                <c:pt idx="180">
                  <c:v>49827</c:v>
                </c:pt>
                <c:pt idx="181">
                  <c:v>49857</c:v>
                </c:pt>
                <c:pt idx="182">
                  <c:v>49888</c:v>
                </c:pt>
                <c:pt idx="183">
                  <c:v>49919</c:v>
                </c:pt>
                <c:pt idx="184">
                  <c:v>49949</c:v>
                </c:pt>
                <c:pt idx="185">
                  <c:v>49980</c:v>
                </c:pt>
                <c:pt idx="186">
                  <c:v>50010</c:v>
                </c:pt>
                <c:pt idx="187">
                  <c:v>50041</c:v>
                </c:pt>
                <c:pt idx="188">
                  <c:v>50072</c:v>
                </c:pt>
                <c:pt idx="189">
                  <c:v>50100</c:v>
                </c:pt>
                <c:pt idx="190">
                  <c:v>50131</c:v>
                </c:pt>
                <c:pt idx="191">
                  <c:v>50161</c:v>
                </c:pt>
                <c:pt idx="192">
                  <c:v>50192</c:v>
                </c:pt>
                <c:pt idx="193">
                  <c:v>50222</c:v>
                </c:pt>
                <c:pt idx="194">
                  <c:v>50253</c:v>
                </c:pt>
                <c:pt idx="195">
                  <c:v>50284</c:v>
                </c:pt>
                <c:pt idx="196">
                  <c:v>50314</c:v>
                </c:pt>
                <c:pt idx="197">
                  <c:v>50345</c:v>
                </c:pt>
                <c:pt idx="198">
                  <c:v>50375</c:v>
                </c:pt>
                <c:pt idx="199">
                  <c:v>50406</c:v>
                </c:pt>
                <c:pt idx="200">
                  <c:v>50437</c:v>
                </c:pt>
                <c:pt idx="201">
                  <c:v>50465</c:v>
                </c:pt>
                <c:pt idx="202">
                  <c:v>50496</c:v>
                </c:pt>
                <c:pt idx="203">
                  <c:v>50526</c:v>
                </c:pt>
                <c:pt idx="204">
                  <c:v>50557</c:v>
                </c:pt>
                <c:pt idx="205">
                  <c:v>50587</c:v>
                </c:pt>
                <c:pt idx="206">
                  <c:v>50618</c:v>
                </c:pt>
                <c:pt idx="207">
                  <c:v>50649</c:v>
                </c:pt>
                <c:pt idx="208">
                  <c:v>50679</c:v>
                </c:pt>
                <c:pt idx="209">
                  <c:v>50710</c:v>
                </c:pt>
                <c:pt idx="210">
                  <c:v>50740</c:v>
                </c:pt>
                <c:pt idx="211">
                  <c:v>50771</c:v>
                </c:pt>
                <c:pt idx="212">
                  <c:v>50802</c:v>
                </c:pt>
                <c:pt idx="213">
                  <c:v>50830</c:v>
                </c:pt>
                <c:pt idx="214">
                  <c:v>50861</c:v>
                </c:pt>
                <c:pt idx="215">
                  <c:v>50891</c:v>
                </c:pt>
                <c:pt idx="216">
                  <c:v>50922</c:v>
                </c:pt>
                <c:pt idx="217">
                  <c:v>50952</c:v>
                </c:pt>
              </c:numCache>
            </c:numRef>
          </c:cat>
          <c:val>
            <c:numRef>
              <c:f>'simulated account balance'!$AP$3:$AP$220</c:f>
              <c:numCache>
                <c:formatCode>_(* #,##0_);_(* \(#,##0\);_(* "-"??_);_(@_)</c:formatCode>
                <c:ptCount val="218"/>
                <c:pt idx="0">
                  <c:v>-780</c:v>
                </c:pt>
                <c:pt idx="1">
                  <c:v>-767.25</c:v>
                </c:pt>
                <c:pt idx="2">
                  <c:v>-754.5</c:v>
                </c:pt>
                <c:pt idx="3">
                  <c:v>-741.75</c:v>
                </c:pt>
                <c:pt idx="4">
                  <c:v>-729</c:v>
                </c:pt>
                <c:pt idx="5">
                  <c:v>-716.25</c:v>
                </c:pt>
                <c:pt idx="6">
                  <c:v>-703.5</c:v>
                </c:pt>
                <c:pt idx="7">
                  <c:v>-690.75</c:v>
                </c:pt>
                <c:pt idx="8">
                  <c:v>-678</c:v>
                </c:pt>
                <c:pt idx="9">
                  <c:v>-665.25</c:v>
                </c:pt>
                <c:pt idx="10">
                  <c:v>-652.5</c:v>
                </c:pt>
                <c:pt idx="11">
                  <c:v>-639.75</c:v>
                </c:pt>
                <c:pt idx="12">
                  <c:v>-627</c:v>
                </c:pt>
                <c:pt idx="13">
                  <c:v>-614.25</c:v>
                </c:pt>
                <c:pt idx="14">
                  <c:v>-601.5</c:v>
                </c:pt>
                <c:pt idx="15">
                  <c:v>-588.75</c:v>
                </c:pt>
                <c:pt idx="16">
                  <c:v>-576</c:v>
                </c:pt>
                <c:pt idx="17">
                  <c:v>-563.25</c:v>
                </c:pt>
                <c:pt idx="18">
                  <c:v>-550.5</c:v>
                </c:pt>
                <c:pt idx="19">
                  <c:v>-537.75</c:v>
                </c:pt>
                <c:pt idx="20">
                  <c:v>-525</c:v>
                </c:pt>
                <c:pt idx="21">
                  <c:v>-512.25</c:v>
                </c:pt>
                <c:pt idx="22">
                  <c:v>-499.5</c:v>
                </c:pt>
                <c:pt idx="23">
                  <c:v>-486.75</c:v>
                </c:pt>
                <c:pt idx="24">
                  <c:v>-474</c:v>
                </c:pt>
                <c:pt idx="25">
                  <c:v>-461.25</c:v>
                </c:pt>
                <c:pt idx="26">
                  <c:v>-448.5</c:v>
                </c:pt>
                <c:pt idx="27">
                  <c:v>-435.75</c:v>
                </c:pt>
                <c:pt idx="28">
                  <c:v>-423</c:v>
                </c:pt>
                <c:pt idx="29">
                  <c:v>-410.25</c:v>
                </c:pt>
                <c:pt idx="30">
                  <c:v>-397.5</c:v>
                </c:pt>
                <c:pt idx="31">
                  <c:v>-384.75</c:v>
                </c:pt>
                <c:pt idx="32">
                  <c:v>-372</c:v>
                </c:pt>
                <c:pt idx="33">
                  <c:v>-359.25</c:v>
                </c:pt>
                <c:pt idx="34">
                  <c:v>-346.5</c:v>
                </c:pt>
                <c:pt idx="35">
                  <c:v>-333.75</c:v>
                </c:pt>
                <c:pt idx="36">
                  <c:v>-321</c:v>
                </c:pt>
                <c:pt idx="37">
                  <c:v>-308.25</c:v>
                </c:pt>
                <c:pt idx="38">
                  <c:v>-295.5</c:v>
                </c:pt>
                <c:pt idx="39">
                  <c:v>-282.75</c:v>
                </c:pt>
                <c:pt idx="40">
                  <c:v>-270</c:v>
                </c:pt>
                <c:pt idx="41">
                  <c:v>-257.25</c:v>
                </c:pt>
                <c:pt idx="42">
                  <c:v>-244.5</c:v>
                </c:pt>
                <c:pt idx="43">
                  <c:v>-231.75</c:v>
                </c:pt>
                <c:pt idx="44">
                  <c:v>-219</c:v>
                </c:pt>
                <c:pt idx="45">
                  <c:v>-206.25</c:v>
                </c:pt>
                <c:pt idx="46">
                  <c:v>-193.5</c:v>
                </c:pt>
                <c:pt idx="47">
                  <c:v>-180.75</c:v>
                </c:pt>
                <c:pt idx="48">
                  <c:v>-168</c:v>
                </c:pt>
                <c:pt idx="49">
                  <c:v>-155.25</c:v>
                </c:pt>
                <c:pt idx="50">
                  <c:v>-142.5</c:v>
                </c:pt>
                <c:pt idx="51">
                  <c:v>-129.75</c:v>
                </c:pt>
                <c:pt idx="52">
                  <c:v>-117</c:v>
                </c:pt>
                <c:pt idx="53">
                  <c:v>-104.25</c:v>
                </c:pt>
                <c:pt idx="54">
                  <c:v>-91.5</c:v>
                </c:pt>
                <c:pt idx="55">
                  <c:v>-78.75</c:v>
                </c:pt>
                <c:pt idx="56">
                  <c:v>-66</c:v>
                </c:pt>
                <c:pt idx="57">
                  <c:v>-53.25</c:v>
                </c:pt>
                <c:pt idx="58">
                  <c:v>-40.5</c:v>
                </c:pt>
                <c:pt idx="59">
                  <c:v>-27.75</c:v>
                </c:pt>
                <c:pt idx="60">
                  <c:v>-15</c:v>
                </c:pt>
                <c:pt idx="61">
                  <c:v>-2.25</c:v>
                </c:pt>
                <c:pt idx="62">
                  <c:v>10.5</c:v>
                </c:pt>
                <c:pt idx="63">
                  <c:v>23.25</c:v>
                </c:pt>
                <c:pt idx="64">
                  <c:v>36</c:v>
                </c:pt>
                <c:pt idx="65">
                  <c:v>48.75</c:v>
                </c:pt>
                <c:pt idx="66">
                  <c:v>61.5</c:v>
                </c:pt>
                <c:pt idx="67">
                  <c:v>74.25</c:v>
                </c:pt>
                <c:pt idx="68">
                  <c:v>87</c:v>
                </c:pt>
                <c:pt idx="69">
                  <c:v>99.75</c:v>
                </c:pt>
                <c:pt idx="70">
                  <c:v>112.5</c:v>
                </c:pt>
                <c:pt idx="71">
                  <c:v>125.25</c:v>
                </c:pt>
                <c:pt idx="72">
                  <c:v>138</c:v>
                </c:pt>
                <c:pt idx="73">
                  <c:v>150.75</c:v>
                </c:pt>
                <c:pt idx="74">
                  <c:v>163.5</c:v>
                </c:pt>
                <c:pt idx="75">
                  <c:v>176.25</c:v>
                </c:pt>
                <c:pt idx="76">
                  <c:v>189</c:v>
                </c:pt>
                <c:pt idx="77">
                  <c:v>201.75</c:v>
                </c:pt>
                <c:pt idx="78">
                  <c:v>214.5</c:v>
                </c:pt>
                <c:pt idx="79">
                  <c:v>227.25</c:v>
                </c:pt>
                <c:pt idx="80">
                  <c:v>240</c:v>
                </c:pt>
                <c:pt idx="81">
                  <c:v>252.75</c:v>
                </c:pt>
                <c:pt idx="82">
                  <c:v>265.5</c:v>
                </c:pt>
                <c:pt idx="83">
                  <c:v>278.25</c:v>
                </c:pt>
                <c:pt idx="84">
                  <c:v>291</c:v>
                </c:pt>
                <c:pt idx="85">
                  <c:v>303.75</c:v>
                </c:pt>
                <c:pt idx="86">
                  <c:v>316.5</c:v>
                </c:pt>
                <c:pt idx="87">
                  <c:v>329.25</c:v>
                </c:pt>
                <c:pt idx="88">
                  <c:v>342</c:v>
                </c:pt>
                <c:pt idx="89">
                  <c:v>354.75</c:v>
                </c:pt>
                <c:pt idx="90">
                  <c:v>367.5</c:v>
                </c:pt>
                <c:pt idx="91">
                  <c:v>380.25</c:v>
                </c:pt>
                <c:pt idx="92">
                  <c:v>393</c:v>
                </c:pt>
                <c:pt idx="93">
                  <c:v>405.75</c:v>
                </c:pt>
                <c:pt idx="94">
                  <c:v>418.5</c:v>
                </c:pt>
                <c:pt idx="95">
                  <c:v>431.25</c:v>
                </c:pt>
                <c:pt idx="96">
                  <c:v>444</c:v>
                </c:pt>
                <c:pt idx="97">
                  <c:v>456.75</c:v>
                </c:pt>
                <c:pt idx="98">
                  <c:v>469.5</c:v>
                </c:pt>
                <c:pt idx="99">
                  <c:v>482.25</c:v>
                </c:pt>
                <c:pt idx="100">
                  <c:v>495</c:v>
                </c:pt>
                <c:pt idx="101">
                  <c:v>507.75</c:v>
                </c:pt>
                <c:pt idx="102">
                  <c:v>520.5</c:v>
                </c:pt>
                <c:pt idx="103">
                  <c:v>533.25</c:v>
                </c:pt>
                <c:pt idx="104">
                  <c:v>546</c:v>
                </c:pt>
                <c:pt idx="105">
                  <c:v>558.75</c:v>
                </c:pt>
                <c:pt idx="106">
                  <c:v>571.5</c:v>
                </c:pt>
                <c:pt idx="107">
                  <c:v>584.25</c:v>
                </c:pt>
                <c:pt idx="108">
                  <c:v>597</c:v>
                </c:pt>
                <c:pt idx="109">
                  <c:v>609.75</c:v>
                </c:pt>
                <c:pt idx="110">
                  <c:v>622.5</c:v>
                </c:pt>
                <c:pt idx="111">
                  <c:v>635.25</c:v>
                </c:pt>
                <c:pt idx="112">
                  <c:v>648</c:v>
                </c:pt>
                <c:pt idx="113">
                  <c:v>660.75</c:v>
                </c:pt>
                <c:pt idx="114">
                  <c:v>673.5</c:v>
                </c:pt>
                <c:pt idx="115">
                  <c:v>686.25</c:v>
                </c:pt>
                <c:pt idx="116">
                  <c:v>699</c:v>
                </c:pt>
                <c:pt idx="117">
                  <c:v>711.75</c:v>
                </c:pt>
                <c:pt idx="118">
                  <c:v>724.5</c:v>
                </c:pt>
                <c:pt idx="119">
                  <c:v>737.25</c:v>
                </c:pt>
                <c:pt idx="120">
                  <c:v>750</c:v>
                </c:pt>
                <c:pt idx="121">
                  <c:v>762.75</c:v>
                </c:pt>
                <c:pt idx="122">
                  <c:v>775.5</c:v>
                </c:pt>
                <c:pt idx="123">
                  <c:v>788.25</c:v>
                </c:pt>
                <c:pt idx="124">
                  <c:v>801</c:v>
                </c:pt>
                <c:pt idx="125">
                  <c:v>813.75</c:v>
                </c:pt>
                <c:pt idx="126">
                  <c:v>826.5</c:v>
                </c:pt>
                <c:pt idx="127">
                  <c:v>839.25</c:v>
                </c:pt>
                <c:pt idx="128">
                  <c:v>852</c:v>
                </c:pt>
                <c:pt idx="129">
                  <c:v>864.75</c:v>
                </c:pt>
                <c:pt idx="130">
                  <c:v>877.5</c:v>
                </c:pt>
                <c:pt idx="131">
                  <c:v>890.25</c:v>
                </c:pt>
                <c:pt idx="132">
                  <c:v>903</c:v>
                </c:pt>
                <c:pt idx="133">
                  <c:v>915.75</c:v>
                </c:pt>
                <c:pt idx="134">
                  <c:v>928.5</c:v>
                </c:pt>
                <c:pt idx="135">
                  <c:v>941.25</c:v>
                </c:pt>
                <c:pt idx="136">
                  <c:v>954</c:v>
                </c:pt>
                <c:pt idx="137">
                  <c:v>966.75</c:v>
                </c:pt>
                <c:pt idx="138">
                  <c:v>979.5</c:v>
                </c:pt>
                <c:pt idx="139">
                  <c:v>992.25</c:v>
                </c:pt>
                <c:pt idx="140">
                  <c:v>1005</c:v>
                </c:pt>
                <c:pt idx="141">
                  <c:v>1017.75</c:v>
                </c:pt>
                <c:pt idx="142">
                  <c:v>1030.5</c:v>
                </c:pt>
                <c:pt idx="143">
                  <c:v>1043.25</c:v>
                </c:pt>
                <c:pt idx="144">
                  <c:v>1056</c:v>
                </c:pt>
                <c:pt idx="145">
                  <c:v>1068.75</c:v>
                </c:pt>
                <c:pt idx="146">
                  <c:v>1081.5</c:v>
                </c:pt>
                <c:pt idx="147">
                  <c:v>1094.25</c:v>
                </c:pt>
                <c:pt idx="148">
                  <c:v>1107</c:v>
                </c:pt>
                <c:pt idx="149">
                  <c:v>1119.75</c:v>
                </c:pt>
                <c:pt idx="150">
                  <c:v>1132.5</c:v>
                </c:pt>
                <c:pt idx="151">
                  <c:v>1145.25</c:v>
                </c:pt>
                <c:pt idx="152">
                  <c:v>1158</c:v>
                </c:pt>
                <c:pt idx="153">
                  <c:v>1170.75</c:v>
                </c:pt>
                <c:pt idx="154">
                  <c:v>1183.5</c:v>
                </c:pt>
                <c:pt idx="155">
                  <c:v>1196.25</c:v>
                </c:pt>
                <c:pt idx="156">
                  <c:v>1209</c:v>
                </c:pt>
                <c:pt idx="157">
                  <c:v>1221.75</c:v>
                </c:pt>
                <c:pt idx="158">
                  <c:v>1234.5</c:v>
                </c:pt>
                <c:pt idx="159">
                  <c:v>1247.25</c:v>
                </c:pt>
                <c:pt idx="160">
                  <c:v>1260</c:v>
                </c:pt>
                <c:pt idx="161">
                  <c:v>1272.7500000000582</c:v>
                </c:pt>
                <c:pt idx="162">
                  <c:v>1285.5</c:v>
                </c:pt>
                <c:pt idx="163">
                  <c:v>1298.25</c:v>
                </c:pt>
                <c:pt idx="164">
                  <c:v>1311</c:v>
                </c:pt>
                <c:pt idx="165">
                  <c:v>1323.75</c:v>
                </c:pt>
                <c:pt idx="166">
                  <c:v>1336.5</c:v>
                </c:pt>
                <c:pt idx="167">
                  <c:v>1349.25</c:v>
                </c:pt>
                <c:pt idx="168">
                  <c:v>1362</c:v>
                </c:pt>
                <c:pt idx="169">
                  <c:v>1374.75</c:v>
                </c:pt>
                <c:pt idx="170">
                  <c:v>1387.5</c:v>
                </c:pt>
                <c:pt idx="171">
                  <c:v>1400.25</c:v>
                </c:pt>
                <c:pt idx="172">
                  <c:v>1413</c:v>
                </c:pt>
                <c:pt idx="173">
                  <c:v>1425.75</c:v>
                </c:pt>
                <c:pt idx="174">
                  <c:v>1438.5</c:v>
                </c:pt>
                <c:pt idx="175">
                  <c:v>1451.25</c:v>
                </c:pt>
                <c:pt idx="176">
                  <c:v>1464</c:v>
                </c:pt>
                <c:pt idx="177">
                  <c:v>1476.75</c:v>
                </c:pt>
                <c:pt idx="178">
                  <c:v>1489.5</c:v>
                </c:pt>
                <c:pt idx="179">
                  <c:v>1502.25</c:v>
                </c:pt>
                <c:pt idx="180">
                  <c:v>1515</c:v>
                </c:pt>
                <c:pt idx="181">
                  <c:v>1527.75</c:v>
                </c:pt>
                <c:pt idx="182">
                  <c:v>1540.5</c:v>
                </c:pt>
                <c:pt idx="183">
                  <c:v>1553.25</c:v>
                </c:pt>
                <c:pt idx="184">
                  <c:v>1566</c:v>
                </c:pt>
                <c:pt idx="185">
                  <c:v>1578.75</c:v>
                </c:pt>
                <c:pt idx="186">
                  <c:v>1591.5</c:v>
                </c:pt>
                <c:pt idx="187">
                  <c:v>1604.25</c:v>
                </c:pt>
                <c:pt idx="188">
                  <c:v>1617</c:v>
                </c:pt>
                <c:pt idx="189">
                  <c:v>1629.75</c:v>
                </c:pt>
                <c:pt idx="190">
                  <c:v>1642.5</c:v>
                </c:pt>
                <c:pt idx="191">
                  <c:v>1655.25</c:v>
                </c:pt>
                <c:pt idx="192">
                  <c:v>1668</c:v>
                </c:pt>
                <c:pt idx="193">
                  <c:v>1680.75</c:v>
                </c:pt>
                <c:pt idx="194">
                  <c:v>1693.5</c:v>
                </c:pt>
                <c:pt idx="195">
                  <c:v>1706.25</c:v>
                </c:pt>
                <c:pt idx="196">
                  <c:v>1719</c:v>
                </c:pt>
                <c:pt idx="197">
                  <c:v>1731.75</c:v>
                </c:pt>
                <c:pt idx="198">
                  <c:v>1744.5</c:v>
                </c:pt>
                <c:pt idx="199">
                  <c:v>1757.25</c:v>
                </c:pt>
                <c:pt idx="200">
                  <c:v>1770</c:v>
                </c:pt>
                <c:pt idx="201">
                  <c:v>1782.75</c:v>
                </c:pt>
                <c:pt idx="202">
                  <c:v>1795.5</c:v>
                </c:pt>
                <c:pt idx="203">
                  <c:v>1808.25</c:v>
                </c:pt>
                <c:pt idx="204">
                  <c:v>1821</c:v>
                </c:pt>
                <c:pt idx="205">
                  <c:v>1833.75</c:v>
                </c:pt>
                <c:pt idx="206">
                  <c:v>1846.5</c:v>
                </c:pt>
                <c:pt idx="207">
                  <c:v>1859.25</c:v>
                </c:pt>
                <c:pt idx="208">
                  <c:v>1872</c:v>
                </c:pt>
                <c:pt idx="209">
                  <c:v>1884.75</c:v>
                </c:pt>
                <c:pt idx="210">
                  <c:v>1897.5</c:v>
                </c:pt>
                <c:pt idx="211">
                  <c:v>1910.25</c:v>
                </c:pt>
                <c:pt idx="212">
                  <c:v>1923</c:v>
                </c:pt>
                <c:pt idx="213">
                  <c:v>1935.75</c:v>
                </c:pt>
                <c:pt idx="214">
                  <c:v>1948.5</c:v>
                </c:pt>
                <c:pt idx="215">
                  <c:v>1961.25</c:v>
                </c:pt>
                <c:pt idx="216">
                  <c:v>1974</c:v>
                </c:pt>
                <c:pt idx="217">
                  <c:v>1986.75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1-4813-9DA4-D359A0070BEF}"/>
            </c:ext>
          </c:extLst>
        </c:ser>
        <c:ser>
          <c:idx val="1"/>
          <c:order val="1"/>
          <c:tx>
            <c:v>2.25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9950859950859952E-3"/>
                  <c:y val="8.767025006044603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D1-4813-9DA4-D359A0070BEF}"/>
                </c:ext>
              </c:extLst>
            </c:dLbl>
            <c:dLbl>
              <c:idx val="12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b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BD1-4813-9DA4-D359A0070BEF}"/>
                </c:ext>
              </c:extLst>
            </c:dLbl>
            <c:dLbl>
              <c:idx val="217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D1-4813-9DA4-D359A0070B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'simulated account balance'!$U$3:$U$220</c:f>
              <c:numCache>
                <c:formatCode>mmm\ yyyy</c:formatCode>
                <c:ptCount val="218"/>
                <c:pt idx="0">
                  <c:v>44348</c:v>
                </c:pt>
                <c:pt idx="1">
                  <c:v>44378</c:v>
                </c:pt>
                <c:pt idx="2">
                  <c:v>44409</c:v>
                </c:pt>
                <c:pt idx="3">
                  <c:v>44440</c:v>
                </c:pt>
                <c:pt idx="4">
                  <c:v>44470</c:v>
                </c:pt>
                <c:pt idx="5">
                  <c:v>44501</c:v>
                </c:pt>
                <c:pt idx="6">
                  <c:v>44531</c:v>
                </c:pt>
                <c:pt idx="7">
                  <c:v>44562</c:v>
                </c:pt>
                <c:pt idx="8">
                  <c:v>44593</c:v>
                </c:pt>
                <c:pt idx="9">
                  <c:v>44621</c:v>
                </c:pt>
                <c:pt idx="10">
                  <c:v>44652</c:v>
                </c:pt>
                <c:pt idx="11">
                  <c:v>44682</c:v>
                </c:pt>
                <c:pt idx="12">
                  <c:v>44713</c:v>
                </c:pt>
                <c:pt idx="13">
                  <c:v>44743</c:v>
                </c:pt>
                <c:pt idx="14">
                  <c:v>44774</c:v>
                </c:pt>
                <c:pt idx="15">
                  <c:v>44805</c:v>
                </c:pt>
                <c:pt idx="16">
                  <c:v>44835</c:v>
                </c:pt>
                <c:pt idx="17">
                  <c:v>44866</c:v>
                </c:pt>
                <c:pt idx="18">
                  <c:v>44896</c:v>
                </c:pt>
                <c:pt idx="19">
                  <c:v>44927</c:v>
                </c:pt>
                <c:pt idx="20">
                  <c:v>44958</c:v>
                </c:pt>
                <c:pt idx="21">
                  <c:v>44986</c:v>
                </c:pt>
                <c:pt idx="22">
                  <c:v>45017</c:v>
                </c:pt>
                <c:pt idx="23">
                  <c:v>45047</c:v>
                </c:pt>
                <c:pt idx="24">
                  <c:v>45078</c:v>
                </c:pt>
                <c:pt idx="25">
                  <c:v>45108</c:v>
                </c:pt>
                <c:pt idx="26">
                  <c:v>45139</c:v>
                </c:pt>
                <c:pt idx="27">
                  <c:v>45170</c:v>
                </c:pt>
                <c:pt idx="28">
                  <c:v>45200</c:v>
                </c:pt>
                <c:pt idx="29">
                  <c:v>45231</c:v>
                </c:pt>
                <c:pt idx="30">
                  <c:v>45261</c:v>
                </c:pt>
                <c:pt idx="31">
                  <c:v>45292</c:v>
                </c:pt>
                <c:pt idx="32">
                  <c:v>45323</c:v>
                </c:pt>
                <c:pt idx="33">
                  <c:v>45352</c:v>
                </c:pt>
                <c:pt idx="34">
                  <c:v>45383</c:v>
                </c:pt>
                <c:pt idx="35">
                  <c:v>45413</c:v>
                </c:pt>
                <c:pt idx="36">
                  <c:v>45444</c:v>
                </c:pt>
                <c:pt idx="37">
                  <c:v>45474</c:v>
                </c:pt>
                <c:pt idx="38">
                  <c:v>45505</c:v>
                </c:pt>
                <c:pt idx="39">
                  <c:v>45536</c:v>
                </c:pt>
                <c:pt idx="40">
                  <c:v>45566</c:v>
                </c:pt>
                <c:pt idx="41">
                  <c:v>45597</c:v>
                </c:pt>
                <c:pt idx="42">
                  <c:v>45627</c:v>
                </c:pt>
                <c:pt idx="43">
                  <c:v>45658</c:v>
                </c:pt>
                <c:pt idx="44">
                  <c:v>45689</c:v>
                </c:pt>
                <c:pt idx="45">
                  <c:v>45717</c:v>
                </c:pt>
                <c:pt idx="46">
                  <c:v>45748</c:v>
                </c:pt>
                <c:pt idx="47">
                  <c:v>45778</c:v>
                </c:pt>
                <c:pt idx="48">
                  <c:v>45809</c:v>
                </c:pt>
                <c:pt idx="49">
                  <c:v>45839</c:v>
                </c:pt>
                <c:pt idx="50">
                  <c:v>45870</c:v>
                </c:pt>
                <c:pt idx="51">
                  <c:v>45901</c:v>
                </c:pt>
                <c:pt idx="52">
                  <c:v>45931</c:v>
                </c:pt>
                <c:pt idx="53">
                  <c:v>45962</c:v>
                </c:pt>
                <c:pt idx="54">
                  <c:v>45992</c:v>
                </c:pt>
                <c:pt idx="55">
                  <c:v>46023</c:v>
                </c:pt>
                <c:pt idx="56">
                  <c:v>46054</c:v>
                </c:pt>
                <c:pt idx="57">
                  <c:v>46082</c:v>
                </c:pt>
                <c:pt idx="58">
                  <c:v>46113</c:v>
                </c:pt>
                <c:pt idx="59">
                  <c:v>46143</c:v>
                </c:pt>
                <c:pt idx="60">
                  <c:v>46174</c:v>
                </c:pt>
                <c:pt idx="61">
                  <c:v>46204</c:v>
                </c:pt>
                <c:pt idx="62">
                  <c:v>46235</c:v>
                </c:pt>
                <c:pt idx="63">
                  <c:v>46266</c:v>
                </c:pt>
                <c:pt idx="64">
                  <c:v>46296</c:v>
                </c:pt>
                <c:pt idx="65">
                  <c:v>46327</c:v>
                </c:pt>
                <c:pt idx="66">
                  <c:v>46357</c:v>
                </c:pt>
                <c:pt idx="67">
                  <c:v>46388</c:v>
                </c:pt>
                <c:pt idx="68">
                  <c:v>46419</c:v>
                </c:pt>
                <c:pt idx="69">
                  <c:v>46447</c:v>
                </c:pt>
                <c:pt idx="70">
                  <c:v>46478</c:v>
                </c:pt>
                <c:pt idx="71">
                  <c:v>46508</c:v>
                </c:pt>
                <c:pt idx="72">
                  <c:v>46539</c:v>
                </c:pt>
                <c:pt idx="73">
                  <c:v>46569</c:v>
                </c:pt>
                <c:pt idx="74">
                  <c:v>46600</c:v>
                </c:pt>
                <c:pt idx="75">
                  <c:v>46631</c:v>
                </c:pt>
                <c:pt idx="76">
                  <c:v>46661</c:v>
                </c:pt>
                <c:pt idx="77">
                  <c:v>46692</c:v>
                </c:pt>
                <c:pt idx="78">
                  <c:v>46722</c:v>
                </c:pt>
                <c:pt idx="79">
                  <c:v>46753</c:v>
                </c:pt>
                <c:pt idx="80">
                  <c:v>46784</c:v>
                </c:pt>
                <c:pt idx="81">
                  <c:v>46813</c:v>
                </c:pt>
                <c:pt idx="82">
                  <c:v>46844</c:v>
                </c:pt>
                <c:pt idx="83">
                  <c:v>46874</c:v>
                </c:pt>
                <c:pt idx="84">
                  <c:v>46905</c:v>
                </c:pt>
                <c:pt idx="85">
                  <c:v>46935</c:v>
                </c:pt>
                <c:pt idx="86">
                  <c:v>46966</c:v>
                </c:pt>
                <c:pt idx="87">
                  <c:v>46997</c:v>
                </c:pt>
                <c:pt idx="88">
                  <c:v>47027</c:v>
                </c:pt>
                <c:pt idx="89">
                  <c:v>47058</c:v>
                </c:pt>
                <c:pt idx="90">
                  <c:v>47088</c:v>
                </c:pt>
                <c:pt idx="91">
                  <c:v>47119</c:v>
                </c:pt>
                <c:pt idx="92">
                  <c:v>47150</c:v>
                </c:pt>
                <c:pt idx="93">
                  <c:v>47178</c:v>
                </c:pt>
                <c:pt idx="94">
                  <c:v>47209</c:v>
                </c:pt>
                <c:pt idx="95">
                  <c:v>47239</c:v>
                </c:pt>
                <c:pt idx="96">
                  <c:v>47270</c:v>
                </c:pt>
                <c:pt idx="97">
                  <c:v>47300</c:v>
                </c:pt>
                <c:pt idx="98">
                  <c:v>47331</c:v>
                </c:pt>
                <c:pt idx="99">
                  <c:v>47362</c:v>
                </c:pt>
                <c:pt idx="100">
                  <c:v>47392</c:v>
                </c:pt>
                <c:pt idx="101">
                  <c:v>47423</c:v>
                </c:pt>
                <c:pt idx="102">
                  <c:v>47453</c:v>
                </c:pt>
                <c:pt idx="103">
                  <c:v>47484</c:v>
                </c:pt>
                <c:pt idx="104">
                  <c:v>47515</c:v>
                </c:pt>
                <c:pt idx="105">
                  <c:v>47543</c:v>
                </c:pt>
                <c:pt idx="106">
                  <c:v>47574</c:v>
                </c:pt>
                <c:pt idx="107">
                  <c:v>47604</c:v>
                </c:pt>
                <c:pt idx="108">
                  <c:v>47635</c:v>
                </c:pt>
                <c:pt idx="109">
                  <c:v>47665</c:v>
                </c:pt>
                <c:pt idx="110">
                  <c:v>47696</c:v>
                </c:pt>
                <c:pt idx="111">
                  <c:v>47727</c:v>
                </c:pt>
                <c:pt idx="112">
                  <c:v>47757</c:v>
                </c:pt>
                <c:pt idx="113">
                  <c:v>47788</c:v>
                </c:pt>
                <c:pt idx="114">
                  <c:v>47818</c:v>
                </c:pt>
                <c:pt idx="115">
                  <c:v>47849</c:v>
                </c:pt>
                <c:pt idx="116">
                  <c:v>47880</c:v>
                </c:pt>
                <c:pt idx="117">
                  <c:v>47908</c:v>
                </c:pt>
                <c:pt idx="118">
                  <c:v>47939</c:v>
                </c:pt>
                <c:pt idx="119">
                  <c:v>47969</c:v>
                </c:pt>
                <c:pt idx="120">
                  <c:v>48000</c:v>
                </c:pt>
                <c:pt idx="121">
                  <c:v>48030</c:v>
                </c:pt>
                <c:pt idx="122">
                  <c:v>48061</c:v>
                </c:pt>
                <c:pt idx="123">
                  <c:v>48092</c:v>
                </c:pt>
                <c:pt idx="124">
                  <c:v>48122</c:v>
                </c:pt>
                <c:pt idx="125">
                  <c:v>48153</c:v>
                </c:pt>
                <c:pt idx="126">
                  <c:v>48183</c:v>
                </c:pt>
                <c:pt idx="127">
                  <c:v>48214</c:v>
                </c:pt>
                <c:pt idx="128">
                  <c:v>48245</c:v>
                </c:pt>
                <c:pt idx="129">
                  <c:v>48274</c:v>
                </c:pt>
                <c:pt idx="130">
                  <c:v>48305</c:v>
                </c:pt>
                <c:pt idx="131">
                  <c:v>48335</c:v>
                </c:pt>
                <c:pt idx="132">
                  <c:v>48366</c:v>
                </c:pt>
                <c:pt idx="133">
                  <c:v>48396</c:v>
                </c:pt>
                <c:pt idx="134">
                  <c:v>48427</c:v>
                </c:pt>
                <c:pt idx="135">
                  <c:v>48458</c:v>
                </c:pt>
                <c:pt idx="136">
                  <c:v>48488</c:v>
                </c:pt>
                <c:pt idx="137">
                  <c:v>48519</c:v>
                </c:pt>
                <c:pt idx="138">
                  <c:v>48549</c:v>
                </c:pt>
                <c:pt idx="139">
                  <c:v>48580</c:v>
                </c:pt>
                <c:pt idx="140">
                  <c:v>48611</c:v>
                </c:pt>
                <c:pt idx="141">
                  <c:v>48639</c:v>
                </c:pt>
                <c:pt idx="142">
                  <c:v>48670</c:v>
                </c:pt>
                <c:pt idx="143">
                  <c:v>48700</c:v>
                </c:pt>
                <c:pt idx="144">
                  <c:v>48731</c:v>
                </c:pt>
                <c:pt idx="145">
                  <c:v>48761</c:v>
                </c:pt>
                <c:pt idx="146">
                  <c:v>48792</c:v>
                </c:pt>
                <c:pt idx="147">
                  <c:v>48823</c:v>
                </c:pt>
                <c:pt idx="148">
                  <c:v>48853</c:v>
                </c:pt>
                <c:pt idx="149">
                  <c:v>48884</c:v>
                </c:pt>
                <c:pt idx="150">
                  <c:v>48914</c:v>
                </c:pt>
                <c:pt idx="151">
                  <c:v>48945</c:v>
                </c:pt>
                <c:pt idx="152">
                  <c:v>48976</c:v>
                </c:pt>
                <c:pt idx="153">
                  <c:v>49004</c:v>
                </c:pt>
                <c:pt idx="154">
                  <c:v>49035</c:v>
                </c:pt>
                <c:pt idx="155">
                  <c:v>49065</c:v>
                </c:pt>
                <c:pt idx="156">
                  <c:v>49096</c:v>
                </c:pt>
                <c:pt idx="157">
                  <c:v>49126</c:v>
                </c:pt>
                <c:pt idx="158">
                  <c:v>49157</c:v>
                </c:pt>
                <c:pt idx="159">
                  <c:v>49188</c:v>
                </c:pt>
                <c:pt idx="160">
                  <c:v>49218</c:v>
                </c:pt>
                <c:pt idx="161">
                  <c:v>49249</c:v>
                </c:pt>
                <c:pt idx="162">
                  <c:v>49279</c:v>
                </c:pt>
                <c:pt idx="163">
                  <c:v>49310</c:v>
                </c:pt>
                <c:pt idx="164">
                  <c:v>49341</c:v>
                </c:pt>
                <c:pt idx="165">
                  <c:v>49369</c:v>
                </c:pt>
                <c:pt idx="166">
                  <c:v>49400</c:v>
                </c:pt>
                <c:pt idx="167">
                  <c:v>49430</c:v>
                </c:pt>
                <c:pt idx="168">
                  <c:v>49461</c:v>
                </c:pt>
                <c:pt idx="169">
                  <c:v>49491</c:v>
                </c:pt>
                <c:pt idx="170">
                  <c:v>49522</c:v>
                </c:pt>
                <c:pt idx="171">
                  <c:v>49553</c:v>
                </c:pt>
                <c:pt idx="172">
                  <c:v>49583</c:v>
                </c:pt>
                <c:pt idx="173">
                  <c:v>49614</c:v>
                </c:pt>
                <c:pt idx="174">
                  <c:v>49644</c:v>
                </c:pt>
                <c:pt idx="175">
                  <c:v>49675</c:v>
                </c:pt>
                <c:pt idx="176">
                  <c:v>49706</c:v>
                </c:pt>
                <c:pt idx="177">
                  <c:v>49735</c:v>
                </c:pt>
                <c:pt idx="178">
                  <c:v>49766</c:v>
                </c:pt>
                <c:pt idx="179">
                  <c:v>49796</c:v>
                </c:pt>
                <c:pt idx="180">
                  <c:v>49827</c:v>
                </c:pt>
                <c:pt idx="181">
                  <c:v>49857</c:v>
                </c:pt>
                <c:pt idx="182">
                  <c:v>49888</c:v>
                </c:pt>
                <c:pt idx="183">
                  <c:v>49919</c:v>
                </c:pt>
                <c:pt idx="184">
                  <c:v>49949</c:v>
                </c:pt>
                <c:pt idx="185">
                  <c:v>49980</c:v>
                </c:pt>
                <c:pt idx="186">
                  <c:v>50010</c:v>
                </c:pt>
                <c:pt idx="187">
                  <c:v>50041</c:v>
                </c:pt>
                <c:pt idx="188">
                  <c:v>50072</c:v>
                </c:pt>
                <c:pt idx="189">
                  <c:v>50100</c:v>
                </c:pt>
                <c:pt idx="190">
                  <c:v>50131</c:v>
                </c:pt>
                <c:pt idx="191">
                  <c:v>50161</c:v>
                </c:pt>
                <c:pt idx="192">
                  <c:v>50192</c:v>
                </c:pt>
                <c:pt idx="193">
                  <c:v>50222</c:v>
                </c:pt>
                <c:pt idx="194">
                  <c:v>50253</c:v>
                </c:pt>
                <c:pt idx="195">
                  <c:v>50284</c:v>
                </c:pt>
                <c:pt idx="196">
                  <c:v>50314</c:v>
                </c:pt>
                <c:pt idx="197">
                  <c:v>50345</c:v>
                </c:pt>
                <c:pt idx="198">
                  <c:v>50375</c:v>
                </c:pt>
                <c:pt idx="199">
                  <c:v>50406</c:v>
                </c:pt>
                <c:pt idx="200">
                  <c:v>50437</c:v>
                </c:pt>
                <c:pt idx="201">
                  <c:v>50465</c:v>
                </c:pt>
                <c:pt idx="202">
                  <c:v>50496</c:v>
                </c:pt>
                <c:pt idx="203">
                  <c:v>50526</c:v>
                </c:pt>
                <c:pt idx="204">
                  <c:v>50557</c:v>
                </c:pt>
                <c:pt idx="205">
                  <c:v>50587</c:v>
                </c:pt>
                <c:pt idx="206">
                  <c:v>50618</c:v>
                </c:pt>
                <c:pt idx="207">
                  <c:v>50649</c:v>
                </c:pt>
                <c:pt idx="208">
                  <c:v>50679</c:v>
                </c:pt>
                <c:pt idx="209">
                  <c:v>50710</c:v>
                </c:pt>
                <c:pt idx="210">
                  <c:v>50740</c:v>
                </c:pt>
                <c:pt idx="211">
                  <c:v>50771</c:v>
                </c:pt>
                <c:pt idx="212">
                  <c:v>50802</c:v>
                </c:pt>
                <c:pt idx="213">
                  <c:v>50830</c:v>
                </c:pt>
                <c:pt idx="214">
                  <c:v>50861</c:v>
                </c:pt>
                <c:pt idx="215">
                  <c:v>50891</c:v>
                </c:pt>
                <c:pt idx="216">
                  <c:v>50922</c:v>
                </c:pt>
                <c:pt idx="217">
                  <c:v>50952</c:v>
                </c:pt>
              </c:numCache>
            </c:numRef>
          </c:cat>
          <c:val>
            <c:numRef>
              <c:f>'simulated account balance'!$AQ$3:$AQ$220</c:f>
              <c:numCache>
                <c:formatCode>_(* #,##0_);_(* \(#,##0\);_(* "-"??_);_(@_)</c:formatCode>
                <c:ptCount val="218"/>
                <c:pt idx="0">
                  <c:v>-2326</c:v>
                </c:pt>
                <c:pt idx="1">
                  <c:v>-2300.5699999999997</c:v>
                </c:pt>
                <c:pt idx="2">
                  <c:v>-2275.14</c:v>
                </c:pt>
                <c:pt idx="3">
                  <c:v>-2249.71</c:v>
                </c:pt>
                <c:pt idx="4">
                  <c:v>-2224.2800000000007</c:v>
                </c:pt>
                <c:pt idx="5">
                  <c:v>-2198.8500000000004</c:v>
                </c:pt>
                <c:pt idx="6">
                  <c:v>-2173.42</c:v>
                </c:pt>
                <c:pt idx="7">
                  <c:v>-2147.9900000000034</c:v>
                </c:pt>
                <c:pt idx="8">
                  <c:v>-2122.5600000000049</c:v>
                </c:pt>
                <c:pt idx="9">
                  <c:v>-2097.1300000000047</c:v>
                </c:pt>
                <c:pt idx="10">
                  <c:v>-2071.7000000000044</c:v>
                </c:pt>
                <c:pt idx="11">
                  <c:v>-2046.2700000000041</c:v>
                </c:pt>
                <c:pt idx="12">
                  <c:v>-2020.8400000000038</c:v>
                </c:pt>
                <c:pt idx="13">
                  <c:v>-1995.4100000000035</c:v>
                </c:pt>
                <c:pt idx="14">
                  <c:v>-1969.9800000000032</c:v>
                </c:pt>
                <c:pt idx="15">
                  <c:v>-1944.5500000000029</c:v>
                </c:pt>
                <c:pt idx="16">
                  <c:v>-1919.1200000000026</c:v>
                </c:pt>
                <c:pt idx="17">
                  <c:v>-1893.6900000000023</c:v>
                </c:pt>
                <c:pt idx="18">
                  <c:v>-1868.260000000002</c:v>
                </c:pt>
                <c:pt idx="19">
                  <c:v>-1842.8300000000017</c:v>
                </c:pt>
                <c:pt idx="20">
                  <c:v>-1817.4000000000015</c:v>
                </c:pt>
                <c:pt idx="21">
                  <c:v>-1791.9700000000012</c:v>
                </c:pt>
                <c:pt idx="22">
                  <c:v>-1766.5400000000009</c:v>
                </c:pt>
                <c:pt idx="23">
                  <c:v>-1741.109999999986</c:v>
                </c:pt>
                <c:pt idx="24">
                  <c:v>-1715.6799999999785</c:v>
                </c:pt>
                <c:pt idx="25">
                  <c:v>-1690.2499999999709</c:v>
                </c:pt>
                <c:pt idx="26">
                  <c:v>-1664.8199999999633</c:v>
                </c:pt>
                <c:pt idx="27">
                  <c:v>-1639.3899999999558</c:v>
                </c:pt>
                <c:pt idx="28">
                  <c:v>-1613.9599999999482</c:v>
                </c:pt>
                <c:pt idx="29">
                  <c:v>-1588.5299999999406</c:v>
                </c:pt>
                <c:pt idx="30">
                  <c:v>-1563.0999999999331</c:v>
                </c:pt>
                <c:pt idx="31">
                  <c:v>-1537.6699999999255</c:v>
                </c:pt>
                <c:pt idx="32">
                  <c:v>-1512.2399999999179</c:v>
                </c:pt>
                <c:pt idx="33">
                  <c:v>-1486.8099999999104</c:v>
                </c:pt>
                <c:pt idx="34">
                  <c:v>-1461.3799999999028</c:v>
                </c:pt>
                <c:pt idx="35">
                  <c:v>-1435.9499999998952</c:v>
                </c:pt>
                <c:pt idx="36">
                  <c:v>-1410.5199999998877</c:v>
                </c:pt>
                <c:pt idx="37">
                  <c:v>-1385.0899999998801</c:v>
                </c:pt>
                <c:pt idx="38">
                  <c:v>-1359.6599999998725</c:v>
                </c:pt>
                <c:pt idx="39">
                  <c:v>-1334.229999999865</c:v>
                </c:pt>
                <c:pt idx="40">
                  <c:v>-1308.7999999998574</c:v>
                </c:pt>
                <c:pt idx="41">
                  <c:v>-1283.3699999998498</c:v>
                </c:pt>
                <c:pt idx="42">
                  <c:v>-1257.9399999998568</c:v>
                </c:pt>
                <c:pt idx="43">
                  <c:v>-1232.5099999998638</c:v>
                </c:pt>
                <c:pt idx="44">
                  <c:v>-1207.0799999998708</c:v>
                </c:pt>
                <c:pt idx="45">
                  <c:v>-1181.6499999998778</c:v>
                </c:pt>
                <c:pt idx="46">
                  <c:v>-1156.2199999998847</c:v>
                </c:pt>
                <c:pt idx="47">
                  <c:v>-1130.7899999998917</c:v>
                </c:pt>
                <c:pt idx="48">
                  <c:v>-1105.3599999998987</c:v>
                </c:pt>
                <c:pt idx="49">
                  <c:v>-1079.9299999999057</c:v>
                </c:pt>
                <c:pt idx="50">
                  <c:v>-1054.4999999999127</c:v>
                </c:pt>
                <c:pt idx="51">
                  <c:v>-1029.0699999999197</c:v>
                </c:pt>
                <c:pt idx="52">
                  <c:v>-1003.6399999999267</c:v>
                </c:pt>
                <c:pt idx="53">
                  <c:v>-978.20999999993364</c:v>
                </c:pt>
                <c:pt idx="54">
                  <c:v>-952.77999999994063</c:v>
                </c:pt>
                <c:pt idx="55">
                  <c:v>-927.34999999994761</c:v>
                </c:pt>
                <c:pt idx="56">
                  <c:v>-901.9199999999546</c:v>
                </c:pt>
                <c:pt idx="57">
                  <c:v>-876.48999999996158</c:v>
                </c:pt>
                <c:pt idx="58">
                  <c:v>-851.05999999996857</c:v>
                </c:pt>
                <c:pt idx="59">
                  <c:v>-825.62999999997555</c:v>
                </c:pt>
                <c:pt idx="60">
                  <c:v>-800.19999999998254</c:v>
                </c:pt>
                <c:pt idx="61">
                  <c:v>-774.76999999998952</c:v>
                </c:pt>
                <c:pt idx="62">
                  <c:v>-749.33999999999651</c:v>
                </c:pt>
                <c:pt idx="63">
                  <c:v>-723.91000000000349</c:v>
                </c:pt>
                <c:pt idx="64">
                  <c:v>-698.48000000001048</c:v>
                </c:pt>
                <c:pt idx="65">
                  <c:v>-673.05000000001746</c:v>
                </c:pt>
                <c:pt idx="66">
                  <c:v>-647.62000000002445</c:v>
                </c:pt>
                <c:pt idx="67">
                  <c:v>-622.19000000003143</c:v>
                </c:pt>
                <c:pt idx="68">
                  <c:v>-596.76000000003842</c:v>
                </c:pt>
                <c:pt idx="69">
                  <c:v>-571.3300000000454</c:v>
                </c:pt>
                <c:pt idx="70">
                  <c:v>-545.90000000005239</c:v>
                </c:pt>
                <c:pt idx="71">
                  <c:v>-520.47000000005937</c:v>
                </c:pt>
                <c:pt idx="72">
                  <c:v>-495.04000000006636</c:v>
                </c:pt>
                <c:pt idx="73">
                  <c:v>-469.61000000007334</c:v>
                </c:pt>
                <c:pt idx="74">
                  <c:v>-444.18000000008033</c:v>
                </c:pt>
                <c:pt idx="75">
                  <c:v>-418.75000000008731</c:v>
                </c:pt>
                <c:pt idx="76">
                  <c:v>-393.3200000000943</c:v>
                </c:pt>
                <c:pt idx="77">
                  <c:v>-367.89000000010128</c:v>
                </c:pt>
                <c:pt idx="78">
                  <c:v>-342.46000000010827</c:v>
                </c:pt>
                <c:pt idx="79">
                  <c:v>-317.03000000011525</c:v>
                </c:pt>
                <c:pt idx="80">
                  <c:v>-291.60000000012224</c:v>
                </c:pt>
                <c:pt idx="81">
                  <c:v>-266.17000000012922</c:v>
                </c:pt>
                <c:pt idx="82">
                  <c:v>-240.74000000016531</c:v>
                </c:pt>
                <c:pt idx="83">
                  <c:v>-215.31000000017229</c:v>
                </c:pt>
                <c:pt idx="84">
                  <c:v>-189.88000000017928</c:v>
                </c:pt>
                <c:pt idx="85">
                  <c:v>-164.45000000018626</c:v>
                </c:pt>
                <c:pt idx="86">
                  <c:v>-139.02000000019325</c:v>
                </c:pt>
                <c:pt idx="87">
                  <c:v>-113.59000000020023</c:v>
                </c:pt>
                <c:pt idx="88">
                  <c:v>-88.160000000207219</c:v>
                </c:pt>
                <c:pt idx="89">
                  <c:v>-62.730000000214204</c:v>
                </c:pt>
                <c:pt idx="90">
                  <c:v>-37.300000000221189</c:v>
                </c:pt>
                <c:pt idx="91">
                  <c:v>-11.870000000228174</c:v>
                </c:pt>
                <c:pt idx="92">
                  <c:v>13.559999999764841</c:v>
                </c:pt>
                <c:pt idx="93">
                  <c:v>38.989999999757856</c:v>
                </c:pt>
                <c:pt idx="94">
                  <c:v>64.419999999750871</c:v>
                </c:pt>
                <c:pt idx="95">
                  <c:v>89.849999999743886</c:v>
                </c:pt>
                <c:pt idx="96">
                  <c:v>115.2799999997369</c:v>
                </c:pt>
                <c:pt idx="97">
                  <c:v>140.70999999972992</c:v>
                </c:pt>
                <c:pt idx="98">
                  <c:v>166.13999999972293</c:v>
                </c:pt>
                <c:pt idx="99">
                  <c:v>191.56999999971595</c:v>
                </c:pt>
                <c:pt idx="100">
                  <c:v>216.99999999970896</c:v>
                </c:pt>
                <c:pt idx="101">
                  <c:v>242.42999999970198</c:v>
                </c:pt>
                <c:pt idx="102">
                  <c:v>267.85999999969499</c:v>
                </c:pt>
                <c:pt idx="103">
                  <c:v>293.28999999968801</c:v>
                </c:pt>
                <c:pt idx="104">
                  <c:v>318.71999999968102</c:v>
                </c:pt>
                <c:pt idx="105">
                  <c:v>344.14999999967404</c:v>
                </c:pt>
                <c:pt idx="106">
                  <c:v>369.57999999966705</c:v>
                </c:pt>
                <c:pt idx="107">
                  <c:v>395.00999999966007</c:v>
                </c:pt>
                <c:pt idx="108">
                  <c:v>420.43999999965308</c:v>
                </c:pt>
                <c:pt idx="109">
                  <c:v>445.8699999996461</c:v>
                </c:pt>
                <c:pt idx="110">
                  <c:v>471.29999999963911</c:v>
                </c:pt>
                <c:pt idx="111">
                  <c:v>496.72999999963213</c:v>
                </c:pt>
                <c:pt idx="112">
                  <c:v>522.15999999962514</c:v>
                </c:pt>
                <c:pt idx="113">
                  <c:v>547.58999999961816</c:v>
                </c:pt>
                <c:pt idx="114">
                  <c:v>573.01999999961117</c:v>
                </c:pt>
                <c:pt idx="115">
                  <c:v>598.44999999960419</c:v>
                </c:pt>
                <c:pt idx="116">
                  <c:v>623.8799999995972</c:v>
                </c:pt>
                <c:pt idx="117">
                  <c:v>649.30999999959022</c:v>
                </c:pt>
                <c:pt idx="118">
                  <c:v>674.73999999958323</c:v>
                </c:pt>
                <c:pt idx="119">
                  <c:v>700.16999999957625</c:v>
                </c:pt>
                <c:pt idx="120">
                  <c:v>725.59999999956926</c:v>
                </c:pt>
                <c:pt idx="121">
                  <c:v>751.02999999956228</c:v>
                </c:pt>
                <c:pt idx="122">
                  <c:v>776.45999999955529</c:v>
                </c:pt>
                <c:pt idx="123">
                  <c:v>801.88999999954831</c:v>
                </c:pt>
                <c:pt idx="124">
                  <c:v>827.31999999954132</c:v>
                </c:pt>
                <c:pt idx="125">
                  <c:v>852.74999999953434</c:v>
                </c:pt>
                <c:pt idx="126">
                  <c:v>878.17999999952735</c:v>
                </c:pt>
                <c:pt idx="127">
                  <c:v>903.60999999952037</c:v>
                </c:pt>
                <c:pt idx="128">
                  <c:v>929.03999999951338</c:v>
                </c:pt>
                <c:pt idx="129">
                  <c:v>954.4699999995064</c:v>
                </c:pt>
                <c:pt idx="130">
                  <c:v>979.89999999949941</c:v>
                </c:pt>
                <c:pt idx="131">
                  <c:v>1005.3299999994924</c:v>
                </c:pt>
                <c:pt idx="132">
                  <c:v>1030.7599999994854</c:v>
                </c:pt>
                <c:pt idx="133">
                  <c:v>1056.1899999994785</c:v>
                </c:pt>
                <c:pt idx="134">
                  <c:v>1081.6199999994715</c:v>
                </c:pt>
                <c:pt idx="135">
                  <c:v>1107.0499999994645</c:v>
                </c:pt>
                <c:pt idx="136">
                  <c:v>1132.4799999994575</c:v>
                </c:pt>
                <c:pt idx="137">
                  <c:v>1157.9099999994505</c:v>
                </c:pt>
                <c:pt idx="138">
                  <c:v>1183.3399999994435</c:v>
                </c:pt>
                <c:pt idx="139">
                  <c:v>1208.7699999994365</c:v>
                </c:pt>
                <c:pt idx="140">
                  <c:v>1234.1999999994296</c:v>
                </c:pt>
                <c:pt idx="141">
                  <c:v>1259.6299999994226</c:v>
                </c:pt>
                <c:pt idx="142">
                  <c:v>1285.0599999994156</c:v>
                </c:pt>
                <c:pt idx="143">
                  <c:v>1310.4899999994086</c:v>
                </c:pt>
                <c:pt idx="144">
                  <c:v>1335.9199999994016</c:v>
                </c:pt>
                <c:pt idx="145">
                  <c:v>1361.3499999993946</c:v>
                </c:pt>
                <c:pt idx="146">
                  <c:v>1386.7799999993877</c:v>
                </c:pt>
                <c:pt idx="147">
                  <c:v>1412.2099999993807</c:v>
                </c:pt>
                <c:pt idx="148">
                  <c:v>1437.6399999993737</c:v>
                </c:pt>
                <c:pt idx="149">
                  <c:v>1463.0699999993667</c:v>
                </c:pt>
                <c:pt idx="150">
                  <c:v>1488.4999999993597</c:v>
                </c:pt>
                <c:pt idx="151">
                  <c:v>1513.9299999993527</c:v>
                </c:pt>
                <c:pt idx="152">
                  <c:v>1539.3599999993457</c:v>
                </c:pt>
                <c:pt idx="153">
                  <c:v>1564.7899999993388</c:v>
                </c:pt>
                <c:pt idx="154">
                  <c:v>1590.2199999993318</c:v>
                </c:pt>
                <c:pt idx="155">
                  <c:v>1615.6499999993248</c:v>
                </c:pt>
                <c:pt idx="156">
                  <c:v>1641.0799999993178</c:v>
                </c:pt>
                <c:pt idx="157">
                  <c:v>1666.5099999993108</c:v>
                </c:pt>
                <c:pt idx="158">
                  <c:v>1691.9399999993038</c:v>
                </c:pt>
                <c:pt idx="159">
                  <c:v>1717.3699999992969</c:v>
                </c:pt>
                <c:pt idx="160">
                  <c:v>1742.7999999992899</c:v>
                </c:pt>
                <c:pt idx="161">
                  <c:v>1768.2299999992829</c:v>
                </c:pt>
                <c:pt idx="162">
                  <c:v>1793.6599999992177</c:v>
                </c:pt>
                <c:pt idx="163">
                  <c:v>1819.0899999991525</c:v>
                </c:pt>
                <c:pt idx="164">
                  <c:v>1844.5199999990873</c:v>
                </c:pt>
                <c:pt idx="165">
                  <c:v>1869.9499999990221</c:v>
                </c:pt>
                <c:pt idx="166">
                  <c:v>1895.3799999989569</c:v>
                </c:pt>
                <c:pt idx="167">
                  <c:v>1920.8099999988917</c:v>
                </c:pt>
                <c:pt idx="168">
                  <c:v>1946.2399999988265</c:v>
                </c:pt>
                <c:pt idx="169">
                  <c:v>1971.6699999987613</c:v>
                </c:pt>
                <c:pt idx="170">
                  <c:v>1997.0999999986961</c:v>
                </c:pt>
                <c:pt idx="171">
                  <c:v>2022.529999998631</c:v>
                </c:pt>
                <c:pt idx="172">
                  <c:v>2047.9599999985658</c:v>
                </c:pt>
                <c:pt idx="173">
                  <c:v>2073.3899999985006</c:v>
                </c:pt>
                <c:pt idx="174">
                  <c:v>2098.8199999984354</c:v>
                </c:pt>
                <c:pt idx="175">
                  <c:v>2124.2499999983702</c:v>
                </c:pt>
                <c:pt idx="176">
                  <c:v>2149.679999998305</c:v>
                </c:pt>
                <c:pt idx="177">
                  <c:v>2175.1099999982398</c:v>
                </c:pt>
                <c:pt idx="178">
                  <c:v>2200.5399999981746</c:v>
                </c:pt>
                <c:pt idx="179">
                  <c:v>2225.9699999981094</c:v>
                </c:pt>
                <c:pt idx="180">
                  <c:v>2251.3999999980442</c:v>
                </c:pt>
                <c:pt idx="181">
                  <c:v>2276.829999997979</c:v>
                </c:pt>
                <c:pt idx="182">
                  <c:v>2302.2599999979138</c:v>
                </c:pt>
                <c:pt idx="183">
                  <c:v>2327.6899999978486</c:v>
                </c:pt>
                <c:pt idx="184">
                  <c:v>2353.1199999977835</c:v>
                </c:pt>
                <c:pt idx="185">
                  <c:v>2378.5499999977183</c:v>
                </c:pt>
                <c:pt idx="186">
                  <c:v>2403.9799999976531</c:v>
                </c:pt>
                <c:pt idx="187">
                  <c:v>2429.4099999975879</c:v>
                </c:pt>
                <c:pt idx="188">
                  <c:v>2454.8399999975227</c:v>
                </c:pt>
                <c:pt idx="189">
                  <c:v>2480.2699999974575</c:v>
                </c:pt>
                <c:pt idx="190">
                  <c:v>2505.6999999973923</c:v>
                </c:pt>
                <c:pt idx="191">
                  <c:v>2531.1299999973271</c:v>
                </c:pt>
                <c:pt idx="192">
                  <c:v>2556.5599999972619</c:v>
                </c:pt>
                <c:pt idx="193">
                  <c:v>2581.9899999971967</c:v>
                </c:pt>
                <c:pt idx="194">
                  <c:v>2607.4199999971315</c:v>
                </c:pt>
                <c:pt idx="195">
                  <c:v>2632.8499999970663</c:v>
                </c:pt>
                <c:pt idx="196">
                  <c:v>2658.2799999970011</c:v>
                </c:pt>
                <c:pt idx="197">
                  <c:v>2683.7099999969359</c:v>
                </c:pt>
                <c:pt idx="198">
                  <c:v>2709.1399999968708</c:v>
                </c:pt>
                <c:pt idx="199">
                  <c:v>2734.5699999968056</c:v>
                </c:pt>
                <c:pt idx="200">
                  <c:v>2759.9999999967404</c:v>
                </c:pt>
                <c:pt idx="201">
                  <c:v>2785.4299999966752</c:v>
                </c:pt>
                <c:pt idx="202">
                  <c:v>2810.85999999661</c:v>
                </c:pt>
                <c:pt idx="203">
                  <c:v>2836.2899999965448</c:v>
                </c:pt>
                <c:pt idx="204">
                  <c:v>2861.7199999964796</c:v>
                </c:pt>
                <c:pt idx="205">
                  <c:v>2887.1499999964144</c:v>
                </c:pt>
                <c:pt idx="206">
                  <c:v>2912.5799999963492</c:v>
                </c:pt>
                <c:pt idx="207">
                  <c:v>2938.009999996284</c:v>
                </c:pt>
                <c:pt idx="208">
                  <c:v>2963.4399999962188</c:v>
                </c:pt>
                <c:pt idx="209">
                  <c:v>2988.8699999961536</c:v>
                </c:pt>
                <c:pt idx="210">
                  <c:v>3014.2999999960884</c:v>
                </c:pt>
                <c:pt idx="211">
                  <c:v>3039.7299999960233</c:v>
                </c:pt>
                <c:pt idx="212">
                  <c:v>3065.1599999959581</c:v>
                </c:pt>
                <c:pt idx="213">
                  <c:v>3090.5899999958929</c:v>
                </c:pt>
                <c:pt idx="214">
                  <c:v>3116.0199999958277</c:v>
                </c:pt>
                <c:pt idx="215">
                  <c:v>3141.4499999957625</c:v>
                </c:pt>
                <c:pt idx="216">
                  <c:v>3166.8799999956973</c:v>
                </c:pt>
                <c:pt idx="217">
                  <c:v>3192.3099999956321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1-4813-9DA4-D359A0070BEF}"/>
            </c:ext>
          </c:extLst>
        </c:ser>
        <c:ser>
          <c:idx val="2"/>
          <c:order val="2"/>
          <c:tx>
            <c:v>2.125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9950859950859952E-3"/>
                  <c:y val="8.767025006044487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D1-4813-9DA4-D359A0070BEF}"/>
                </c:ext>
              </c:extLst>
            </c:dLbl>
            <c:dLbl>
              <c:idx val="138"/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BD1-4813-9DA4-D359A0070BEF}"/>
                </c:ext>
              </c:extLst>
            </c:dLbl>
            <c:dLbl>
              <c:idx val="2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BD1-4813-9DA4-D359A0070BE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'simulated account balance'!$U$3:$U$220</c:f>
              <c:numCache>
                <c:formatCode>mmm\ yyyy</c:formatCode>
                <c:ptCount val="218"/>
                <c:pt idx="0">
                  <c:v>44348</c:v>
                </c:pt>
                <c:pt idx="1">
                  <c:v>44378</c:v>
                </c:pt>
                <c:pt idx="2">
                  <c:v>44409</c:v>
                </c:pt>
                <c:pt idx="3">
                  <c:v>44440</c:v>
                </c:pt>
                <c:pt idx="4">
                  <c:v>44470</c:v>
                </c:pt>
                <c:pt idx="5">
                  <c:v>44501</c:v>
                </c:pt>
                <c:pt idx="6">
                  <c:v>44531</c:v>
                </c:pt>
                <c:pt idx="7">
                  <c:v>44562</c:v>
                </c:pt>
                <c:pt idx="8">
                  <c:v>44593</c:v>
                </c:pt>
                <c:pt idx="9">
                  <c:v>44621</c:v>
                </c:pt>
                <c:pt idx="10">
                  <c:v>44652</c:v>
                </c:pt>
                <c:pt idx="11">
                  <c:v>44682</c:v>
                </c:pt>
                <c:pt idx="12">
                  <c:v>44713</c:v>
                </c:pt>
                <c:pt idx="13">
                  <c:v>44743</c:v>
                </c:pt>
                <c:pt idx="14">
                  <c:v>44774</c:v>
                </c:pt>
                <c:pt idx="15">
                  <c:v>44805</c:v>
                </c:pt>
                <c:pt idx="16">
                  <c:v>44835</c:v>
                </c:pt>
                <c:pt idx="17">
                  <c:v>44866</c:v>
                </c:pt>
                <c:pt idx="18">
                  <c:v>44896</c:v>
                </c:pt>
                <c:pt idx="19">
                  <c:v>44927</c:v>
                </c:pt>
                <c:pt idx="20">
                  <c:v>44958</c:v>
                </c:pt>
                <c:pt idx="21">
                  <c:v>44986</c:v>
                </c:pt>
                <c:pt idx="22">
                  <c:v>45017</c:v>
                </c:pt>
                <c:pt idx="23">
                  <c:v>45047</c:v>
                </c:pt>
                <c:pt idx="24">
                  <c:v>45078</c:v>
                </c:pt>
                <c:pt idx="25">
                  <c:v>45108</c:v>
                </c:pt>
                <c:pt idx="26">
                  <c:v>45139</c:v>
                </c:pt>
                <c:pt idx="27">
                  <c:v>45170</c:v>
                </c:pt>
                <c:pt idx="28">
                  <c:v>45200</c:v>
                </c:pt>
                <c:pt idx="29">
                  <c:v>45231</c:v>
                </c:pt>
                <c:pt idx="30">
                  <c:v>45261</c:v>
                </c:pt>
                <c:pt idx="31">
                  <c:v>45292</c:v>
                </c:pt>
                <c:pt idx="32">
                  <c:v>45323</c:v>
                </c:pt>
                <c:pt idx="33">
                  <c:v>45352</c:v>
                </c:pt>
                <c:pt idx="34">
                  <c:v>45383</c:v>
                </c:pt>
                <c:pt idx="35">
                  <c:v>45413</c:v>
                </c:pt>
                <c:pt idx="36">
                  <c:v>45444</c:v>
                </c:pt>
                <c:pt idx="37">
                  <c:v>45474</c:v>
                </c:pt>
                <c:pt idx="38">
                  <c:v>45505</c:v>
                </c:pt>
                <c:pt idx="39">
                  <c:v>45536</c:v>
                </c:pt>
                <c:pt idx="40">
                  <c:v>45566</c:v>
                </c:pt>
                <c:pt idx="41">
                  <c:v>45597</c:v>
                </c:pt>
                <c:pt idx="42">
                  <c:v>45627</c:v>
                </c:pt>
                <c:pt idx="43">
                  <c:v>45658</c:v>
                </c:pt>
                <c:pt idx="44">
                  <c:v>45689</c:v>
                </c:pt>
                <c:pt idx="45">
                  <c:v>45717</c:v>
                </c:pt>
                <c:pt idx="46">
                  <c:v>45748</c:v>
                </c:pt>
                <c:pt idx="47">
                  <c:v>45778</c:v>
                </c:pt>
                <c:pt idx="48">
                  <c:v>45809</c:v>
                </c:pt>
                <c:pt idx="49">
                  <c:v>45839</c:v>
                </c:pt>
                <c:pt idx="50">
                  <c:v>45870</c:v>
                </c:pt>
                <c:pt idx="51">
                  <c:v>45901</c:v>
                </c:pt>
                <c:pt idx="52">
                  <c:v>45931</c:v>
                </c:pt>
                <c:pt idx="53">
                  <c:v>45962</c:v>
                </c:pt>
                <c:pt idx="54">
                  <c:v>45992</c:v>
                </c:pt>
                <c:pt idx="55">
                  <c:v>46023</c:v>
                </c:pt>
                <c:pt idx="56">
                  <c:v>46054</c:v>
                </c:pt>
                <c:pt idx="57">
                  <c:v>46082</c:v>
                </c:pt>
                <c:pt idx="58">
                  <c:v>46113</c:v>
                </c:pt>
                <c:pt idx="59">
                  <c:v>46143</c:v>
                </c:pt>
                <c:pt idx="60">
                  <c:v>46174</c:v>
                </c:pt>
                <c:pt idx="61">
                  <c:v>46204</c:v>
                </c:pt>
                <c:pt idx="62">
                  <c:v>46235</c:v>
                </c:pt>
                <c:pt idx="63">
                  <c:v>46266</c:v>
                </c:pt>
                <c:pt idx="64">
                  <c:v>46296</c:v>
                </c:pt>
                <c:pt idx="65">
                  <c:v>46327</c:v>
                </c:pt>
                <c:pt idx="66">
                  <c:v>46357</c:v>
                </c:pt>
                <c:pt idx="67">
                  <c:v>46388</c:v>
                </c:pt>
                <c:pt idx="68">
                  <c:v>46419</c:v>
                </c:pt>
                <c:pt idx="69">
                  <c:v>46447</c:v>
                </c:pt>
                <c:pt idx="70">
                  <c:v>46478</c:v>
                </c:pt>
                <c:pt idx="71">
                  <c:v>46508</c:v>
                </c:pt>
                <c:pt idx="72">
                  <c:v>46539</c:v>
                </c:pt>
                <c:pt idx="73">
                  <c:v>46569</c:v>
                </c:pt>
                <c:pt idx="74">
                  <c:v>46600</c:v>
                </c:pt>
                <c:pt idx="75">
                  <c:v>46631</c:v>
                </c:pt>
                <c:pt idx="76">
                  <c:v>46661</c:v>
                </c:pt>
                <c:pt idx="77">
                  <c:v>46692</c:v>
                </c:pt>
                <c:pt idx="78">
                  <c:v>46722</c:v>
                </c:pt>
                <c:pt idx="79">
                  <c:v>46753</c:v>
                </c:pt>
                <c:pt idx="80">
                  <c:v>46784</c:v>
                </c:pt>
                <c:pt idx="81">
                  <c:v>46813</c:v>
                </c:pt>
                <c:pt idx="82">
                  <c:v>46844</c:v>
                </c:pt>
                <c:pt idx="83">
                  <c:v>46874</c:v>
                </c:pt>
                <c:pt idx="84">
                  <c:v>46905</c:v>
                </c:pt>
                <c:pt idx="85">
                  <c:v>46935</c:v>
                </c:pt>
                <c:pt idx="86">
                  <c:v>46966</c:v>
                </c:pt>
                <c:pt idx="87">
                  <c:v>46997</c:v>
                </c:pt>
                <c:pt idx="88">
                  <c:v>47027</c:v>
                </c:pt>
                <c:pt idx="89">
                  <c:v>47058</c:v>
                </c:pt>
                <c:pt idx="90">
                  <c:v>47088</c:v>
                </c:pt>
                <c:pt idx="91">
                  <c:v>47119</c:v>
                </c:pt>
                <c:pt idx="92">
                  <c:v>47150</c:v>
                </c:pt>
                <c:pt idx="93">
                  <c:v>47178</c:v>
                </c:pt>
                <c:pt idx="94">
                  <c:v>47209</c:v>
                </c:pt>
                <c:pt idx="95">
                  <c:v>47239</c:v>
                </c:pt>
                <c:pt idx="96">
                  <c:v>47270</c:v>
                </c:pt>
                <c:pt idx="97">
                  <c:v>47300</c:v>
                </c:pt>
                <c:pt idx="98">
                  <c:v>47331</c:v>
                </c:pt>
                <c:pt idx="99">
                  <c:v>47362</c:v>
                </c:pt>
                <c:pt idx="100">
                  <c:v>47392</c:v>
                </c:pt>
                <c:pt idx="101">
                  <c:v>47423</c:v>
                </c:pt>
                <c:pt idx="102">
                  <c:v>47453</c:v>
                </c:pt>
                <c:pt idx="103">
                  <c:v>47484</c:v>
                </c:pt>
                <c:pt idx="104">
                  <c:v>47515</c:v>
                </c:pt>
                <c:pt idx="105">
                  <c:v>47543</c:v>
                </c:pt>
                <c:pt idx="106">
                  <c:v>47574</c:v>
                </c:pt>
                <c:pt idx="107">
                  <c:v>47604</c:v>
                </c:pt>
                <c:pt idx="108">
                  <c:v>47635</c:v>
                </c:pt>
                <c:pt idx="109">
                  <c:v>47665</c:v>
                </c:pt>
                <c:pt idx="110">
                  <c:v>47696</c:v>
                </c:pt>
                <c:pt idx="111">
                  <c:v>47727</c:v>
                </c:pt>
                <c:pt idx="112">
                  <c:v>47757</c:v>
                </c:pt>
                <c:pt idx="113">
                  <c:v>47788</c:v>
                </c:pt>
                <c:pt idx="114">
                  <c:v>47818</c:v>
                </c:pt>
                <c:pt idx="115">
                  <c:v>47849</c:v>
                </c:pt>
                <c:pt idx="116">
                  <c:v>47880</c:v>
                </c:pt>
                <c:pt idx="117">
                  <c:v>47908</c:v>
                </c:pt>
                <c:pt idx="118">
                  <c:v>47939</c:v>
                </c:pt>
                <c:pt idx="119">
                  <c:v>47969</c:v>
                </c:pt>
                <c:pt idx="120">
                  <c:v>48000</c:v>
                </c:pt>
                <c:pt idx="121">
                  <c:v>48030</c:v>
                </c:pt>
                <c:pt idx="122">
                  <c:v>48061</c:v>
                </c:pt>
                <c:pt idx="123">
                  <c:v>48092</c:v>
                </c:pt>
                <c:pt idx="124">
                  <c:v>48122</c:v>
                </c:pt>
                <c:pt idx="125">
                  <c:v>48153</c:v>
                </c:pt>
                <c:pt idx="126">
                  <c:v>48183</c:v>
                </c:pt>
                <c:pt idx="127">
                  <c:v>48214</c:v>
                </c:pt>
                <c:pt idx="128">
                  <c:v>48245</c:v>
                </c:pt>
                <c:pt idx="129">
                  <c:v>48274</c:v>
                </c:pt>
                <c:pt idx="130">
                  <c:v>48305</c:v>
                </c:pt>
                <c:pt idx="131">
                  <c:v>48335</c:v>
                </c:pt>
                <c:pt idx="132">
                  <c:v>48366</c:v>
                </c:pt>
                <c:pt idx="133">
                  <c:v>48396</c:v>
                </c:pt>
                <c:pt idx="134">
                  <c:v>48427</c:v>
                </c:pt>
                <c:pt idx="135">
                  <c:v>48458</c:v>
                </c:pt>
                <c:pt idx="136">
                  <c:v>48488</c:v>
                </c:pt>
                <c:pt idx="137">
                  <c:v>48519</c:v>
                </c:pt>
                <c:pt idx="138">
                  <c:v>48549</c:v>
                </c:pt>
                <c:pt idx="139">
                  <c:v>48580</c:v>
                </c:pt>
                <c:pt idx="140">
                  <c:v>48611</c:v>
                </c:pt>
                <c:pt idx="141">
                  <c:v>48639</c:v>
                </c:pt>
                <c:pt idx="142">
                  <c:v>48670</c:v>
                </c:pt>
                <c:pt idx="143">
                  <c:v>48700</c:v>
                </c:pt>
                <c:pt idx="144">
                  <c:v>48731</c:v>
                </c:pt>
                <c:pt idx="145">
                  <c:v>48761</c:v>
                </c:pt>
                <c:pt idx="146">
                  <c:v>48792</c:v>
                </c:pt>
                <c:pt idx="147">
                  <c:v>48823</c:v>
                </c:pt>
                <c:pt idx="148">
                  <c:v>48853</c:v>
                </c:pt>
                <c:pt idx="149">
                  <c:v>48884</c:v>
                </c:pt>
                <c:pt idx="150">
                  <c:v>48914</c:v>
                </c:pt>
                <c:pt idx="151">
                  <c:v>48945</c:v>
                </c:pt>
                <c:pt idx="152">
                  <c:v>48976</c:v>
                </c:pt>
                <c:pt idx="153">
                  <c:v>49004</c:v>
                </c:pt>
                <c:pt idx="154">
                  <c:v>49035</c:v>
                </c:pt>
                <c:pt idx="155">
                  <c:v>49065</c:v>
                </c:pt>
                <c:pt idx="156">
                  <c:v>49096</c:v>
                </c:pt>
                <c:pt idx="157">
                  <c:v>49126</c:v>
                </c:pt>
                <c:pt idx="158">
                  <c:v>49157</c:v>
                </c:pt>
                <c:pt idx="159">
                  <c:v>49188</c:v>
                </c:pt>
                <c:pt idx="160">
                  <c:v>49218</c:v>
                </c:pt>
                <c:pt idx="161">
                  <c:v>49249</c:v>
                </c:pt>
                <c:pt idx="162">
                  <c:v>49279</c:v>
                </c:pt>
                <c:pt idx="163">
                  <c:v>49310</c:v>
                </c:pt>
                <c:pt idx="164">
                  <c:v>49341</c:v>
                </c:pt>
                <c:pt idx="165">
                  <c:v>49369</c:v>
                </c:pt>
                <c:pt idx="166">
                  <c:v>49400</c:v>
                </c:pt>
                <c:pt idx="167">
                  <c:v>49430</c:v>
                </c:pt>
                <c:pt idx="168">
                  <c:v>49461</c:v>
                </c:pt>
                <c:pt idx="169">
                  <c:v>49491</c:v>
                </c:pt>
                <c:pt idx="170">
                  <c:v>49522</c:v>
                </c:pt>
                <c:pt idx="171">
                  <c:v>49553</c:v>
                </c:pt>
                <c:pt idx="172">
                  <c:v>49583</c:v>
                </c:pt>
                <c:pt idx="173">
                  <c:v>49614</c:v>
                </c:pt>
                <c:pt idx="174">
                  <c:v>49644</c:v>
                </c:pt>
                <c:pt idx="175">
                  <c:v>49675</c:v>
                </c:pt>
                <c:pt idx="176">
                  <c:v>49706</c:v>
                </c:pt>
                <c:pt idx="177">
                  <c:v>49735</c:v>
                </c:pt>
                <c:pt idx="178">
                  <c:v>49766</c:v>
                </c:pt>
                <c:pt idx="179">
                  <c:v>49796</c:v>
                </c:pt>
                <c:pt idx="180">
                  <c:v>49827</c:v>
                </c:pt>
                <c:pt idx="181">
                  <c:v>49857</c:v>
                </c:pt>
                <c:pt idx="182">
                  <c:v>49888</c:v>
                </c:pt>
                <c:pt idx="183">
                  <c:v>49919</c:v>
                </c:pt>
                <c:pt idx="184">
                  <c:v>49949</c:v>
                </c:pt>
                <c:pt idx="185">
                  <c:v>49980</c:v>
                </c:pt>
                <c:pt idx="186">
                  <c:v>50010</c:v>
                </c:pt>
                <c:pt idx="187">
                  <c:v>50041</c:v>
                </c:pt>
                <c:pt idx="188">
                  <c:v>50072</c:v>
                </c:pt>
                <c:pt idx="189">
                  <c:v>50100</c:v>
                </c:pt>
                <c:pt idx="190">
                  <c:v>50131</c:v>
                </c:pt>
                <c:pt idx="191">
                  <c:v>50161</c:v>
                </c:pt>
                <c:pt idx="192">
                  <c:v>50192</c:v>
                </c:pt>
                <c:pt idx="193">
                  <c:v>50222</c:v>
                </c:pt>
                <c:pt idx="194">
                  <c:v>50253</c:v>
                </c:pt>
                <c:pt idx="195">
                  <c:v>50284</c:v>
                </c:pt>
                <c:pt idx="196">
                  <c:v>50314</c:v>
                </c:pt>
                <c:pt idx="197">
                  <c:v>50345</c:v>
                </c:pt>
                <c:pt idx="198">
                  <c:v>50375</c:v>
                </c:pt>
                <c:pt idx="199">
                  <c:v>50406</c:v>
                </c:pt>
                <c:pt idx="200">
                  <c:v>50437</c:v>
                </c:pt>
                <c:pt idx="201">
                  <c:v>50465</c:v>
                </c:pt>
                <c:pt idx="202">
                  <c:v>50496</c:v>
                </c:pt>
                <c:pt idx="203">
                  <c:v>50526</c:v>
                </c:pt>
                <c:pt idx="204">
                  <c:v>50557</c:v>
                </c:pt>
                <c:pt idx="205">
                  <c:v>50587</c:v>
                </c:pt>
                <c:pt idx="206">
                  <c:v>50618</c:v>
                </c:pt>
                <c:pt idx="207">
                  <c:v>50649</c:v>
                </c:pt>
                <c:pt idx="208">
                  <c:v>50679</c:v>
                </c:pt>
                <c:pt idx="209">
                  <c:v>50710</c:v>
                </c:pt>
                <c:pt idx="210">
                  <c:v>50740</c:v>
                </c:pt>
                <c:pt idx="211">
                  <c:v>50771</c:v>
                </c:pt>
                <c:pt idx="212">
                  <c:v>50802</c:v>
                </c:pt>
                <c:pt idx="213">
                  <c:v>50830</c:v>
                </c:pt>
                <c:pt idx="214">
                  <c:v>50861</c:v>
                </c:pt>
                <c:pt idx="215">
                  <c:v>50891</c:v>
                </c:pt>
                <c:pt idx="216">
                  <c:v>50922</c:v>
                </c:pt>
                <c:pt idx="217">
                  <c:v>50952</c:v>
                </c:pt>
              </c:numCache>
            </c:numRef>
          </c:cat>
          <c:val>
            <c:numRef>
              <c:f>'simulated account balance'!$AR$3:$AR$220</c:f>
              <c:numCache>
                <c:formatCode>_(* #,##0_);_(* \(#,##0\);_(* "-"??_);_(@_)</c:formatCode>
                <c:ptCount val="218"/>
                <c:pt idx="0">
                  <c:v>-4056</c:v>
                </c:pt>
                <c:pt idx="1">
                  <c:v>-4017.9799999999996</c:v>
                </c:pt>
                <c:pt idx="2">
                  <c:v>-3979.9599999999996</c:v>
                </c:pt>
                <c:pt idx="3">
                  <c:v>-3941.9399999999996</c:v>
                </c:pt>
                <c:pt idx="4">
                  <c:v>-3903.9199999999996</c:v>
                </c:pt>
                <c:pt idx="5">
                  <c:v>-3865.8999999999996</c:v>
                </c:pt>
                <c:pt idx="6">
                  <c:v>-3827.8799999999992</c:v>
                </c:pt>
                <c:pt idx="7">
                  <c:v>-3789.8600000000006</c:v>
                </c:pt>
                <c:pt idx="8">
                  <c:v>-3751.84</c:v>
                </c:pt>
                <c:pt idx="9">
                  <c:v>-3713.8199999999997</c:v>
                </c:pt>
                <c:pt idx="10">
                  <c:v>-3675.7999999999993</c:v>
                </c:pt>
                <c:pt idx="11">
                  <c:v>-3637.7799999999988</c:v>
                </c:pt>
                <c:pt idx="12">
                  <c:v>-3599.7599999999984</c:v>
                </c:pt>
                <c:pt idx="13">
                  <c:v>-3561.7399999999907</c:v>
                </c:pt>
                <c:pt idx="14">
                  <c:v>-3523.7199999999866</c:v>
                </c:pt>
                <c:pt idx="15">
                  <c:v>-3485.6999999999825</c:v>
                </c:pt>
                <c:pt idx="16">
                  <c:v>-3447.6799999999785</c:v>
                </c:pt>
                <c:pt idx="17">
                  <c:v>-3409.6599999999744</c:v>
                </c:pt>
                <c:pt idx="18">
                  <c:v>-3371.6399999999703</c:v>
                </c:pt>
                <c:pt idx="19">
                  <c:v>-3333.6199999999662</c:v>
                </c:pt>
                <c:pt idx="20">
                  <c:v>-3295.5999999999622</c:v>
                </c:pt>
                <c:pt idx="21">
                  <c:v>-3257.5799999999581</c:v>
                </c:pt>
                <c:pt idx="22">
                  <c:v>-3219.559999999954</c:v>
                </c:pt>
                <c:pt idx="23">
                  <c:v>-3181.5399999999499</c:v>
                </c:pt>
                <c:pt idx="24">
                  <c:v>-3143.5199999999459</c:v>
                </c:pt>
                <c:pt idx="25">
                  <c:v>-3105.4999999999418</c:v>
                </c:pt>
                <c:pt idx="26">
                  <c:v>-3067.4799999999377</c:v>
                </c:pt>
                <c:pt idx="27">
                  <c:v>-3029.4599999999336</c:v>
                </c:pt>
                <c:pt idx="28">
                  <c:v>-2991.4399999999296</c:v>
                </c:pt>
                <c:pt idx="29">
                  <c:v>-2953.4199999999255</c:v>
                </c:pt>
                <c:pt idx="30">
                  <c:v>-2915.3999999999214</c:v>
                </c:pt>
                <c:pt idx="31">
                  <c:v>-2877.3799999999173</c:v>
                </c:pt>
                <c:pt idx="32">
                  <c:v>-2839.3599999999133</c:v>
                </c:pt>
                <c:pt idx="33">
                  <c:v>-2801.3399999999092</c:v>
                </c:pt>
                <c:pt idx="34">
                  <c:v>-2763.3199999999051</c:v>
                </c:pt>
                <c:pt idx="35">
                  <c:v>-2725.299999999901</c:v>
                </c:pt>
                <c:pt idx="36">
                  <c:v>-2687.279999999897</c:v>
                </c:pt>
                <c:pt idx="37">
                  <c:v>-2649.2599999998929</c:v>
                </c:pt>
                <c:pt idx="38">
                  <c:v>-2611.2399999998888</c:v>
                </c:pt>
                <c:pt idx="39">
                  <c:v>-2573.2199999998847</c:v>
                </c:pt>
                <c:pt idx="40">
                  <c:v>-2535.1999999998807</c:v>
                </c:pt>
                <c:pt idx="41">
                  <c:v>-2497.1799999998766</c:v>
                </c:pt>
                <c:pt idx="42">
                  <c:v>-2459.1599999998871</c:v>
                </c:pt>
                <c:pt idx="43">
                  <c:v>-2421.1399999998976</c:v>
                </c:pt>
                <c:pt idx="44">
                  <c:v>-2383.119999999908</c:v>
                </c:pt>
                <c:pt idx="45">
                  <c:v>-2345.0999999999185</c:v>
                </c:pt>
                <c:pt idx="46">
                  <c:v>-2307.079999999929</c:v>
                </c:pt>
                <c:pt idx="47">
                  <c:v>-2269.0599999999395</c:v>
                </c:pt>
                <c:pt idx="48">
                  <c:v>-2231.0399999999499</c:v>
                </c:pt>
                <c:pt idx="49">
                  <c:v>-2193.0199999999604</c:v>
                </c:pt>
                <c:pt idx="50">
                  <c:v>-2154.9999999999709</c:v>
                </c:pt>
                <c:pt idx="51">
                  <c:v>-2116.9799999999814</c:v>
                </c:pt>
                <c:pt idx="52">
                  <c:v>-2078.9599999999919</c:v>
                </c:pt>
                <c:pt idx="53">
                  <c:v>-2040.9400000000023</c:v>
                </c:pt>
                <c:pt idx="54">
                  <c:v>-2002.9200000000128</c:v>
                </c:pt>
                <c:pt idx="55">
                  <c:v>-1964.9000000000233</c:v>
                </c:pt>
                <c:pt idx="56">
                  <c:v>-1926.8800000000338</c:v>
                </c:pt>
                <c:pt idx="57">
                  <c:v>-1888.8600000000442</c:v>
                </c:pt>
                <c:pt idx="58">
                  <c:v>-1850.8400000000547</c:v>
                </c:pt>
                <c:pt idx="59">
                  <c:v>-1812.8200000000652</c:v>
                </c:pt>
                <c:pt idx="60">
                  <c:v>-1774.8000000000757</c:v>
                </c:pt>
                <c:pt idx="61">
                  <c:v>-1736.7800000000861</c:v>
                </c:pt>
                <c:pt idx="62">
                  <c:v>-1698.7600000000966</c:v>
                </c:pt>
                <c:pt idx="63">
                  <c:v>-1660.7400000001071</c:v>
                </c:pt>
                <c:pt idx="64">
                  <c:v>-1622.7200000001176</c:v>
                </c:pt>
                <c:pt idx="65">
                  <c:v>-1584.7000000001281</c:v>
                </c:pt>
                <c:pt idx="66">
                  <c:v>-1546.6800000001385</c:v>
                </c:pt>
                <c:pt idx="67">
                  <c:v>-1508.660000000149</c:v>
                </c:pt>
                <c:pt idx="68">
                  <c:v>-1470.6400000001595</c:v>
                </c:pt>
                <c:pt idx="69">
                  <c:v>-1432.62000000017</c:v>
                </c:pt>
                <c:pt idx="70">
                  <c:v>-1394.6000000001804</c:v>
                </c:pt>
                <c:pt idx="71">
                  <c:v>-1356.5800000001909</c:v>
                </c:pt>
                <c:pt idx="72">
                  <c:v>-1318.5600000002014</c:v>
                </c:pt>
                <c:pt idx="73">
                  <c:v>-1280.5400000002119</c:v>
                </c:pt>
                <c:pt idx="74">
                  <c:v>-1242.5200000002224</c:v>
                </c:pt>
                <c:pt idx="75">
                  <c:v>-1204.5000000002328</c:v>
                </c:pt>
                <c:pt idx="76">
                  <c:v>-1166.4800000002433</c:v>
                </c:pt>
                <c:pt idx="77">
                  <c:v>-1128.4600000002538</c:v>
                </c:pt>
                <c:pt idx="78">
                  <c:v>-1090.4400000002643</c:v>
                </c:pt>
                <c:pt idx="79">
                  <c:v>-1052.4200000002747</c:v>
                </c:pt>
                <c:pt idx="80">
                  <c:v>-1014.4000000002852</c:v>
                </c:pt>
                <c:pt idx="81">
                  <c:v>-976.38000000029569</c:v>
                </c:pt>
                <c:pt idx="82">
                  <c:v>-938.36000000033528</c:v>
                </c:pt>
                <c:pt idx="83">
                  <c:v>-900.34000000031665</c:v>
                </c:pt>
                <c:pt idx="84">
                  <c:v>-862.32000000029802</c:v>
                </c:pt>
                <c:pt idx="85">
                  <c:v>-824.3000000002794</c:v>
                </c:pt>
                <c:pt idx="86">
                  <c:v>-786.28000000026077</c:v>
                </c:pt>
                <c:pt idx="87">
                  <c:v>-748.26000000024214</c:v>
                </c:pt>
                <c:pt idx="88">
                  <c:v>-710.24000000022352</c:v>
                </c:pt>
                <c:pt idx="89">
                  <c:v>-672.22000000020489</c:v>
                </c:pt>
                <c:pt idx="90">
                  <c:v>-634.20000000018626</c:v>
                </c:pt>
                <c:pt idx="91">
                  <c:v>-596.18000000016764</c:v>
                </c:pt>
                <c:pt idx="92">
                  <c:v>-558.16000000014901</c:v>
                </c:pt>
                <c:pt idx="93">
                  <c:v>-520.14000000013039</c:v>
                </c:pt>
                <c:pt idx="94">
                  <c:v>-482.12000000011176</c:v>
                </c:pt>
                <c:pt idx="95">
                  <c:v>-444.10000000009313</c:v>
                </c:pt>
                <c:pt idx="96">
                  <c:v>-406.08000000007451</c:v>
                </c:pt>
                <c:pt idx="97">
                  <c:v>-368.06000000005588</c:v>
                </c:pt>
                <c:pt idx="98">
                  <c:v>-330.04000000003725</c:v>
                </c:pt>
                <c:pt idx="99">
                  <c:v>-292.02000000001863</c:v>
                </c:pt>
                <c:pt idx="100">
                  <c:v>-254</c:v>
                </c:pt>
                <c:pt idx="101">
                  <c:v>-215.97999999998137</c:v>
                </c:pt>
                <c:pt idx="102">
                  <c:v>-177.95999999996275</c:v>
                </c:pt>
                <c:pt idx="103">
                  <c:v>-139.93999999994412</c:v>
                </c:pt>
                <c:pt idx="104">
                  <c:v>-101.91999999992549</c:v>
                </c:pt>
                <c:pt idx="105">
                  <c:v>-63.899999999906868</c:v>
                </c:pt>
                <c:pt idx="106">
                  <c:v>-25.879999999888241</c:v>
                </c:pt>
                <c:pt idx="107">
                  <c:v>12.140000000130385</c:v>
                </c:pt>
                <c:pt idx="108">
                  <c:v>50.160000000149012</c:v>
                </c:pt>
                <c:pt idx="109">
                  <c:v>88.180000000167638</c:v>
                </c:pt>
                <c:pt idx="110">
                  <c:v>126.20000000018626</c:v>
                </c:pt>
                <c:pt idx="111">
                  <c:v>164.22000000020489</c:v>
                </c:pt>
                <c:pt idx="112">
                  <c:v>202.24000000022352</c:v>
                </c:pt>
                <c:pt idx="113">
                  <c:v>240.26000000024214</c:v>
                </c:pt>
                <c:pt idx="114">
                  <c:v>278.28000000026077</c:v>
                </c:pt>
                <c:pt idx="115">
                  <c:v>316.3000000002794</c:v>
                </c:pt>
                <c:pt idx="116">
                  <c:v>354.32000000029802</c:v>
                </c:pt>
                <c:pt idx="117">
                  <c:v>392.34000000031665</c:v>
                </c:pt>
                <c:pt idx="118">
                  <c:v>430.36000000033528</c:v>
                </c:pt>
                <c:pt idx="119">
                  <c:v>468.3800000003539</c:v>
                </c:pt>
                <c:pt idx="120">
                  <c:v>506.40000000037253</c:v>
                </c:pt>
                <c:pt idx="121">
                  <c:v>544.42000000039116</c:v>
                </c:pt>
                <c:pt idx="122">
                  <c:v>582.44000000040978</c:v>
                </c:pt>
                <c:pt idx="123">
                  <c:v>620.46000000042841</c:v>
                </c:pt>
                <c:pt idx="124">
                  <c:v>658.48000000044703</c:v>
                </c:pt>
                <c:pt idx="125">
                  <c:v>696.50000000046566</c:v>
                </c:pt>
                <c:pt idx="126">
                  <c:v>734.52000000048429</c:v>
                </c:pt>
                <c:pt idx="127">
                  <c:v>772.54000000050291</c:v>
                </c:pt>
                <c:pt idx="128">
                  <c:v>810.56000000052154</c:v>
                </c:pt>
                <c:pt idx="129">
                  <c:v>848.58000000054017</c:v>
                </c:pt>
                <c:pt idx="130">
                  <c:v>886.60000000055879</c:v>
                </c:pt>
                <c:pt idx="131">
                  <c:v>924.62000000057742</c:v>
                </c:pt>
                <c:pt idx="132">
                  <c:v>962.64000000059605</c:v>
                </c:pt>
                <c:pt idx="133">
                  <c:v>1000.6600000006147</c:v>
                </c:pt>
                <c:pt idx="134">
                  <c:v>1038.6800000006333</c:v>
                </c:pt>
                <c:pt idx="135">
                  <c:v>1076.7000000006519</c:v>
                </c:pt>
                <c:pt idx="136">
                  <c:v>1114.7200000006706</c:v>
                </c:pt>
                <c:pt idx="137">
                  <c:v>1152.7400000006892</c:v>
                </c:pt>
                <c:pt idx="138">
                  <c:v>1190.7600000007078</c:v>
                </c:pt>
                <c:pt idx="139">
                  <c:v>1228.7800000007264</c:v>
                </c:pt>
                <c:pt idx="140">
                  <c:v>1266.8000000007451</c:v>
                </c:pt>
                <c:pt idx="141">
                  <c:v>1304.8200000007637</c:v>
                </c:pt>
                <c:pt idx="142">
                  <c:v>1342.8400000007823</c:v>
                </c:pt>
                <c:pt idx="143">
                  <c:v>1380.8600000008009</c:v>
                </c:pt>
                <c:pt idx="144">
                  <c:v>1418.8800000008196</c:v>
                </c:pt>
                <c:pt idx="145">
                  <c:v>1456.9000000008382</c:v>
                </c:pt>
                <c:pt idx="146">
                  <c:v>1494.9200000008568</c:v>
                </c:pt>
                <c:pt idx="147">
                  <c:v>1532.9400000008754</c:v>
                </c:pt>
                <c:pt idx="148">
                  <c:v>1570.9600000008941</c:v>
                </c:pt>
                <c:pt idx="149">
                  <c:v>1608.9800000009127</c:v>
                </c:pt>
                <c:pt idx="150">
                  <c:v>1647.0000000009313</c:v>
                </c:pt>
                <c:pt idx="151">
                  <c:v>1685.0200000009499</c:v>
                </c:pt>
                <c:pt idx="152">
                  <c:v>1723.0400000009686</c:v>
                </c:pt>
                <c:pt idx="153">
                  <c:v>1761.0600000009872</c:v>
                </c:pt>
                <c:pt idx="154">
                  <c:v>1799.0800000010058</c:v>
                </c:pt>
                <c:pt idx="155">
                  <c:v>1837.1000000010245</c:v>
                </c:pt>
                <c:pt idx="156">
                  <c:v>1875.1200000010431</c:v>
                </c:pt>
                <c:pt idx="157">
                  <c:v>1913.1400000010617</c:v>
                </c:pt>
                <c:pt idx="158">
                  <c:v>1951.1600000010803</c:v>
                </c:pt>
                <c:pt idx="159">
                  <c:v>1989.180000001099</c:v>
                </c:pt>
                <c:pt idx="160">
                  <c:v>2027.2000000011176</c:v>
                </c:pt>
                <c:pt idx="161">
                  <c:v>2065.2200000011944</c:v>
                </c:pt>
                <c:pt idx="162">
                  <c:v>2103.2400000010384</c:v>
                </c:pt>
                <c:pt idx="163">
                  <c:v>2141.2600000009406</c:v>
                </c:pt>
                <c:pt idx="164">
                  <c:v>2179.2800000008428</c:v>
                </c:pt>
                <c:pt idx="165">
                  <c:v>2217.3000000007451</c:v>
                </c:pt>
                <c:pt idx="166">
                  <c:v>2255.3200000006473</c:v>
                </c:pt>
                <c:pt idx="167">
                  <c:v>2293.3400000005495</c:v>
                </c:pt>
                <c:pt idx="168">
                  <c:v>2331.3600000004517</c:v>
                </c:pt>
                <c:pt idx="169">
                  <c:v>2369.3800000003539</c:v>
                </c:pt>
                <c:pt idx="170">
                  <c:v>2407.4000000002561</c:v>
                </c:pt>
                <c:pt idx="171">
                  <c:v>2445.4200000001583</c:v>
                </c:pt>
                <c:pt idx="172">
                  <c:v>2483.4400000000605</c:v>
                </c:pt>
                <c:pt idx="173">
                  <c:v>2521.4599999999627</c:v>
                </c:pt>
                <c:pt idx="174">
                  <c:v>2559.479999999865</c:v>
                </c:pt>
                <c:pt idx="175">
                  <c:v>2597.4999999997672</c:v>
                </c:pt>
                <c:pt idx="176">
                  <c:v>2635.5199999996694</c:v>
                </c:pt>
                <c:pt idx="177">
                  <c:v>2673.5399999995716</c:v>
                </c:pt>
                <c:pt idx="178">
                  <c:v>2711.5599999994738</c:v>
                </c:pt>
                <c:pt idx="179">
                  <c:v>2749.579999999376</c:v>
                </c:pt>
                <c:pt idx="180">
                  <c:v>2787.5999999992782</c:v>
                </c:pt>
                <c:pt idx="181">
                  <c:v>2825.6199999991804</c:v>
                </c:pt>
                <c:pt idx="182">
                  <c:v>2863.6399999990826</c:v>
                </c:pt>
                <c:pt idx="183">
                  <c:v>2901.6599999989849</c:v>
                </c:pt>
                <c:pt idx="184">
                  <c:v>2939.6799999988871</c:v>
                </c:pt>
                <c:pt idx="185">
                  <c:v>2977.6999999987893</c:v>
                </c:pt>
                <c:pt idx="186">
                  <c:v>3015.7199999986915</c:v>
                </c:pt>
                <c:pt idx="187">
                  <c:v>3053.7399999985937</c:v>
                </c:pt>
                <c:pt idx="188">
                  <c:v>3091.7599999984959</c:v>
                </c:pt>
                <c:pt idx="189">
                  <c:v>3129.7799999983981</c:v>
                </c:pt>
                <c:pt idx="190">
                  <c:v>3167.7999999983003</c:v>
                </c:pt>
                <c:pt idx="191">
                  <c:v>3205.8199999982025</c:v>
                </c:pt>
                <c:pt idx="192">
                  <c:v>3243.8399999981048</c:v>
                </c:pt>
                <c:pt idx="193">
                  <c:v>3281.859999998007</c:v>
                </c:pt>
                <c:pt idx="194">
                  <c:v>3319.8799999979092</c:v>
                </c:pt>
                <c:pt idx="195">
                  <c:v>3357.8999999978114</c:v>
                </c:pt>
                <c:pt idx="196">
                  <c:v>3395.9199999977136</c:v>
                </c:pt>
                <c:pt idx="197">
                  <c:v>3433.9399999976158</c:v>
                </c:pt>
                <c:pt idx="198">
                  <c:v>3471.959999997518</c:v>
                </c:pt>
                <c:pt idx="199">
                  <c:v>3509.9799999974202</c:v>
                </c:pt>
                <c:pt idx="200">
                  <c:v>3547.9999999973224</c:v>
                </c:pt>
                <c:pt idx="201">
                  <c:v>3586.0199999972247</c:v>
                </c:pt>
                <c:pt idx="202">
                  <c:v>3624.0399999971269</c:v>
                </c:pt>
                <c:pt idx="203">
                  <c:v>3662.0599999970291</c:v>
                </c:pt>
                <c:pt idx="204">
                  <c:v>3700.0799999969313</c:v>
                </c:pt>
                <c:pt idx="205">
                  <c:v>3738.0999999968335</c:v>
                </c:pt>
                <c:pt idx="206">
                  <c:v>3776.1199999967357</c:v>
                </c:pt>
                <c:pt idx="207">
                  <c:v>3814.1399999966379</c:v>
                </c:pt>
                <c:pt idx="208">
                  <c:v>3852.1599999965401</c:v>
                </c:pt>
                <c:pt idx="209">
                  <c:v>3890.1799999964423</c:v>
                </c:pt>
                <c:pt idx="210">
                  <c:v>3928.1999999963446</c:v>
                </c:pt>
                <c:pt idx="211">
                  <c:v>3966.2199999962468</c:v>
                </c:pt>
                <c:pt idx="212">
                  <c:v>4004.239999996149</c:v>
                </c:pt>
                <c:pt idx="213">
                  <c:v>4042.2599999960512</c:v>
                </c:pt>
                <c:pt idx="214">
                  <c:v>4080.2799999959534</c:v>
                </c:pt>
                <c:pt idx="215">
                  <c:v>4118.2999999958556</c:v>
                </c:pt>
                <c:pt idx="216">
                  <c:v>4156.3199999957578</c:v>
                </c:pt>
                <c:pt idx="217">
                  <c:v>4194.33999999566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1-4813-9DA4-D359A0070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527424"/>
        <c:axId val="1662534080"/>
      </c:lineChart>
      <c:dateAx>
        <c:axId val="1662527424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534080"/>
        <c:crosses val="autoZero"/>
        <c:auto val="1"/>
        <c:lblOffset val="100"/>
        <c:baseTimeUnit val="months"/>
        <c:majorUnit val="12"/>
        <c:majorTimeUnit val="months"/>
      </c:dateAx>
      <c:valAx>
        <c:axId val="16625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5274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2.375%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16"/>
              <c:layout>
                <c:manualLayout>
                  <c:x val="-4.051433425856895E-3"/>
                  <c:y val="-1.64350808483038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928-4A90-BFB3-A51B25F77B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'simulated account balance'!$A$4:$A$220</c:f>
              <c:numCache>
                <c:formatCode>mmm\-yy</c:formatCode>
                <c:ptCount val="217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  <c:pt idx="3">
                  <c:v>44470</c:v>
                </c:pt>
                <c:pt idx="4">
                  <c:v>44501</c:v>
                </c:pt>
                <c:pt idx="5">
                  <c:v>44531</c:v>
                </c:pt>
                <c:pt idx="6">
                  <c:v>44562</c:v>
                </c:pt>
                <c:pt idx="7">
                  <c:v>44593</c:v>
                </c:pt>
                <c:pt idx="8">
                  <c:v>44621</c:v>
                </c:pt>
                <c:pt idx="9">
                  <c:v>44652</c:v>
                </c:pt>
                <c:pt idx="10">
                  <c:v>44682</c:v>
                </c:pt>
                <c:pt idx="11">
                  <c:v>44713</c:v>
                </c:pt>
                <c:pt idx="12">
                  <c:v>44743</c:v>
                </c:pt>
                <c:pt idx="13">
                  <c:v>44774</c:v>
                </c:pt>
                <c:pt idx="14">
                  <c:v>44805</c:v>
                </c:pt>
                <c:pt idx="15">
                  <c:v>44835</c:v>
                </c:pt>
                <c:pt idx="16">
                  <c:v>44866</c:v>
                </c:pt>
                <c:pt idx="17">
                  <c:v>44896</c:v>
                </c:pt>
                <c:pt idx="18">
                  <c:v>44927</c:v>
                </c:pt>
                <c:pt idx="19">
                  <c:v>44958</c:v>
                </c:pt>
                <c:pt idx="20">
                  <c:v>44986</c:v>
                </c:pt>
                <c:pt idx="21">
                  <c:v>45017</c:v>
                </c:pt>
                <c:pt idx="22">
                  <c:v>45047</c:v>
                </c:pt>
                <c:pt idx="23">
                  <c:v>45078</c:v>
                </c:pt>
                <c:pt idx="24">
                  <c:v>45108</c:v>
                </c:pt>
                <c:pt idx="25">
                  <c:v>45139</c:v>
                </c:pt>
                <c:pt idx="26">
                  <c:v>45170</c:v>
                </c:pt>
                <c:pt idx="27">
                  <c:v>45200</c:v>
                </c:pt>
                <c:pt idx="28">
                  <c:v>45231</c:v>
                </c:pt>
                <c:pt idx="29">
                  <c:v>45261</c:v>
                </c:pt>
                <c:pt idx="30">
                  <c:v>45292</c:v>
                </c:pt>
                <c:pt idx="31">
                  <c:v>45323</c:v>
                </c:pt>
                <c:pt idx="32">
                  <c:v>45352</c:v>
                </c:pt>
                <c:pt idx="33">
                  <c:v>45383</c:v>
                </c:pt>
                <c:pt idx="34">
                  <c:v>45413</c:v>
                </c:pt>
                <c:pt idx="35">
                  <c:v>45444</c:v>
                </c:pt>
                <c:pt idx="36">
                  <c:v>45474</c:v>
                </c:pt>
                <c:pt idx="37">
                  <c:v>45505</c:v>
                </c:pt>
                <c:pt idx="38">
                  <c:v>45536</c:v>
                </c:pt>
                <c:pt idx="39">
                  <c:v>45566</c:v>
                </c:pt>
                <c:pt idx="40">
                  <c:v>45597</c:v>
                </c:pt>
                <c:pt idx="41">
                  <c:v>45627</c:v>
                </c:pt>
                <c:pt idx="42">
                  <c:v>45658</c:v>
                </c:pt>
                <c:pt idx="43">
                  <c:v>45689</c:v>
                </c:pt>
                <c:pt idx="44">
                  <c:v>45717</c:v>
                </c:pt>
                <c:pt idx="45">
                  <c:v>45748</c:v>
                </c:pt>
                <c:pt idx="46">
                  <c:v>45778</c:v>
                </c:pt>
                <c:pt idx="47">
                  <c:v>45809</c:v>
                </c:pt>
                <c:pt idx="48">
                  <c:v>45839</c:v>
                </c:pt>
                <c:pt idx="49">
                  <c:v>45870</c:v>
                </c:pt>
                <c:pt idx="50">
                  <c:v>45901</c:v>
                </c:pt>
                <c:pt idx="51">
                  <c:v>45931</c:v>
                </c:pt>
                <c:pt idx="52">
                  <c:v>45962</c:v>
                </c:pt>
                <c:pt idx="53">
                  <c:v>45992</c:v>
                </c:pt>
                <c:pt idx="54">
                  <c:v>46023</c:v>
                </c:pt>
                <c:pt idx="55">
                  <c:v>46054</c:v>
                </c:pt>
                <c:pt idx="56">
                  <c:v>46082</c:v>
                </c:pt>
                <c:pt idx="57">
                  <c:v>46113</c:v>
                </c:pt>
                <c:pt idx="58">
                  <c:v>46143</c:v>
                </c:pt>
                <c:pt idx="59">
                  <c:v>46174</c:v>
                </c:pt>
                <c:pt idx="60">
                  <c:v>46204</c:v>
                </c:pt>
                <c:pt idx="61">
                  <c:v>46235</c:v>
                </c:pt>
                <c:pt idx="62">
                  <c:v>46266</c:v>
                </c:pt>
                <c:pt idx="63">
                  <c:v>46296</c:v>
                </c:pt>
                <c:pt idx="64">
                  <c:v>46327</c:v>
                </c:pt>
                <c:pt idx="65">
                  <c:v>46357</c:v>
                </c:pt>
                <c:pt idx="66">
                  <c:v>46388</c:v>
                </c:pt>
                <c:pt idx="67">
                  <c:v>46419</c:v>
                </c:pt>
                <c:pt idx="68">
                  <c:v>46447</c:v>
                </c:pt>
                <c:pt idx="69">
                  <c:v>46478</c:v>
                </c:pt>
                <c:pt idx="70">
                  <c:v>46508</c:v>
                </c:pt>
                <c:pt idx="71">
                  <c:v>46539</c:v>
                </c:pt>
                <c:pt idx="72">
                  <c:v>46569</c:v>
                </c:pt>
                <c:pt idx="73">
                  <c:v>46600</c:v>
                </c:pt>
                <c:pt idx="74">
                  <c:v>46631</c:v>
                </c:pt>
                <c:pt idx="75">
                  <c:v>46661</c:v>
                </c:pt>
                <c:pt idx="76">
                  <c:v>46692</c:v>
                </c:pt>
                <c:pt idx="77">
                  <c:v>46722</c:v>
                </c:pt>
                <c:pt idx="78">
                  <c:v>46753</c:v>
                </c:pt>
                <c:pt idx="79">
                  <c:v>46784</c:v>
                </c:pt>
                <c:pt idx="80">
                  <c:v>46813</c:v>
                </c:pt>
                <c:pt idx="81">
                  <c:v>46844</c:v>
                </c:pt>
                <c:pt idx="82">
                  <c:v>46874</c:v>
                </c:pt>
                <c:pt idx="83">
                  <c:v>46905</c:v>
                </c:pt>
                <c:pt idx="84">
                  <c:v>46935</c:v>
                </c:pt>
                <c:pt idx="85">
                  <c:v>46966</c:v>
                </c:pt>
                <c:pt idx="86">
                  <c:v>46997</c:v>
                </c:pt>
                <c:pt idx="87">
                  <c:v>47027</c:v>
                </c:pt>
                <c:pt idx="88">
                  <c:v>47058</c:v>
                </c:pt>
                <c:pt idx="89">
                  <c:v>47088</c:v>
                </c:pt>
                <c:pt idx="90">
                  <c:v>47119</c:v>
                </c:pt>
                <c:pt idx="91">
                  <c:v>47150</c:v>
                </c:pt>
                <c:pt idx="92">
                  <c:v>47178</c:v>
                </c:pt>
                <c:pt idx="93">
                  <c:v>47209</c:v>
                </c:pt>
                <c:pt idx="94">
                  <c:v>47239</c:v>
                </c:pt>
                <c:pt idx="95">
                  <c:v>47270</c:v>
                </c:pt>
                <c:pt idx="96">
                  <c:v>47300</c:v>
                </c:pt>
                <c:pt idx="97">
                  <c:v>47331</c:v>
                </c:pt>
                <c:pt idx="98">
                  <c:v>47362</c:v>
                </c:pt>
                <c:pt idx="99">
                  <c:v>47392</c:v>
                </c:pt>
                <c:pt idx="100">
                  <c:v>47423</c:v>
                </c:pt>
                <c:pt idx="101">
                  <c:v>47453</c:v>
                </c:pt>
                <c:pt idx="102">
                  <c:v>47484</c:v>
                </c:pt>
                <c:pt idx="103">
                  <c:v>47515</c:v>
                </c:pt>
                <c:pt idx="104">
                  <c:v>47543</c:v>
                </c:pt>
                <c:pt idx="105">
                  <c:v>47574</c:v>
                </c:pt>
                <c:pt idx="106">
                  <c:v>47604</c:v>
                </c:pt>
                <c:pt idx="107">
                  <c:v>47635</c:v>
                </c:pt>
                <c:pt idx="108">
                  <c:v>47665</c:v>
                </c:pt>
                <c:pt idx="109">
                  <c:v>47696</c:v>
                </c:pt>
                <c:pt idx="110">
                  <c:v>47727</c:v>
                </c:pt>
                <c:pt idx="111">
                  <c:v>47757</c:v>
                </c:pt>
                <c:pt idx="112">
                  <c:v>47788</c:v>
                </c:pt>
                <c:pt idx="113">
                  <c:v>47818</c:v>
                </c:pt>
                <c:pt idx="114">
                  <c:v>47849</c:v>
                </c:pt>
                <c:pt idx="115">
                  <c:v>47880</c:v>
                </c:pt>
                <c:pt idx="116">
                  <c:v>47908</c:v>
                </c:pt>
                <c:pt idx="117">
                  <c:v>47939</c:v>
                </c:pt>
                <c:pt idx="118">
                  <c:v>47969</c:v>
                </c:pt>
                <c:pt idx="119">
                  <c:v>48000</c:v>
                </c:pt>
                <c:pt idx="120">
                  <c:v>48030</c:v>
                </c:pt>
                <c:pt idx="121">
                  <c:v>48061</c:v>
                </c:pt>
                <c:pt idx="122">
                  <c:v>48092</c:v>
                </c:pt>
                <c:pt idx="123">
                  <c:v>48122</c:v>
                </c:pt>
                <c:pt idx="124">
                  <c:v>48153</c:v>
                </c:pt>
                <c:pt idx="125">
                  <c:v>48183</c:v>
                </c:pt>
                <c:pt idx="126">
                  <c:v>48214</c:v>
                </c:pt>
                <c:pt idx="127">
                  <c:v>48245</c:v>
                </c:pt>
                <c:pt idx="128">
                  <c:v>48274</c:v>
                </c:pt>
                <c:pt idx="129">
                  <c:v>48305</c:v>
                </c:pt>
                <c:pt idx="130">
                  <c:v>48335</c:v>
                </c:pt>
                <c:pt idx="131">
                  <c:v>48366</c:v>
                </c:pt>
                <c:pt idx="132">
                  <c:v>48396</c:v>
                </c:pt>
                <c:pt idx="133">
                  <c:v>48427</c:v>
                </c:pt>
                <c:pt idx="134">
                  <c:v>48458</c:v>
                </c:pt>
                <c:pt idx="135">
                  <c:v>48488</c:v>
                </c:pt>
                <c:pt idx="136">
                  <c:v>48519</c:v>
                </c:pt>
                <c:pt idx="137">
                  <c:v>48549</c:v>
                </c:pt>
                <c:pt idx="138">
                  <c:v>48580</c:v>
                </c:pt>
                <c:pt idx="139">
                  <c:v>48611</c:v>
                </c:pt>
                <c:pt idx="140">
                  <c:v>48639</c:v>
                </c:pt>
                <c:pt idx="141">
                  <c:v>48670</c:v>
                </c:pt>
                <c:pt idx="142">
                  <c:v>48700</c:v>
                </c:pt>
                <c:pt idx="143">
                  <c:v>48731</c:v>
                </c:pt>
                <c:pt idx="144">
                  <c:v>48761</c:v>
                </c:pt>
                <c:pt idx="145">
                  <c:v>48792</c:v>
                </c:pt>
                <c:pt idx="146">
                  <c:v>48823</c:v>
                </c:pt>
                <c:pt idx="147">
                  <c:v>48853</c:v>
                </c:pt>
                <c:pt idx="148">
                  <c:v>48884</c:v>
                </c:pt>
                <c:pt idx="149">
                  <c:v>48914</c:v>
                </c:pt>
                <c:pt idx="150">
                  <c:v>48945</c:v>
                </c:pt>
                <c:pt idx="151">
                  <c:v>48976</c:v>
                </c:pt>
                <c:pt idx="152">
                  <c:v>49004</c:v>
                </c:pt>
                <c:pt idx="153">
                  <c:v>49035</c:v>
                </c:pt>
                <c:pt idx="154">
                  <c:v>49065</c:v>
                </c:pt>
                <c:pt idx="155">
                  <c:v>49096</c:v>
                </c:pt>
                <c:pt idx="156">
                  <c:v>49126</c:v>
                </c:pt>
                <c:pt idx="157">
                  <c:v>49157</c:v>
                </c:pt>
                <c:pt idx="158">
                  <c:v>49188</c:v>
                </c:pt>
                <c:pt idx="159">
                  <c:v>49218</c:v>
                </c:pt>
                <c:pt idx="160">
                  <c:v>49249</c:v>
                </c:pt>
                <c:pt idx="161">
                  <c:v>49279</c:v>
                </c:pt>
                <c:pt idx="162">
                  <c:v>49310</c:v>
                </c:pt>
                <c:pt idx="163">
                  <c:v>49341</c:v>
                </c:pt>
                <c:pt idx="164">
                  <c:v>49369</c:v>
                </c:pt>
                <c:pt idx="165">
                  <c:v>49400</c:v>
                </c:pt>
                <c:pt idx="166">
                  <c:v>49430</c:v>
                </c:pt>
                <c:pt idx="167">
                  <c:v>49461</c:v>
                </c:pt>
                <c:pt idx="168">
                  <c:v>49491</c:v>
                </c:pt>
                <c:pt idx="169">
                  <c:v>49522</c:v>
                </c:pt>
                <c:pt idx="170">
                  <c:v>49553</c:v>
                </c:pt>
                <c:pt idx="171">
                  <c:v>49583</c:v>
                </c:pt>
                <c:pt idx="172">
                  <c:v>49614</c:v>
                </c:pt>
                <c:pt idx="173">
                  <c:v>49644</c:v>
                </c:pt>
                <c:pt idx="174">
                  <c:v>49675</c:v>
                </c:pt>
                <c:pt idx="175">
                  <c:v>49706</c:v>
                </c:pt>
                <c:pt idx="176">
                  <c:v>49735</c:v>
                </c:pt>
                <c:pt idx="177">
                  <c:v>49766</c:v>
                </c:pt>
                <c:pt idx="178">
                  <c:v>49796</c:v>
                </c:pt>
                <c:pt idx="179">
                  <c:v>49827</c:v>
                </c:pt>
                <c:pt idx="180">
                  <c:v>49857</c:v>
                </c:pt>
                <c:pt idx="181">
                  <c:v>49888</c:v>
                </c:pt>
                <c:pt idx="182">
                  <c:v>49919</c:v>
                </c:pt>
                <c:pt idx="183">
                  <c:v>49949</c:v>
                </c:pt>
                <c:pt idx="184">
                  <c:v>49980</c:v>
                </c:pt>
                <c:pt idx="185">
                  <c:v>50010</c:v>
                </c:pt>
                <c:pt idx="186">
                  <c:v>50041</c:v>
                </c:pt>
                <c:pt idx="187">
                  <c:v>50072</c:v>
                </c:pt>
                <c:pt idx="188">
                  <c:v>50100</c:v>
                </c:pt>
                <c:pt idx="189">
                  <c:v>50131</c:v>
                </c:pt>
                <c:pt idx="190">
                  <c:v>50161</c:v>
                </c:pt>
                <c:pt idx="191">
                  <c:v>50192</c:v>
                </c:pt>
                <c:pt idx="192">
                  <c:v>50222</c:v>
                </c:pt>
                <c:pt idx="193">
                  <c:v>50253</c:v>
                </c:pt>
                <c:pt idx="194">
                  <c:v>50284</c:v>
                </c:pt>
                <c:pt idx="195">
                  <c:v>50314</c:v>
                </c:pt>
                <c:pt idx="196">
                  <c:v>50345</c:v>
                </c:pt>
                <c:pt idx="197">
                  <c:v>50375</c:v>
                </c:pt>
                <c:pt idx="198">
                  <c:v>50406</c:v>
                </c:pt>
                <c:pt idx="199">
                  <c:v>50437</c:v>
                </c:pt>
                <c:pt idx="200">
                  <c:v>50465</c:v>
                </c:pt>
                <c:pt idx="201">
                  <c:v>50496</c:v>
                </c:pt>
                <c:pt idx="202">
                  <c:v>50526</c:v>
                </c:pt>
                <c:pt idx="203">
                  <c:v>50557</c:v>
                </c:pt>
                <c:pt idx="204">
                  <c:v>50587</c:v>
                </c:pt>
                <c:pt idx="205">
                  <c:v>50618</c:v>
                </c:pt>
                <c:pt idx="206">
                  <c:v>50649</c:v>
                </c:pt>
                <c:pt idx="207">
                  <c:v>50679</c:v>
                </c:pt>
                <c:pt idx="208">
                  <c:v>50710</c:v>
                </c:pt>
                <c:pt idx="209">
                  <c:v>50740</c:v>
                </c:pt>
                <c:pt idx="210">
                  <c:v>50771</c:v>
                </c:pt>
                <c:pt idx="211">
                  <c:v>50802</c:v>
                </c:pt>
                <c:pt idx="212">
                  <c:v>50830</c:v>
                </c:pt>
                <c:pt idx="213">
                  <c:v>50861</c:v>
                </c:pt>
                <c:pt idx="214">
                  <c:v>50891</c:v>
                </c:pt>
                <c:pt idx="215">
                  <c:v>50922</c:v>
                </c:pt>
                <c:pt idx="216">
                  <c:v>50952</c:v>
                </c:pt>
              </c:numCache>
            </c:numRef>
          </c:cat>
          <c:val>
            <c:numRef>
              <c:f>'simulated account balance'!$AZ$3:$AZ$220</c:f>
              <c:numCache>
                <c:formatCode>_(* #,##0_);_(* \(#,##0\);_(* "-"??_);_(@_)</c:formatCode>
                <c:ptCount val="218"/>
                <c:pt idx="0">
                  <c:v>-780</c:v>
                </c:pt>
                <c:pt idx="1">
                  <c:v>-757.80999999999767</c:v>
                </c:pt>
                <c:pt idx="2">
                  <c:v>-735.69000000000233</c:v>
                </c:pt>
                <c:pt idx="3">
                  <c:v>-713.63000000000466</c:v>
                </c:pt>
                <c:pt idx="4">
                  <c:v>-691.62999999997555</c:v>
                </c:pt>
                <c:pt idx="5">
                  <c:v>-669.69000000000233</c:v>
                </c:pt>
                <c:pt idx="6">
                  <c:v>-647.82000000000698</c:v>
                </c:pt>
                <c:pt idx="7">
                  <c:v>-626.01000000000931</c:v>
                </c:pt>
                <c:pt idx="8">
                  <c:v>-604.27999999999884</c:v>
                </c:pt>
                <c:pt idx="9">
                  <c:v>-582.59000000002561</c:v>
                </c:pt>
                <c:pt idx="10">
                  <c:v>-560.99000000001979</c:v>
                </c:pt>
                <c:pt idx="11">
                  <c:v>-539.44000000000233</c:v>
                </c:pt>
                <c:pt idx="12">
                  <c:v>-517.95999999999185</c:v>
                </c:pt>
                <c:pt idx="13">
                  <c:v>-496.54000000000815</c:v>
                </c:pt>
                <c:pt idx="14">
                  <c:v>-475.18999999997322</c:v>
                </c:pt>
                <c:pt idx="15">
                  <c:v>-453.91000000000349</c:v>
                </c:pt>
                <c:pt idx="16">
                  <c:v>-432.69999999998254</c:v>
                </c:pt>
                <c:pt idx="17">
                  <c:v>-411.55000000001746</c:v>
                </c:pt>
                <c:pt idx="18">
                  <c:v>-390.47000000000116</c:v>
                </c:pt>
                <c:pt idx="19">
                  <c:v>-369.45999999999185</c:v>
                </c:pt>
                <c:pt idx="20">
                  <c:v>-348.52000000001863</c:v>
                </c:pt>
                <c:pt idx="21">
                  <c:v>-327.64000000001397</c:v>
                </c:pt>
                <c:pt idx="22">
                  <c:v>-306.8300000000163</c:v>
                </c:pt>
                <c:pt idx="23">
                  <c:v>-286.08999999999651</c:v>
                </c:pt>
                <c:pt idx="24">
                  <c:v>-265.43000000002212</c:v>
                </c:pt>
                <c:pt idx="25">
                  <c:v>-244.8300000000163</c:v>
                </c:pt>
                <c:pt idx="26">
                  <c:v>-224.29999999998836</c:v>
                </c:pt>
                <c:pt idx="27">
                  <c:v>-203.84000000002561</c:v>
                </c:pt>
                <c:pt idx="28">
                  <c:v>-183.45000000001164</c:v>
                </c:pt>
                <c:pt idx="29">
                  <c:v>-163.14000000001397</c:v>
                </c:pt>
                <c:pt idx="30">
                  <c:v>-142.89999999999418</c:v>
                </c:pt>
                <c:pt idx="31">
                  <c:v>-122.72999999998137</c:v>
                </c:pt>
                <c:pt idx="32">
                  <c:v>-102.61999999999534</c:v>
                </c:pt>
                <c:pt idx="33">
                  <c:v>-82.589999999996508</c:v>
                </c:pt>
                <c:pt idx="34">
                  <c:v>-62.639999999984866</c:v>
                </c:pt>
                <c:pt idx="35">
                  <c:v>-42.760000000009313</c:v>
                </c:pt>
                <c:pt idx="36">
                  <c:v>-22.940000000002328</c:v>
                </c:pt>
                <c:pt idx="37">
                  <c:v>-3.2099999999918509</c:v>
                </c:pt>
                <c:pt idx="38">
                  <c:v>16.450000000011642</c:v>
                </c:pt>
                <c:pt idx="39">
                  <c:v>36.039999999979045</c:v>
                </c:pt>
                <c:pt idx="40">
                  <c:v>55.550000000017462</c:v>
                </c:pt>
                <c:pt idx="41">
                  <c:v>74.989999999990687</c:v>
                </c:pt>
                <c:pt idx="42">
                  <c:v>94.350000000005821</c:v>
                </c:pt>
                <c:pt idx="43">
                  <c:v>113.65000000002328</c:v>
                </c:pt>
                <c:pt idx="44">
                  <c:v>132.85999999998603</c:v>
                </c:pt>
                <c:pt idx="45">
                  <c:v>151.98999999999069</c:v>
                </c:pt>
                <c:pt idx="46">
                  <c:v>171.04000000000815</c:v>
                </c:pt>
                <c:pt idx="47">
                  <c:v>190.02999999999884</c:v>
                </c:pt>
                <c:pt idx="48">
                  <c:v>208.94000000000233</c:v>
                </c:pt>
                <c:pt idx="49">
                  <c:v>227.75999999998021</c:v>
                </c:pt>
                <c:pt idx="50">
                  <c:v>246.52000000001863</c:v>
                </c:pt>
                <c:pt idx="51">
                  <c:v>265.19000000000233</c:v>
                </c:pt>
                <c:pt idx="52">
                  <c:v>283.76999999998952</c:v>
                </c:pt>
                <c:pt idx="53">
                  <c:v>302.27999999999884</c:v>
                </c:pt>
                <c:pt idx="54">
                  <c:v>320.72000000000116</c:v>
                </c:pt>
                <c:pt idx="55">
                  <c:v>339.07999999998719</c:v>
                </c:pt>
                <c:pt idx="56">
                  <c:v>357.35000000000582</c:v>
                </c:pt>
                <c:pt idx="57">
                  <c:v>375.53999999997905</c:v>
                </c:pt>
                <c:pt idx="58">
                  <c:v>393.64999999999418</c:v>
                </c:pt>
                <c:pt idx="59">
                  <c:v>411.67999999999302</c:v>
                </c:pt>
                <c:pt idx="60">
                  <c:v>429.62999999997555</c:v>
                </c:pt>
                <c:pt idx="61">
                  <c:v>447.5</c:v>
                </c:pt>
                <c:pt idx="62">
                  <c:v>465.28999999997905</c:v>
                </c:pt>
                <c:pt idx="63">
                  <c:v>482.99000000001979</c:v>
                </c:pt>
                <c:pt idx="64">
                  <c:v>500.61999999999534</c:v>
                </c:pt>
                <c:pt idx="65">
                  <c:v>518.14999999999418</c:v>
                </c:pt>
                <c:pt idx="66">
                  <c:v>535.61000000001513</c:v>
                </c:pt>
                <c:pt idx="67">
                  <c:v>552.97000000000116</c:v>
                </c:pt>
                <c:pt idx="68">
                  <c:v>570.25999999998021</c:v>
                </c:pt>
                <c:pt idx="69">
                  <c:v>587.45999999999185</c:v>
                </c:pt>
                <c:pt idx="70">
                  <c:v>604.57999999998719</c:v>
                </c:pt>
                <c:pt idx="71">
                  <c:v>621.60999999998603</c:v>
                </c:pt>
                <c:pt idx="72">
                  <c:v>638.55000000001746</c:v>
                </c:pt>
                <c:pt idx="73">
                  <c:v>655.42000000001281</c:v>
                </c:pt>
                <c:pt idx="74">
                  <c:v>672.19000000000233</c:v>
                </c:pt>
                <c:pt idx="75">
                  <c:v>688.86999999999534</c:v>
                </c:pt>
                <c:pt idx="76">
                  <c:v>705.47000000000116</c:v>
                </c:pt>
                <c:pt idx="77">
                  <c:v>721.97000000000116</c:v>
                </c:pt>
                <c:pt idx="78">
                  <c:v>738.39999999999418</c:v>
                </c:pt>
                <c:pt idx="79">
                  <c:v>754.73000000001048</c:v>
                </c:pt>
                <c:pt idx="80">
                  <c:v>770.97999999998137</c:v>
                </c:pt>
                <c:pt idx="81">
                  <c:v>787.14000000001397</c:v>
                </c:pt>
                <c:pt idx="82">
                  <c:v>803.20999999999185</c:v>
                </c:pt>
                <c:pt idx="83">
                  <c:v>819.19000000000233</c:v>
                </c:pt>
                <c:pt idx="84">
                  <c:v>835.06999999997788</c:v>
                </c:pt>
                <c:pt idx="85">
                  <c:v>850.86999999999534</c:v>
                </c:pt>
                <c:pt idx="86">
                  <c:v>866.56999999997788</c:v>
                </c:pt>
                <c:pt idx="87">
                  <c:v>882.19000000000233</c:v>
                </c:pt>
                <c:pt idx="88">
                  <c:v>897.70999999999185</c:v>
                </c:pt>
                <c:pt idx="89">
                  <c:v>913.15000000002328</c:v>
                </c:pt>
                <c:pt idx="90">
                  <c:v>928.47999999998137</c:v>
                </c:pt>
                <c:pt idx="91">
                  <c:v>943.72000000000116</c:v>
                </c:pt>
                <c:pt idx="92">
                  <c:v>958.86999999999534</c:v>
                </c:pt>
                <c:pt idx="93">
                  <c:v>973.94000000000233</c:v>
                </c:pt>
                <c:pt idx="94">
                  <c:v>988.89999999999418</c:v>
                </c:pt>
                <c:pt idx="95">
                  <c:v>1003.7599999999948</c:v>
                </c:pt>
                <c:pt idx="96">
                  <c:v>1018.5499999999884</c:v>
                </c:pt>
                <c:pt idx="97">
                  <c:v>1033.2299999999959</c:v>
                </c:pt>
                <c:pt idx="98">
                  <c:v>1047.8099999999977</c:v>
                </c:pt>
                <c:pt idx="99">
                  <c:v>1062.2899999999936</c:v>
                </c:pt>
                <c:pt idx="100">
                  <c:v>1076.6800000000076</c:v>
                </c:pt>
                <c:pt idx="101">
                  <c:v>1090.9799999999959</c:v>
                </c:pt>
                <c:pt idx="102">
                  <c:v>1105.1800000000076</c:v>
                </c:pt>
                <c:pt idx="103">
                  <c:v>1119.2799999999988</c:v>
                </c:pt>
                <c:pt idx="104">
                  <c:v>1133.2799999999988</c:v>
                </c:pt>
                <c:pt idx="105">
                  <c:v>1147.1899999999878</c:v>
                </c:pt>
                <c:pt idx="106">
                  <c:v>1160.9899999999907</c:v>
                </c:pt>
                <c:pt idx="107">
                  <c:v>1174.6999999999971</c:v>
                </c:pt>
                <c:pt idx="108">
                  <c:v>1188.3000000000029</c:v>
                </c:pt>
                <c:pt idx="109">
                  <c:v>1201.8000000000029</c:v>
                </c:pt>
                <c:pt idx="110">
                  <c:v>1215.2099999999919</c:v>
                </c:pt>
                <c:pt idx="111">
                  <c:v>1228.5099999999948</c:v>
                </c:pt>
                <c:pt idx="112">
                  <c:v>1241.7200000000012</c:v>
                </c:pt>
                <c:pt idx="113">
                  <c:v>1254.820000000007</c:v>
                </c:pt>
                <c:pt idx="114">
                  <c:v>1267.820000000007</c:v>
                </c:pt>
                <c:pt idx="115">
                  <c:v>1280.7099999999919</c:v>
                </c:pt>
                <c:pt idx="116">
                  <c:v>1293.5</c:v>
                </c:pt>
                <c:pt idx="117">
                  <c:v>1306.1999999999971</c:v>
                </c:pt>
                <c:pt idx="118">
                  <c:v>1318.7799999999988</c:v>
                </c:pt>
                <c:pt idx="119">
                  <c:v>1331.2599999999948</c:v>
                </c:pt>
                <c:pt idx="120">
                  <c:v>1343.6399999999994</c:v>
                </c:pt>
                <c:pt idx="121">
                  <c:v>1355.9100000000035</c:v>
                </c:pt>
                <c:pt idx="122">
                  <c:v>1368.0800000000017</c:v>
                </c:pt>
                <c:pt idx="123">
                  <c:v>1380.1399999999994</c:v>
                </c:pt>
                <c:pt idx="124">
                  <c:v>1392.0899999999965</c:v>
                </c:pt>
                <c:pt idx="125">
                  <c:v>1403.9500000000116</c:v>
                </c:pt>
                <c:pt idx="126">
                  <c:v>1415.6900000000023</c:v>
                </c:pt>
                <c:pt idx="127">
                  <c:v>1427.3199999999924</c:v>
                </c:pt>
                <c:pt idx="128">
                  <c:v>1438.8399999999965</c:v>
                </c:pt>
                <c:pt idx="129">
                  <c:v>1450.2699999999895</c:v>
                </c:pt>
                <c:pt idx="130">
                  <c:v>1461.5699999999924</c:v>
                </c:pt>
                <c:pt idx="131">
                  <c:v>1472.7700000000041</c:v>
                </c:pt>
                <c:pt idx="132">
                  <c:v>1483.8600000000006</c:v>
                </c:pt>
                <c:pt idx="133">
                  <c:v>1494.8399999999965</c:v>
                </c:pt>
                <c:pt idx="134">
                  <c:v>1505.7099999999919</c:v>
                </c:pt>
                <c:pt idx="135">
                  <c:v>1516.4599999999919</c:v>
                </c:pt>
                <c:pt idx="136">
                  <c:v>1527.1000000000058</c:v>
                </c:pt>
                <c:pt idx="137">
                  <c:v>1537.6300000000047</c:v>
                </c:pt>
                <c:pt idx="138">
                  <c:v>1548.0599999999977</c:v>
                </c:pt>
                <c:pt idx="139">
                  <c:v>1558.3600000000006</c:v>
                </c:pt>
                <c:pt idx="140">
                  <c:v>1568.5599999999977</c:v>
                </c:pt>
                <c:pt idx="141">
                  <c:v>1578.6399999999994</c:v>
                </c:pt>
                <c:pt idx="142">
                  <c:v>1588.5999999999913</c:v>
                </c:pt>
                <c:pt idx="143">
                  <c:v>1598.4499999999971</c:v>
                </c:pt>
                <c:pt idx="144">
                  <c:v>1608.1900000000023</c:v>
                </c:pt>
                <c:pt idx="145">
                  <c:v>1617.820000000007</c:v>
                </c:pt>
                <c:pt idx="146">
                  <c:v>1627.320000000007</c:v>
                </c:pt>
                <c:pt idx="147">
                  <c:v>1636.7099999999919</c:v>
                </c:pt>
                <c:pt idx="148">
                  <c:v>1645.9799999999959</c:v>
                </c:pt>
                <c:pt idx="149">
                  <c:v>1655.1299999999901</c:v>
                </c:pt>
                <c:pt idx="150">
                  <c:v>1664.1600000000035</c:v>
                </c:pt>
                <c:pt idx="151">
                  <c:v>1673.0800000000017</c:v>
                </c:pt>
                <c:pt idx="152">
                  <c:v>1681.8800000000047</c:v>
                </c:pt>
                <c:pt idx="153">
                  <c:v>1690.5600000000122</c:v>
                </c:pt>
                <c:pt idx="154">
                  <c:v>1699.1199999999953</c:v>
                </c:pt>
                <c:pt idx="155">
                  <c:v>1707.5499999999884</c:v>
                </c:pt>
                <c:pt idx="156">
                  <c:v>1715.8700000000099</c:v>
                </c:pt>
                <c:pt idx="157">
                  <c:v>1724.0699999999924</c:v>
                </c:pt>
                <c:pt idx="158">
                  <c:v>1732.1399999999994</c:v>
                </c:pt>
                <c:pt idx="159">
                  <c:v>1740.0999999999913</c:v>
                </c:pt>
                <c:pt idx="160">
                  <c:v>1747.9199999999983</c:v>
                </c:pt>
                <c:pt idx="161">
                  <c:v>1755.6300000000556</c:v>
                </c:pt>
                <c:pt idx="162">
                  <c:v>1763.2099999999991</c:v>
                </c:pt>
                <c:pt idx="163">
                  <c:v>1770.6700000000055</c:v>
                </c:pt>
                <c:pt idx="164">
                  <c:v>1778.010000000002</c:v>
                </c:pt>
                <c:pt idx="165">
                  <c:v>1785.2200000000012</c:v>
                </c:pt>
                <c:pt idx="166">
                  <c:v>1792.3000000000029</c:v>
                </c:pt>
                <c:pt idx="167">
                  <c:v>1799.260000000002</c:v>
                </c:pt>
                <c:pt idx="168">
                  <c:v>1806.0899999999965</c:v>
                </c:pt>
                <c:pt idx="169">
                  <c:v>1812.8000000000029</c:v>
                </c:pt>
                <c:pt idx="170">
                  <c:v>1819.3700000000026</c:v>
                </c:pt>
                <c:pt idx="171">
                  <c:v>1825.8199999999997</c:v>
                </c:pt>
                <c:pt idx="172">
                  <c:v>1832.1500000000015</c:v>
                </c:pt>
                <c:pt idx="173">
                  <c:v>1838.3400000000038</c:v>
                </c:pt>
                <c:pt idx="174">
                  <c:v>1844.3899999999994</c:v>
                </c:pt>
                <c:pt idx="175">
                  <c:v>1850.3299999999945</c:v>
                </c:pt>
                <c:pt idx="176">
                  <c:v>1856.1299999999974</c:v>
                </c:pt>
                <c:pt idx="177">
                  <c:v>1861.8099999999977</c:v>
                </c:pt>
                <c:pt idx="178">
                  <c:v>1867.3399999999965</c:v>
                </c:pt>
                <c:pt idx="179">
                  <c:v>1872.75</c:v>
                </c:pt>
                <c:pt idx="180">
                  <c:v>1878.0199999999968</c:v>
                </c:pt>
                <c:pt idx="181">
                  <c:v>1883.1699999999983</c:v>
                </c:pt>
                <c:pt idx="182">
                  <c:v>1888.1700000000055</c:v>
                </c:pt>
                <c:pt idx="183">
                  <c:v>1893.0499999999956</c:v>
                </c:pt>
                <c:pt idx="184">
                  <c:v>1897.7900000000009</c:v>
                </c:pt>
                <c:pt idx="185">
                  <c:v>1902.3899999999994</c:v>
                </c:pt>
                <c:pt idx="186">
                  <c:v>1906.8699999999953</c:v>
                </c:pt>
                <c:pt idx="187">
                  <c:v>1911.2000000000044</c:v>
                </c:pt>
                <c:pt idx="188">
                  <c:v>1915.4000000000015</c:v>
                </c:pt>
                <c:pt idx="189">
                  <c:v>1919.4500000000007</c:v>
                </c:pt>
                <c:pt idx="190">
                  <c:v>1923.369999999999</c:v>
                </c:pt>
                <c:pt idx="191">
                  <c:v>1927.1599999999999</c:v>
                </c:pt>
                <c:pt idx="192">
                  <c:v>1930.7999999999993</c:v>
                </c:pt>
                <c:pt idx="193">
                  <c:v>1934.3099999999977</c:v>
                </c:pt>
                <c:pt idx="194">
                  <c:v>1937.6800000000003</c:v>
                </c:pt>
                <c:pt idx="195">
                  <c:v>1940.9000000000015</c:v>
                </c:pt>
                <c:pt idx="196">
                  <c:v>1943.9900000000016</c:v>
                </c:pt>
                <c:pt idx="197">
                  <c:v>1946.9300000000003</c:v>
                </c:pt>
                <c:pt idx="198">
                  <c:v>1949.7299999999996</c:v>
                </c:pt>
                <c:pt idx="199">
                  <c:v>1952.3899999999994</c:v>
                </c:pt>
                <c:pt idx="200">
                  <c:v>1954.9099999999999</c:v>
                </c:pt>
                <c:pt idx="201">
                  <c:v>1957.2799999999988</c:v>
                </c:pt>
                <c:pt idx="202">
                  <c:v>1959.5099999999984</c:v>
                </c:pt>
                <c:pt idx="203">
                  <c:v>1961.6000000000004</c:v>
                </c:pt>
                <c:pt idx="204">
                  <c:v>1963.5300000000007</c:v>
                </c:pt>
                <c:pt idx="205">
                  <c:v>1965.33</c:v>
                </c:pt>
                <c:pt idx="206">
                  <c:v>1966.9700000000012</c:v>
                </c:pt>
                <c:pt idx="207">
                  <c:v>1968.4699999999993</c:v>
                </c:pt>
                <c:pt idx="208">
                  <c:v>1969.8199999999997</c:v>
                </c:pt>
                <c:pt idx="209">
                  <c:v>1971.0300000000007</c:v>
                </c:pt>
                <c:pt idx="210">
                  <c:v>1972.0900000000001</c:v>
                </c:pt>
                <c:pt idx="211">
                  <c:v>1972.9900000000007</c:v>
                </c:pt>
                <c:pt idx="212">
                  <c:v>1973.75</c:v>
                </c:pt>
                <c:pt idx="213">
                  <c:v>1974.3599999999997</c:v>
                </c:pt>
                <c:pt idx="214">
                  <c:v>1974.8200000000002</c:v>
                </c:pt>
                <c:pt idx="215">
                  <c:v>1975.13</c:v>
                </c:pt>
                <c:pt idx="216">
                  <c:v>1974</c:v>
                </c:pt>
                <c:pt idx="217">
                  <c:v>1986.75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8-4A90-BFB3-A51B25F77BD7}"/>
            </c:ext>
          </c:extLst>
        </c:ser>
        <c:ser>
          <c:idx val="1"/>
          <c:order val="1"/>
          <c:tx>
            <c:v>2.25%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216"/>
              <c:layout>
                <c:manualLayout>
                  <c:x val="-2.4227404908548542E-3"/>
                  <c:y val="-1.6435080848303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28-4A90-BFB3-A51B25F77B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'simulated account balance'!$A$4:$A$220</c:f>
              <c:numCache>
                <c:formatCode>mmm\-yy</c:formatCode>
                <c:ptCount val="217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  <c:pt idx="3">
                  <c:v>44470</c:v>
                </c:pt>
                <c:pt idx="4">
                  <c:v>44501</c:v>
                </c:pt>
                <c:pt idx="5">
                  <c:v>44531</c:v>
                </c:pt>
                <c:pt idx="6">
                  <c:v>44562</c:v>
                </c:pt>
                <c:pt idx="7">
                  <c:v>44593</c:v>
                </c:pt>
                <c:pt idx="8">
                  <c:v>44621</c:v>
                </c:pt>
                <c:pt idx="9">
                  <c:v>44652</c:v>
                </c:pt>
                <c:pt idx="10">
                  <c:v>44682</c:v>
                </c:pt>
                <c:pt idx="11">
                  <c:v>44713</c:v>
                </c:pt>
                <c:pt idx="12">
                  <c:v>44743</c:v>
                </c:pt>
                <c:pt idx="13">
                  <c:v>44774</c:v>
                </c:pt>
                <c:pt idx="14">
                  <c:v>44805</c:v>
                </c:pt>
                <c:pt idx="15">
                  <c:v>44835</c:v>
                </c:pt>
                <c:pt idx="16">
                  <c:v>44866</c:v>
                </c:pt>
                <c:pt idx="17">
                  <c:v>44896</c:v>
                </c:pt>
                <c:pt idx="18">
                  <c:v>44927</c:v>
                </c:pt>
                <c:pt idx="19">
                  <c:v>44958</c:v>
                </c:pt>
                <c:pt idx="20">
                  <c:v>44986</c:v>
                </c:pt>
                <c:pt idx="21">
                  <c:v>45017</c:v>
                </c:pt>
                <c:pt idx="22">
                  <c:v>45047</c:v>
                </c:pt>
                <c:pt idx="23">
                  <c:v>45078</c:v>
                </c:pt>
                <c:pt idx="24">
                  <c:v>45108</c:v>
                </c:pt>
                <c:pt idx="25">
                  <c:v>45139</c:v>
                </c:pt>
                <c:pt idx="26">
                  <c:v>45170</c:v>
                </c:pt>
                <c:pt idx="27">
                  <c:v>45200</c:v>
                </c:pt>
                <c:pt idx="28">
                  <c:v>45231</c:v>
                </c:pt>
                <c:pt idx="29">
                  <c:v>45261</c:v>
                </c:pt>
                <c:pt idx="30">
                  <c:v>45292</c:v>
                </c:pt>
                <c:pt idx="31">
                  <c:v>45323</c:v>
                </c:pt>
                <c:pt idx="32">
                  <c:v>45352</c:v>
                </c:pt>
                <c:pt idx="33">
                  <c:v>45383</c:v>
                </c:pt>
                <c:pt idx="34">
                  <c:v>45413</c:v>
                </c:pt>
                <c:pt idx="35">
                  <c:v>45444</c:v>
                </c:pt>
                <c:pt idx="36">
                  <c:v>45474</c:v>
                </c:pt>
                <c:pt idx="37">
                  <c:v>45505</c:v>
                </c:pt>
                <c:pt idx="38">
                  <c:v>45536</c:v>
                </c:pt>
                <c:pt idx="39">
                  <c:v>45566</c:v>
                </c:pt>
                <c:pt idx="40">
                  <c:v>45597</c:v>
                </c:pt>
                <c:pt idx="41">
                  <c:v>45627</c:v>
                </c:pt>
                <c:pt idx="42">
                  <c:v>45658</c:v>
                </c:pt>
                <c:pt idx="43">
                  <c:v>45689</c:v>
                </c:pt>
                <c:pt idx="44">
                  <c:v>45717</c:v>
                </c:pt>
                <c:pt idx="45">
                  <c:v>45748</c:v>
                </c:pt>
                <c:pt idx="46">
                  <c:v>45778</c:v>
                </c:pt>
                <c:pt idx="47">
                  <c:v>45809</c:v>
                </c:pt>
                <c:pt idx="48">
                  <c:v>45839</c:v>
                </c:pt>
                <c:pt idx="49">
                  <c:v>45870</c:v>
                </c:pt>
                <c:pt idx="50">
                  <c:v>45901</c:v>
                </c:pt>
                <c:pt idx="51">
                  <c:v>45931</c:v>
                </c:pt>
                <c:pt idx="52">
                  <c:v>45962</c:v>
                </c:pt>
                <c:pt idx="53">
                  <c:v>45992</c:v>
                </c:pt>
                <c:pt idx="54">
                  <c:v>46023</c:v>
                </c:pt>
                <c:pt idx="55">
                  <c:v>46054</c:v>
                </c:pt>
                <c:pt idx="56">
                  <c:v>46082</c:v>
                </c:pt>
                <c:pt idx="57">
                  <c:v>46113</c:v>
                </c:pt>
                <c:pt idx="58">
                  <c:v>46143</c:v>
                </c:pt>
                <c:pt idx="59">
                  <c:v>46174</c:v>
                </c:pt>
                <c:pt idx="60">
                  <c:v>46204</c:v>
                </c:pt>
                <c:pt idx="61">
                  <c:v>46235</c:v>
                </c:pt>
                <c:pt idx="62">
                  <c:v>46266</c:v>
                </c:pt>
                <c:pt idx="63">
                  <c:v>46296</c:v>
                </c:pt>
                <c:pt idx="64">
                  <c:v>46327</c:v>
                </c:pt>
                <c:pt idx="65">
                  <c:v>46357</c:v>
                </c:pt>
                <c:pt idx="66">
                  <c:v>46388</c:v>
                </c:pt>
                <c:pt idx="67">
                  <c:v>46419</c:v>
                </c:pt>
                <c:pt idx="68">
                  <c:v>46447</c:v>
                </c:pt>
                <c:pt idx="69">
                  <c:v>46478</c:v>
                </c:pt>
                <c:pt idx="70">
                  <c:v>46508</c:v>
                </c:pt>
                <c:pt idx="71">
                  <c:v>46539</c:v>
                </c:pt>
                <c:pt idx="72">
                  <c:v>46569</c:v>
                </c:pt>
                <c:pt idx="73">
                  <c:v>46600</c:v>
                </c:pt>
                <c:pt idx="74">
                  <c:v>46631</c:v>
                </c:pt>
                <c:pt idx="75">
                  <c:v>46661</c:v>
                </c:pt>
                <c:pt idx="76">
                  <c:v>46692</c:v>
                </c:pt>
                <c:pt idx="77">
                  <c:v>46722</c:v>
                </c:pt>
                <c:pt idx="78">
                  <c:v>46753</c:v>
                </c:pt>
                <c:pt idx="79">
                  <c:v>46784</c:v>
                </c:pt>
                <c:pt idx="80">
                  <c:v>46813</c:v>
                </c:pt>
                <c:pt idx="81">
                  <c:v>46844</c:v>
                </c:pt>
                <c:pt idx="82">
                  <c:v>46874</c:v>
                </c:pt>
                <c:pt idx="83">
                  <c:v>46905</c:v>
                </c:pt>
                <c:pt idx="84">
                  <c:v>46935</c:v>
                </c:pt>
                <c:pt idx="85">
                  <c:v>46966</c:v>
                </c:pt>
                <c:pt idx="86">
                  <c:v>46997</c:v>
                </c:pt>
                <c:pt idx="87">
                  <c:v>47027</c:v>
                </c:pt>
                <c:pt idx="88">
                  <c:v>47058</c:v>
                </c:pt>
                <c:pt idx="89">
                  <c:v>47088</c:v>
                </c:pt>
                <c:pt idx="90">
                  <c:v>47119</c:v>
                </c:pt>
                <c:pt idx="91">
                  <c:v>47150</c:v>
                </c:pt>
                <c:pt idx="92">
                  <c:v>47178</c:v>
                </c:pt>
                <c:pt idx="93">
                  <c:v>47209</c:v>
                </c:pt>
                <c:pt idx="94">
                  <c:v>47239</c:v>
                </c:pt>
                <c:pt idx="95">
                  <c:v>47270</c:v>
                </c:pt>
                <c:pt idx="96">
                  <c:v>47300</c:v>
                </c:pt>
                <c:pt idx="97">
                  <c:v>47331</c:v>
                </c:pt>
                <c:pt idx="98">
                  <c:v>47362</c:v>
                </c:pt>
                <c:pt idx="99">
                  <c:v>47392</c:v>
                </c:pt>
                <c:pt idx="100">
                  <c:v>47423</c:v>
                </c:pt>
                <c:pt idx="101">
                  <c:v>47453</c:v>
                </c:pt>
                <c:pt idx="102">
                  <c:v>47484</c:v>
                </c:pt>
                <c:pt idx="103">
                  <c:v>47515</c:v>
                </c:pt>
                <c:pt idx="104">
                  <c:v>47543</c:v>
                </c:pt>
                <c:pt idx="105">
                  <c:v>47574</c:v>
                </c:pt>
                <c:pt idx="106">
                  <c:v>47604</c:v>
                </c:pt>
                <c:pt idx="107">
                  <c:v>47635</c:v>
                </c:pt>
                <c:pt idx="108">
                  <c:v>47665</c:v>
                </c:pt>
                <c:pt idx="109">
                  <c:v>47696</c:v>
                </c:pt>
                <c:pt idx="110">
                  <c:v>47727</c:v>
                </c:pt>
                <c:pt idx="111">
                  <c:v>47757</c:v>
                </c:pt>
                <c:pt idx="112">
                  <c:v>47788</c:v>
                </c:pt>
                <c:pt idx="113">
                  <c:v>47818</c:v>
                </c:pt>
                <c:pt idx="114">
                  <c:v>47849</c:v>
                </c:pt>
                <c:pt idx="115">
                  <c:v>47880</c:v>
                </c:pt>
                <c:pt idx="116">
                  <c:v>47908</c:v>
                </c:pt>
                <c:pt idx="117">
                  <c:v>47939</c:v>
                </c:pt>
                <c:pt idx="118">
                  <c:v>47969</c:v>
                </c:pt>
                <c:pt idx="119">
                  <c:v>48000</c:v>
                </c:pt>
                <c:pt idx="120">
                  <c:v>48030</c:v>
                </c:pt>
                <c:pt idx="121">
                  <c:v>48061</c:v>
                </c:pt>
                <c:pt idx="122">
                  <c:v>48092</c:v>
                </c:pt>
                <c:pt idx="123">
                  <c:v>48122</c:v>
                </c:pt>
                <c:pt idx="124">
                  <c:v>48153</c:v>
                </c:pt>
                <c:pt idx="125">
                  <c:v>48183</c:v>
                </c:pt>
                <c:pt idx="126">
                  <c:v>48214</c:v>
                </c:pt>
                <c:pt idx="127">
                  <c:v>48245</c:v>
                </c:pt>
                <c:pt idx="128">
                  <c:v>48274</c:v>
                </c:pt>
                <c:pt idx="129">
                  <c:v>48305</c:v>
                </c:pt>
                <c:pt idx="130">
                  <c:v>48335</c:v>
                </c:pt>
                <c:pt idx="131">
                  <c:v>48366</c:v>
                </c:pt>
                <c:pt idx="132">
                  <c:v>48396</c:v>
                </c:pt>
                <c:pt idx="133">
                  <c:v>48427</c:v>
                </c:pt>
                <c:pt idx="134">
                  <c:v>48458</c:v>
                </c:pt>
                <c:pt idx="135">
                  <c:v>48488</c:v>
                </c:pt>
                <c:pt idx="136">
                  <c:v>48519</c:v>
                </c:pt>
                <c:pt idx="137">
                  <c:v>48549</c:v>
                </c:pt>
                <c:pt idx="138">
                  <c:v>48580</c:v>
                </c:pt>
                <c:pt idx="139">
                  <c:v>48611</c:v>
                </c:pt>
                <c:pt idx="140">
                  <c:v>48639</c:v>
                </c:pt>
                <c:pt idx="141">
                  <c:v>48670</c:v>
                </c:pt>
                <c:pt idx="142">
                  <c:v>48700</c:v>
                </c:pt>
                <c:pt idx="143">
                  <c:v>48731</c:v>
                </c:pt>
                <c:pt idx="144">
                  <c:v>48761</c:v>
                </c:pt>
                <c:pt idx="145">
                  <c:v>48792</c:v>
                </c:pt>
                <c:pt idx="146">
                  <c:v>48823</c:v>
                </c:pt>
                <c:pt idx="147">
                  <c:v>48853</c:v>
                </c:pt>
                <c:pt idx="148">
                  <c:v>48884</c:v>
                </c:pt>
                <c:pt idx="149">
                  <c:v>48914</c:v>
                </c:pt>
                <c:pt idx="150">
                  <c:v>48945</c:v>
                </c:pt>
                <c:pt idx="151">
                  <c:v>48976</c:v>
                </c:pt>
                <c:pt idx="152">
                  <c:v>49004</c:v>
                </c:pt>
                <c:pt idx="153">
                  <c:v>49035</c:v>
                </c:pt>
                <c:pt idx="154">
                  <c:v>49065</c:v>
                </c:pt>
                <c:pt idx="155">
                  <c:v>49096</c:v>
                </c:pt>
                <c:pt idx="156">
                  <c:v>49126</c:v>
                </c:pt>
                <c:pt idx="157">
                  <c:v>49157</c:v>
                </c:pt>
                <c:pt idx="158">
                  <c:v>49188</c:v>
                </c:pt>
                <c:pt idx="159">
                  <c:v>49218</c:v>
                </c:pt>
                <c:pt idx="160">
                  <c:v>49249</c:v>
                </c:pt>
                <c:pt idx="161">
                  <c:v>49279</c:v>
                </c:pt>
                <c:pt idx="162">
                  <c:v>49310</c:v>
                </c:pt>
                <c:pt idx="163">
                  <c:v>49341</c:v>
                </c:pt>
                <c:pt idx="164">
                  <c:v>49369</c:v>
                </c:pt>
                <c:pt idx="165">
                  <c:v>49400</c:v>
                </c:pt>
                <c:pt idx="166">
                  <c:v>49430</c:v>
                </c:pt>
                <c:pt idx="167">
                  <c:v>49461</c:v>
                </c:pt>
                <c:pt idx="168">
                  <c:v>49491</c:v>
                </c:pt>
                <c:pt idx="169">
                  <c:v>49522</c:v>
                </c:pt>
                <c:pt idx="170">
                  <c:v>49553</c:v>
                </c:pt>
                <c:pt idx="171">
                  <c:v>49583</c:v>
                </c:pt>
                <c:pt idx="172">
                  <c:v>49614</c:v>
                </c:pt>
                <c:pt idx="173">
                  <c:v>49644</c:v>
                </c:pt>
                <c:pt idx="174">
                  <c:v>49675</c:v>
                </c:pt>
                <c:pt idx="175">
                  <c:v>49706</c:v>
                </c:pt>
                <c:pt idx="176">
                  <c:v>49735</c:v>
                </c:pt>
                <c:pt idx="177">
                  <c:v>49766</c:v>
                </c:pt>
                <c:pt idx="178">
                  <c:v>49796</c:v>
                </c:pt>
                <c:pt idx="179">
                  <c:v>49827</c:v>
                </c:pt>
                <c:pt idx="180">
                  <c:v>49857</c:v>
                </c:pt>
                <c:pt idx="181">
                  <c:v>49888</c:v>
                </c:pt>
                <c:pt idx="182">
                  <c:v>49919</c:v>
                </c:pt>
                <c:pt idx="183">
                  <c:v>49949</c:v>
                </c:pt>
                <c:pt idx="184">
                  <c:v>49980</c:v>
                </c:pt>
                <c:pt idx="185">
                  <c:v>50010</c:v>
                </c:pt>
                <c:pt idx="186">
                  <c:v>50041</c:v>
                </c:pt>
                <c:pt idx="187">
                  <c:v>50072</c:v>
                </c:pt>
                <c:pt idx="188">
                  <c:v>50100</c:v>
                </c:pt>
                <c:pt idx="189">
                  <c:v>50131</c:v>
                </c:pt>
                <c:pt idx="190">
                  <c:v>50161</c:v>
                </c:pt>
                <c:pt idx="191">
                  <c:v>50192</c:v>
                </c:pt>
                <c:pt idx="192">
                  <c:v>50222</c:v>
                </c:pt>
                <c:pt idx="193">
                  <c:v>50253</c:v>
                </c:pt>
                <c:pt idx="194">
                  <c:v>50284</c:v>
                </c:pt>
                <c:pt idx="195">
                  <c:v>50314</c:v>
                </c:pt>
                <c:pt idx="196">
                  <c:v>50345</c:v>
                </c:pt>
                <c:pt idx="197">
                  <c:v>50375</c:v>
                </c:pt>
                <c:pt idx="198">
                  <c:v>50406</c:v>
                </c:pt>
                <c:pt idx="199">
                  <c:v>50437</c:v>
                </c:pt>
                <c:pt idx="200">
                  <c:v>50465</c:v>
                </c:pt>
                <c:pt idx="201">
                  <c:v>50496</c:v>
                </c:pt>
                <c:pt idx="202">
                  <c:v>50526</c:v>
                </c:pt>
                <c:pt idx="203">
                  <c:v>50557</c:v>
                </c:pt>
                <c:pt idx="204">
                  <c:v>50587</c:v>
                </c:pt>
                <c:pt idx="205">
                  <c:v>50618</c:v>
                </c:pt>
                <c:pt idx="206">
                  <c:v>50649</c:v>
                </c:pt>
                <c:pt idx="207">
                  <c:v>50679</c:v>
                </c:pt>
                <c:pt idx="208">
                  <c:v>50710</c:v>
                </c:pt>
                <c:pt idx="209">
                  <c:v>50740</c:v>
                </c:pt>
                <c:pt idx="210">
                  <c:v>50771</c:v>
                </c:pt>
                <c:pt idx="211">
                  <c:v>50802</c:v>
                </c:pt>
                <c:pt idx="212">
                  <c:v>50830</c:v>
                </c:pt>
                <c:pt idx="213">
                  <c:v>50861</c:v>
                </c:pt>
                <c:pt idx="214">
                  <c:v>50891</c:v>
                </c:pt>
                <c:pt idx="215">
                  <c:v>50922</c:v>
                </c:pt>
                <c:pt idx="216">
                  <c:v>50952</c:v>
                </c:pt>
              </c:numCache>
            </c:numRef>
          </c:cat>
          <c:val>
            <c:numRef>
              <c:f>'simulated account balance'!$BA$3:$BA$220</c:f>
              <c:numCache>
                <c:formatCode>_(* #,##0_);_(* \(#,##0\);_(* "-"??_);_(@_)</c:formatCode>
                <c:ptCount val="218"/>
                <c:pt idx="0">
                  <c:v>-2326</c:v>
                </c:pt>
                <c:pt idx="1">
                  <c:v>-2281.6299999999974</c:v>
                </c:pt>
                <c:pt idx="2">
                  <c:v>-2237.3800000000197</c:v>
                </c:pt>
                <c:pt idx="3">
                  <c:v>-2193.2600000000175</c:v>
                </c:pt>
                <c:pt idx="4">
                  <c:v>-2149.2699999999913</c:v>
                </c:pt>
                <c:pt idx="5">
                  <c:v>-2105.3999999999887</c:v>
                </c:pt>
                <c:pt idx="6">
                  <c:v>-2061.67</c:v>
                </c:pt>
                <c:pt idx="7">
                  <c:v>-2018.0700000000197</c:v>
                </c:pt>
                <c:pt idx="8">
                  <c:v>-1974.6000000000131</c:v>
                </c:pt>
                <c:pt idx="9">
                  <c:v>-1931.2600000000093</c:v>
                </c:pt>
                <c:pt idx="10">
                  <c:v>-1888.0600000000195</c:v>
                </c:pt>
                <c:pt idx="11">
                  <c:v>-1844.9799999999959</c:v>
                </c:pt>
                <c:pt idx="12">
                  <c:v>-1802.0300000000061</c:v>
                </c:pt>
                <c:pt idx="13">
                  <c:v>-1759.2200000000012</c:v>
                </c:pt>
                <c:pt idx="14">
                  <c:v>-1716.5499999999811</c:v>
                </c:pt>
                <c:pt idx="15">
                  <c:v>-1674.0099999999948</c:v>
                </c:pt>
                <c:pt idx="16">
                  <c:v>-1631.6099999999933</c:v>
                </c:pt>
                <c:pt idx="17">
                  <c:v>-1589.3400000000256</c:v>
                </c:pt>
                <c:pt idx="18">
                  <c:v>-1547.2100000000137</c:v>
                </c:pt>
                <c:pt idx="19">
                  <c:v>-1505.2199999999866</c:v>
                </c:pt>
                <c:pt idx="20">
                  <c:v>-1463.3700000000026</c:v>
                </c:pt>
                <c:pt idx="21">
                  <c:v>-1421.6500000000233</c:v>
                </c:pt>
                <c:pt idx="22">
                  <c:v>-1380.0699999999997</c:v>
                </c:pt>
                <c:pt idx="23">
                  <c:v>-1338.6299999999756</c:v>
                </c:pt>
                <c:pt idx="24">
                  <c:v>-1297.339999999982</c:v>
                </c:pt>
                <c:pt idx="25">
                  <c:v>-1256.1899999999732</c:v>
                </c:pt>
                <c:pt idx="26">
                  <c:v>-1215.1699999999691</c:v>
                </c:pt>
                <c:pt idx="27">
                  <c:v>-1174.2999999999593</c:v>
                </c:pt>
                <c:pt idx="28">
                  <c:v>-1133.5699999999633</c:v>
                </c:pt>
                <c:pt idx="29">
                  <c:v>-1092.9899999999325</c:v>
                </c:pt>
                <c:pt idx="30">
                  <c:v>-1052.5499999999447</c:v>
                </c:pt>
                <c:pt idx="31">
                  <c:v>-1012.259999999922</c:v>
                </c:pt>
                <c:pt idx="32">
                  <c:v>-972.09999999993306</c:v>
                </c:pt>
                <c:pt idx="33">
                  <c:v>-932.09999999988941</c:v>
                </c:pt>
                <c:pt idx="34">
                  <c:v>-892.23999999988882</c:v>
                </c:pt>
                <c:pt idx="35">
                  <c:v>-852.53999999989173</c:v>
                </c:pt>
                <c:pt idx="36">
                  <c:v>-812.9699999998702</c:v>
                </c:pt>
                <c:pt idx="37">
                  <c:v>-773.55999999988126</c:v>
                </c:pt>
                <c:pt idx="38">
                  <c:v>-734.28999999987718</c:v>
                </c:pt>
                <c:pt idx="39">
                  <c:v>-695.1799999998766</c:v>
                </c:pt>
                <c:pt idx="40">
                  <c:v>-656.21999999984109</c:v>
                </c:pt>
                <c:pt idx="41">
                  <c:v>-617.40999999985797</c:v>
                </c:pt>
                <c:pt idx="42">
                  <c:v>-578.74999999985448</c:v>
                </c:pt>
                <c:pt idx="43">
                  <c:v>-540.23999999984517</c:v>
                </c:pt>
                <c:pt idx="44">
                  <c:v>-501.87999999988824</c:v>
                </c:pt>
                <c:pt idx="45">
                  <c:v>-463.68999999988591</c:v>
                </c:pt>
                <c:pt idx="46">
                  <c:v>-425.64999999987776</c:v>
                </c:pt>
                <c:pt idx="47">
                  <c:v>-387.74999999988358</c:v>
                </c:pt>
                <c:pt idx="48">
                  <c:v>-350.009999999922</c:v>
                </c:pt>
                <c:pt idx="49">
                  <c:v>-312.43999999991502</c:v>
                </c:pt>
                <c:pt idx="50">
                  <c:v>-275.0099999998929</c:v>
                </c:pt>
                <c:pt idx="51">
                  <c:v>-237.74999999991269</c:v>
                </c:pt>
                <c:pt idx="52">
                  <c:v>-200.64999999993597</c:v>
                </c:pt>
                <c:pt idx="53">
                  <c:v>-163.70999999993364</c:v>
                </c:pt>
                <c:pt idx="54">
                  <c:v>-126.9199999999546</c:v>
                </c:pt>
                <c:pt idx="55">
                  <c:v>-90.289999999949941</c:v>
                </c:pt>
                <c:pt idx="56">
                  <c:v>-53.839999999967404</c:v>
                </c:pt>
                <c:pt idx="57">
                  <c:v>-17.539999999979045</c:v>
                </c:pt>
                <c:pt idx="58">
                  <c:v>18.600000000034925</c:v>
                </c:pt>
                <c:pt idx="59">
                  <c:v>54.570000000006985</c:v>
                </c:pt>
                <c:pt idx="60">
                  <c:v>90.39000000001397</c:v>
                </c:pt>
                <c:pt idx="61">
                  <c:v>126.04000000000815</c:v>
                </c:pt>
                <c:pt idx="62">
                  <c:v>161.51999999998952</c:v>
                </c:pt>
                <c:pt idx="63">
                  <c:v>196.8300000000163</c:v>
                </c:pt>
                <c:pt idx="64">
                  <c:v>231.97999999998137</c:v>
                </c:pt>
                <c:pt idx="65">
                  <c:v>266.95999999996275</c:v>
                </c:pt>
                <c:pt idx="66">
                  <c:v>301.77999999996973</c:v>
                </c:pt>
                <c:pt idx="67">
                  <c:v>336.40999999997439</c:v>
                </c:pt>
                <c:pt idx="68">
                  <c:v>370.88999999995576</c:v>
                </c:pt>
                <c:pt idx="69">
                  <c:v>405.18999999994412</c:v>
                </c:pt>
                <c:pt idx="70">
                  <c:v>439.32999999992899</c:v>
                </c:pt>
                <c:pt idx="71">
                  <c:v>473.28999999992084</c:v>
                </c:pt>
                <c:pt idx="72">
                  <c:v>507.07999999992899</c:v>
                </c:pt>
                <c:pt idx="73">
                  <c:v>540.69999999995343</c:v>
                </c:pt>
                <c:pt idx="74">
                  <c:v>574.13999999992666</c:v>
                </c:pt>
                <c:pt idx="75">
                  <c:v>607.40999999991618</c:v>
                </c:pt>
                <c:pt idx="76">
                  <c:v>640.48999999990338</c:v>
                </c:pt>
                <c:pt idx="77">
                  <c:v>673.39999999990687</c:v>
                </c:pt>
                <c:pt idx="78">
                  <c:v>706.14999999990687</c:v>
                </c:pt>
                <c:pt idx="79">
                  <c:v>738.70999999987544</c:v>
                </c:pt>
                <c:pt idx="80">
                  <c:v>771.08999999988009</c:v>
                </c:pt>
                <c:pt idx="81">
                  <c:v>803.29999999987194</c:v>
                </c:pt>
                <c:pt idx="82">
                  <c:v>835.31999999983236</c:v>
                </c:pt>
                <c:pt idx="83">
                  <c:v>867.16999999980908</c:v>
                </c:pt>
                <c:pt idx="84">
                  <c:v>898.82999999981257</c:v>
                </c:pt>
                <c:pt idx="85">
                  <c:v>930.30999999982305</c:v>
                </c:pt>
                <c:pt idx="86">
                  <c:v>961.59999999980209</c:v>
                </c:pt>
                <c:pt idx="87">
                  <c:v>992.72999999980675</c:v>
                </c:pt>
                <c:pt idx="88">
                  <c:v>1023.6499999997905</c:v>
                </c:pt>
                <c:pt idx="89">
                  <c:v>1054.3999999997905</c:v>
                </c:pt>
                <c:pt idx="90">
                  <c:v>1084.959999999759</c:v>
                </c:pt>
                <c:pt idx="91">
                  <c:v>1115.3299999997835</c:v>
                </c:pt>
                <c:pt idx="92">
                  <c:v>1145.5199999997858</c:v>
                </c:pt>
                <c:pt idx="93">
                  <c:v>1175.5199999997567</c:v>
                </c:pt>
                <c:pt idx="94">
                  <c:v>1205.3299999997544</c:v>
                </c:pt>
                <c:pt idx="95">
                  <c:v>1234.9499999997352</c:v>
                </c:pt>
                <c:pt idx="96">
                  <c:v>1264.3799999997282</c:v>
                </c:pt>
                <c:pt idx="97">
                  <c:v>1293.6199999997334</c:v>
                </c:pt>
                <c:pt idx="98">
                  <c:v>1322.6699999997218</c:v>
                </c:pt>
                <c:pt idx="99">
                  <c:v>1351.519999999713</c:v>
                </c:pt>
                <c:pt idx="100">
                  <c:v>1380.1799999997165</c:v>
                </c:pt>
                <c:pt idx="101">
                  <c:v>1408.6499999997031</c:v>
                </c:pt>
                <c:pt idx="102">
                  <c:v>1436.929999999702</c:v>
                </c:pt>
                <c:pt idx="103">
                  <c:v>1465.0099999996892</c:v>
                </c:pt>
                <c:pt idx="104">
                  <c:v>1492.8899999996793</c:v>
                </c:pt>
                <c:pt idx="105">
                  <c:v>1520.5699999996723</c:v>
                </c:pt>
                <c:pt idx="106">
                  <c:v>1548.059999999663</c:v>
                </c:pt>
                <c:pt idx="107">
                  <c:v>1575.3399999996618</c:v>
                </c:pt>
                <c:pt idx="108">
                  <c:v>1602.4299999996583</c:v>
                </c:pt>
                <c:pt idx="109">
                  <c:v>1629.3099999996484</c:v>
                </c:pt>
                <c:pt idx="110">
                  <c:v>1655.9999999996362</c:v>
                </c:pt>
                <c:pt idx="111">
                  <c:v>1682.4799999996321</c:v>
                </c:pt>
                <c:pt idx="112">
                  <c:v>1708.7699999996257</c:v>
                </c:pt>
                <c:pt idx="113">
                  <c:v>1734.8399999996182</c:v>
                </c:pt>
                <c:pt idx="114">
                  <c:v>1760.7199999996083</c:v>
                </c:pt>
                <c:pt idx="115">
                  <c:v>1786.3799999995972</c:v>
                </c:pt>
                <c:pt idx="116">
                  <c:v>1811.8399999996036</c:v>
                </c:pt>
                <c:pt idx="117">
                  <c:v>1837.0999999995984</c:v>
                </c:pt>
                <c:pt idx="118">
                  <c:v>1862.139999999592</c:v>
                </c:pt>
                <c:pt idx="119">
                  <c:v>1886.9799999995739</c:v>
                </c:pt>
                <c:pt idx="120">
                  <c:v>1911.6099999995786</c:v>
                </c:pt>
                <c:pt idx="121">
                  <c:v>1936.0299999995623</c:v>
                </c:pt>
                <c:pt idx="122">
                  <c:v>1960.2299999995448</c:v>
                </c:pt>
                <c:pt idx="123">
                  <c:v>1984.2399999995541</c:v>
                </c:pt>
                <c:pt idx="124">
                  <c:v>2008.0099999995437</c:v>
                </c:pt>
                <c:pt idx="125">
                  <c:v>2031.5899999995454</c:v>
                </c:pt>
                <c:pt idx="126">
                  <c:v>2054.9399999995221</c:v>
                </c:pt>
                <c:pt idx="127">
                  <c:v>2078.0799999995215</c:v>
                </c:pt>
                <c:pt idx="128">
                  <c:v>2101.0099999995145</c:v>
                </c:pt>
                <c:pt idx="129">
                  <c:v>2123.7199999995064</c:v>
                </c:pt>
                <c:pt idx="130">
                  <c:v>2146.2099999994971</c:v>
                </c:pt>
                <c:pt idx="131">
                  <c:v>2168.4799999994866</c:v>
                </c:pt>
                <c:pt idx="132">
                  <c:v>2190.5299999994895</c:v>
                </c:pt>
                <c:pt idx="133">
                  <c:v>2212.3599999994767</c:v>
                </c:pt>
                <c:pt idx="134">
                  <c:v>2233.9799999994721</c:v>
                </c:pt>
                <c:pt idx="135">
                  <c:v>2255.3699999994569</c:v>
                </c:pt>
                <c:pt idx="136">
                  <c:v>2276.5199999994657</c:v>
                </c:pt>
                <c:pt idx="137">
                  <c:v>2297.4699999994482</c:v>
                </c:pt>
                <c:pt idx="138">
                  <c:v>2318.1899999994494</c:v>
                </c:pt>
                <c:pt idx="139">
                  <c:v>2338.67999999944</c:v>
                </c:pt>
                <c:pt idx="140">
                  <c:v>2358.9399999994203</c:v>
                </c:pt>
                <c:pt idx="141">
                  <c:v>2378.9899999994232</c:v>
                </c:pt>
                <c:pt idx="142">
                  <c:v>2398.7899999994115</c:v>
                </c:pt>
                <c:pt idx="143">
                  <c:v>2418.3699999994133</c:v>
                </c:pt>
                <c:pt idx="144">
                  <c:v>2437.7299999993993</c:v>
                </c:pt>
                <c:pt idx="145">
                  <c:v>2456.8499999993946</c:v>
                </c:pt>
                <c:pt idx="146">
                  <c:v>2475.7399999993941</c:v>
                </c:pt>
                <c:pt idx="147">
                  <c:v>2494.399999999383</c:v>
                </c:pt>
                <c:pt idx="148">
                  <c:v>2512.8199999993667</c:v>
                </c:pt>
                <c:pt idx="149">
                  <c:v>2531.0099999993545</c:v>
                </c:pt>
                <c:pt idx="150">
                  <c:v>2548.9599999993661</c:v>
                </c:pt>
                <c:pt idx="151">
                  <c:v>2566.669999999358</c:v>
                </c:pt>
                <c:pt idx="152">
                  <c:v>2584.1599999993487</c:v>
                </c:pt>
                <c:pt idx="153">
                  <c:v>2601.3999999993393</c:v>
                </c:pt>
                <c:pt idx="154">
                  <c:v>2618.4099999993341</c:v>
                </c:pt>
                <c:pt idx="155">
                  <c:v>2635.1699999993143</c:v>
                </c:pt>
                <c:pt idx="156">
                  <c:v>2651.6899999993184</c:v>
                </c:pt>
                <c:pt idx="157">
                  <c:v>2667.979999999312</c:v>
                </c:pt>
                <c:pt idx="158">
                  <c:v>2684.0099999992963</c:v>
                </c:pt>
                <c:pt idx="159">
                  <c:v>2699.8099999992919</c:v>
                </c:pt>
                <c:pt idx="160">
                  <c:v>2715.3499999992855</c:v>
                </c:pt>
                <c:pt idx="161">
                  <c:v>2730.6599999992832</c:v>
                </c:pt>
                <c:pt idx="162">
                  <c:v>2745.7199999992154</c:v>
                </c:pt>
                <c:pt idx="163">
                  <c:v>2760.5399999991569</c:v>
                </c:pt>
                <c:pt idx="164">
                  <c:v>2775.1099999990911</c:v>
                </c:pt>
                <c:pt idx="165">
                  <c:v>2789.4199999990233</c:v>
                </c:pt>
                <c:pt idx="166">
                  <c:v>2803.4799999989555</c:v>
                </c:pt>
                <c:pt idx="167">
                  <c:v>2817.2899999988949</c:v>
                </c:pt>
                <c:pt idx="168">
                  <c:v>2830.8599999988219</c:v>
                </c:pt>
                <c:pt idx="169">
                  <c:v>2844.1699999987613</c:v>
                </c:pt>
                <c:pt idx="170">
                  <c:v>2857.2299999987008</c:v>
                </c:pt>
                <c:pt idx="171">
                  <c:v>2870.029999998631</c:v>
                </c:pt>
                <c:pt idx="172">
                  <c:v>2882.5799999985684</c:v>
                </c:pt>
                <c:pt idx="173">
                  <c:v>2894.8599999985017</c:v>
                </c:pt>
                <c:pt idx="174">
                  <c:v>2906.8899999984351</c:v>
                </c:pt>
                <c:pt idx="175">
                  <c:v>2918.6699999983684</c:v>
                </c:pt>
                <c:pt idx="176">
                  <c:v>2930.179999998305</c:v>
                </c:pt>
                <c:pt idx="177">
                  <c:v>2941.4399999982415</c:v>
                </c:pt>
                <c:pt idx="178">
                  <c:v>2952.429999998174</c:v>
                </c:pt>
                <c:pt idx="179">
                  <c:v>2963.1499999981097</c:v>
                </c:pt>
                <c:pt idx="180">
                  <c:v>2973.6199999980454</c:v>
                </c:pt>
                <c:pt idx="181">
                  <c:v>2983.819999997977</c:v>
                </c:pt>
                <c:pt idx="182">
                  <c:v>2993.7599999979138</c:v>
                </c:pt>
                <c:pt idx="183">
                  <c:v>3003.4299999978466</c:v>
                </c:pt>
                <c:pt idx="184">
                  <c:v>3012.8299999977826</c:v>
                </c:pt>
                <c:pt idx="185">
                  <c:v>3021.9599999977145</c:v>
                </c:pt>
                <c:pt idx="186">
                  <c:v>3030.8299999976516</c:v>
                </c:pt>
                <c:pt idx="187">
                  <c:v>3039.4199999975899</c:v>
                </c:pt>
                <c:pt idx="188">
                  <c:v>3047.7399999975241</c:v>
                </c:pt>
                <c:pt idx="189">
                  <c:v>3055.7799999974595</c:v>
                </c:pt>
                <c:pt idx="190">
                  <c:v>3063.5599999973929</c:v>
                </c:pt>
                <c:pt idx="191">
                  <c:v>3071.0699999973258</c:v>
                </c:pt>
                <c:pt idx="192">
                  <c:v>3078.2899999972615</c:v>
                </c:pt>
                <c:pt idx="193">
                  <c:v>3085.2499999971951</c:v>
                </c:pt>
                <c:pt idx="194">
                  <c:v>3091.9199999971315</c:v>
                </c:pt>
                <c:pt idx="195">
                  <c:v>3098.3099999970655</c:v>
                </c:pt>
                <c:pt idx="196">
                  <c:v>3104.4199999970042</c:v>
                </c:pt>
                <c:pt idx="197">
                  <c:v>3110.2499999969332</c:v>
                </c:pt>
                <c:pt idx="198">
                  <c:v>3115.8099999968726</c:v>
                </c:pt>
                <c:pt idx="199">
                  <c:v>3121.0699999968056</c:v>
                </c:pt>
                <c:pt idx="200">
                  <c:v>3126.0599999967417</c:v>
                </c:pt>
                <c:pt idx="201">
                  <c:v>3130.7599999966733</c:v>
                </c:pt>
                <c:pt idx="202">
                  <c:v>3135.1699999966077</c:v>
                </c:pt>
                <c:pt idx="203">
                  <c:v>3139.299999996545</c:v>
                </c:pt>
                <c:pt idx="204">
                  <c:v>3143.1399999964797</c:v>
                </c:pt>
                <c:pt idx="205">
                  <c:v>3146.6899999964153</c:v>
                </c:pt>
                <c:pt idx="206">
                  <c:v>3149.94999999635</c:v>
                </c:pt>
                <c:pt idx="207">
                  <c:v>3152.9199999962839</c:v>
                </c:pt>
                <c:pt idx="208">
                  <c:v>3155.5999999962187</c:v>
                </c:pt>
                <c:pt idx="209">
                  <c:v>3157.9799999961542</c:v>
                </c:pt>
                <c:pt idx="210">
                  <c:v>3160.0799999960891</c:v>
                </c:pt>
                <c:pt idx="211">
                  <c:v>3161.8599999960234</c:v>
                </c:pt>
                <c:pt idx="212">
                  <c:v>3163.3599999959579</c:v>
                </c:pt>
                <c:pt idx="213">
                  <c:v>3164.5599999958927</c:v>
                </c:pt>
                <c:pt idx="214">
                  <c:v>3165.4699999958279</c:v>
                </c:pt>
                <c:pt idx="215">
                  <c:v>3166.0699999957624</c:v>
                </c:pt>
                <c:pt idx="216">
                  <c:v>3166.8799999956973</c:v>
                </c:pt>
                <c:pt idx="217">
                  <c:v>3192.3099999956321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8-4A90-BFB3-A51B25F77BD7}"/>
            </c:ext>
          </c:extLst>
        </c:ser>
        <c:ser>
          <c:idx val="2"/>
          <c:order val="2"/>
          <c:tx>
            <c:v>2.125%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16"/>
              <c:layout>
                <c:manualLayout>
                  <c:x val="-8.0758016361828474E-4"/>
                  <c:y val="-1.80785889331342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28-4A90-BFB3-A51B25F77B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'simulated account balance'!$A$4:$A$220</c:f>
              <c:numCache>
                <c:formatCode>mmm\-yy</c:formatCode>
                <c:ptCount val="217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  <c:pt idx="3">
                  <c:v>44470</c:v>
                </c:pt>
                <c:pt idx="4">
                  <c:v>44501</c:v>
                </c:pt>
                <c:pt idx="5">
                  <c:v>44531</c:v>
                </c:pt>
                <c:pt idx="6">
                  <c:v>44562</c:v>
                </c:pt>
                <c:pt idx="7">
                  <c:v>44593</c:v>
                </c:pt>
                <c:pt idx="8">
                  <c:v>44621</c:v>
                </c:pt>
                <c:pt idx="9">
                  <c:v>44652</c:v>
                </c:pt>
                <c:pt idx="10">
                  <c:v>44682</c:v>
                </c:pt>
                <c:pt idx="11">
                  <c:v>44713</c:v>
                </c:pt>
                <c:pt idx="12">
                  <c:v>44743</c:v>
                </c:pt>
                <c:pt idx="13">
                  <c:v>44774</c:v>
                </c:pt>
                <c:pt idx="14">
                  <c:v>44805</c:v>
                </c:pt>
                <c:pt idx="15">
                  <c:v>44835</c:v>
                </c:pt>
                <c:pt idx="16">
                  <c:v>44866</c:v>
                </c:pt>
                <c:pt idx="17">
                  <c:v>44896</c:v>
                </c:pt>
                <c:pt idx="18">
                  <c:v>44927</c:v>
                </c:pt>
                <c:pt idx="19">
                  <c:v>44958</c:v>
                </c:pt>
                <c:pt idx="20">
                  <c:v>44986</c:v>
                </c:pt>
                <c:pt idx="21">
                  <c:v>45017</c:v>
                </c:pt>
                <c:pt idx="22">
                  <c:v>45047</c:v>
                </c:pt>
                <c:pt idx="23">
                  <c:v>45078</c:v>
                </c:pt>
                <c:pt idx="24">
                  <c:v>45108</c:v>
                </c:pt>
                <c:pt idx="25">
                  <c:v>45139</c:v>
                </c:pt>
                <c:pt idx="26">
                  <c:v>45170</c:v>
                </c:pt>
                <c:pt idx="27">
                  <c:v>45200</c:v>
                </c:pt>
                <c:pt idx="28">
                  <c:v>45231</c:v>
                </c:pt>
                <c:pt idx="29">
                  <c:v>45261</c:v>
                </c:pt>
                <c:pt idx="30">
                  <c:v>45292</c:v>
                </c:pt>
                <c:pt idx="31">
                  <c:v>45323</c:v>
                </c:pt>
                <c:pt idx="32">
                  <c:v>45352</c:v>
                </c:pt>
                <c:pt idx="33">
                  <c:v>45383</c:v>
                </c:pt>
                <c:pt idx="34">
                  <c:v>45413</c:v>
                </c:pt>
                <c:pt idx="35">
                  <c:v>45444</c:v>
                </c:pt>
                <c:pt idx="36">
                  <c:v>45474</c:v>
                </c:pt>
                <c:pt idx="37">
                  <c:v>45505</c:v>
                </c:pt>
                <c:pt idx="38">
                  <c:v>45536</c:v>
                </c:pt>
                <c:pt idx="39">
                  <c:v>45566</c:v>
                </c:pt>
                <c:pt idx="40">
                  <c:v>45597</c:v>
                </c:pt>
                <c:pt idx="41">
                  <c:v>45627</c:v>
                </c:pt>
                <c:pt idx="42">
                  <c:v>45658</c:v>
                </c:pt>
                <c:pt idx="43">
                  <c:v>45689</c:v>
                </c:pt>
                <c:pt idx="44">
                  <c:v>45717</c:v>
                </c:pt>
                <c:pt idx="45">
                  <c:v>45748</c:v>
                </c:pt>
                <c:pt idx="46">
                  <c:v>45778</c:v>
                </c:pt>
                <c:pt idx="47">
                  <c:v>45809</c:v>
                </c:pt>
                <c:pt idx="48">
                  <c:v>45839</c:v>
                </c:pt>
                <c:pt idx="49">
                  <c:v>45870</c:v>
                </c:pt>
                <c:pt idx="50">
                  <c:v>45901</c:v>
                </c:pt>
                <c:pt idx="51">
                  <c:v>45931</c:v>
                </c:pt>
                <c:pt idx="52">
                  <c:v>45962</c:v>
                </c:pt>
                <c:pt idx="53">
                  <c:v>45992</c:v>
                </c:pt>
                <c:pt idx="54">
                  <c:v>46023</c:v>
                </c:pt>
                <c:pt idx="55">
                  <c:v>46054</c:v>
                </c:pt>
                <c:pt idx="56">
                  <c:v>46082</c:v>
                </c:pt>
                <c:pt idx="57">
                  <c:v>46113</c:v>
                </c:pt>
                <c:pt idx="58">
                  <c:v>46143</c:v>
                </c:pt>
                <c:pt idx="59">
                  <c:v>46174</c:v>
                </c:pt>
                <c:pt idx="60">
                  <c:v>46204</c:v>
                </c:pt>
                <c:pt idx="61">
                  <c:v>46235</c:v>
                </c:pt>
                <c:pt idx="62">
                  <c:v>46266</c:v>
                </c:pt>
                <c:pt idx="63">
                  <c:v>46296</c:v>
                </c:pt>
                <c:pt idx="64">
                  <c:v>46327</c:v>
                </c:pt>
                <c:pt idx="65">
                  <c:v>46357</c:v>
                </c:pt>
                <c:pt idx="66">
                  <c:v>46388</c:v>
                </c:pt>
                <c:pt idx="67">
                  <c:v>46419</c:v>
                </c:pt>
                <c:pt idx="68">
                  <c:v>46447</c:v>
                </c:pt>
                <c:pt idx="69">
                  <c:v>46478</c:v>
                </c:pt>
                <c:pt idx="70">
                  <c:v>46508</c:v>
                </c:pt>
                <c:pt idx="71">
                  <c:v>46539</c:v>
                </c:pt>
                <c:pt idx="72">
                  <c:v>46569</c:v>
                </c:pt>
                <c:pt idx="73">
                  <c:v>46600</c:v>
                </c:pt>
                <c:pt idx="74">
                  <c:v>46631</c:v>
                </c:pt>
                <c:pt idx="75">
                  <c:v>46661</c:v>
                </c:pt>
                <c:pt idx="76">
                  <c:v>46692</c:v>
                </c:pt>
                <c:pt idx="77">
                  <c:v>46722</c:v>
                </c:pt>
                <c:pt idx="78">
                  <c:v>46753</c:v>
                </c:pt>
                <c:pt idx="79">
                  <c:v>46784</c:v>
                </c:pt>
                <c:pt idx="80">
                  <c:v>46813</c:v>
                </c:pt>
                <c:pt idx="81">
                  <c:v>46844</c:v>
                </c:pt>
                <c:pt idx="82">
                  <c:v>46874</c:v>
                </c:pt>
                <c:pt idx="83">
                  <c:v>46905</c:v>
                </c:pt>
                <c:pt idx="84">
                  <c:v>46935</c:v>
                </c:pt>
                <c:pt idx="85">
                  <c:v>46966</c:v>
                </c:pt>
                <c:pt idx="86">
                  <c:v>46997</c:v>
                </c:pt>
                <c:pt idx="87">
                  <c:v>47027</c:v>
                </c:pt>
                <c:pt idx="88">
                  <c:v>47058</c:v>
                </c:pt>
                <c:pt idx="89">
                  <c:v>47088</c:v>
                </c:pt>
                <c:pt idx="90">
                  <c:v>47119</c:v>
                </c:pt>
                <c:pt idx="91">
                  <c:v>47150</c:v>
                </c:pt>
                <c:pt idx="92">
                  <c:v>47178</c:v>
                </c:pt>
                <c:pt idx="93">
                  <c:v>47209</c:v>
                </c:pt>
                <c:pt idx="94">
                  <c:v>47239</c:v>
                </c:pt>
                <c:pt idx="95">
                  <c:v>47270</c:v>
                </c:pt>
                <c:pt idx="96">
                  <c:v>47300</c:v>
                </c:pt>
                <c:pt idx="97">
                  <c:v>47331</c:v>
                </c:pt>
                <c:pt idx="98">
                  <c:v>47362</c:v>
                </c:pt>
                <c:pt idx="99">
                  <c:v>47392</c:v>
                </c:pt>
                <c:pt idx="100">
                  <c:v>47423</c:v>
                </c:pt>
                <c:pt idx="101">
                  <c:v>47453</c:v>
                </c:pt>
                <c:pt idx="102">
                  <c:v>47484</c:v>
                </c:pt>
                <c:pt idx="103">
                  <c:v>47515</c:v>
                </c:pt>
                <c:pt idx="104">
                  <c:v>47543</c:v>
                </c:pt>
                <c:pt idx="105">
                  <c:v>47574</c:v>
                </c:pt>
                <c:pt idx="106">
                  <c:v>47604</c:v>
                </c:pt>
                <c:pt idx="107">
                  <c:v>47635</c:v>
                </c:pt>
                <c:pt idx="108">
                  <c:v>47665</c:v>
                </c:pt>
                <c:pt idx="109">
                  <c:v>47696</c:v>
                </c:pt>
                <c:pt idx="110">
                  <c:v>47727</c:v>
                </c:pt>
                <c:pt idx="111">
                  <c:v>47757</c:v>
                </c:pt>
                <c:pt idx="112">
                  <c:v>47788</c:v>
                </c:pt>
                <c:pt idx="113">
                  <c:v>47818</c:v>
                </c:pt>
                <c:pt idx="114">
                  <c:v>47849</c:v>
                </c:pt>
                <c:pt idx="115">
                  <c:v>47880</c:v>
                </c:pt>
                <c:pt idx="116">
                  <c:v>47908</c:v>
                </c:pt>
                <c:pt idx="117">
                  <c:v>47939</c:v>
                </c:pt>
                <c:pt idx="118">
                  <c:v>47969</c:v>
                </c:pt>
                <c:pt idx="119">
                  <c:v>48000</c:v>
                </c:pt>
                <c:pt idx="120">
                  <c:v>48030</c:v>
                </c:pt>
                <c:pt idx="121">
                  <c:v>48061</c:v>
                </c:pt>
                <c:pt idx="122">
                  <c:v>48092</c:v>
                </c:pt>
                <c:pt idx="123">
                  <c:v>48122</c:v>
                </c:pt>
                <c:pt idx="124">
                  <c:v>48153</c:v>
                </c:pt>
                <c:pt idx="125">
                  <c:v>48183</c:v>
                </c:pt>
                <c:pt idx="126">
                  <c:v>48214</c:v>
                </c:pt>
                <c:pt idx="127">
                  <c:v>48245</c:v>
                </c:pt>
                <c:pt idx="128">
                  <c:v>48274</c:v>
                </c:pt>
                <c:pt idx="129">
                  <c:v>48305</c:v>
                </c:pt>
                <c:pt idx="130">
                  <c:v>48335</c:v>
                </c:pt>
                <c:pt idx="131">
                  <c:v>48366</c:v>
                </c:pt>
                <c:pt idx="132">
                  <c:v>48396</c:v>
                </c:pt>
                <c:pt idx="133">
                  <c:v>48427</c:v>
                </c:pt>
                <c:pt idx="134">
                  <c:v>48458</c:v>
                </c:pt>
                <c:pt idx="135">
                  <c:v>48488</c:v>
                </c:pt>
                <c:pt idx="136">
                  <c:v>48519</c:v>
                </c:pt>
                <c:pt idx="137">
                  <c:v>48549</c:v>
                </c:pt>
                <c:pt idx="138">
                  <c:v>48580</c:v>
                </c:pt>
                <c:pt idx="139">
                  <c:v>48611</c:v>
                </c:pt>
                <c:pt idx="140">
                  <c:v>48639</c:v>
                </c:pt>
                <c:pt idx="141">
                  <c:v>48670</c:v>
                </c:pt>
                <c:pt idx="142">
                  <c:v>48700</c:v>
                </c:pt>
                <c:pt idx="143">
                  <c:v>48731</c:v>
                </c:pt>
                <c:pt idx="144">
                  <c:v>48761</c:v>
                </c:pt>
                <c:pt idx="145">
                  <c:v>48792</c:v>
                </c:pt>
                <c:pt idx="146">
                  <c:v>48823</c:v>
                </c:pt>
                <c:pt idx="147">
                  <c:v>48853</c:v>
                </c:pt>
                <c:pt idx="148">
                  <c:v>48884</c:v>
                </c:pt>
                <c:pt idx="149">
                  <c:v>48914</c:v>
                </c:pt>
                <c:pt idx="150">
                  <c:v>48945</c:v>
                </c:pt>
                <c:pt idx="151">
                  <c:v>48976</c:v>
                </c:pt>
                <c:pt idx="152">
                  <c:v>49004</c:v>
                </c:pt>
                <c:pt idx="153">
                  <c:v>49035</c:v>
                </c:pt>
                <c:pt idx="154">
                  <c:v>49065</c:v>
                </c:pt>
                <c:pt idx="155">
                  <c:v>49096</c:v>
                </c:pt>
                <c:pt idx="156">
                  <c:v>49126</c:v>
                </c:pt>
                <c:pt idx="157">
                  <c:v>49157</c:v>
                </c:pt>
                <c:pt idx="158">
                  <c:v>49188</c:v>
                </c:pt>
                <c:pt idx="159">
                  <c:v>49218</c:v>
                </c:pt>
                <c:pt idx="160">
                  <c:v>49249</c:v>
                </c:pt>
                <c:pt idx="161">
                  <c:v>49279</c:v>
                </c:pt>
                <c:pt idx="162">
                  <c:v>49310</c:v>
                </c:pt>
                <c:pt idx="163">
                  <c:v>49341</c:v>
                </c:pt>
                <c:pt idx="164">
                  <c:v>49369</c:v>
                </c:pt>
                <c:pt idx="165">
                  <c:v>49400</c:v>
                </c:pt>
                <c:pt idx="166">
                  <c:v>49430</c:v>
                </c:pt>
                <c:pt idx="167">
                  <c:v>49461</c:v>
                </c:pt>
                <c:pt idx="168">
                  <c:v>49491</c:v>
                </c:pt>
                <c:pt idx="169">
                  <c:v>49522</c:v>
                </c:pt>
                <c:pt idx="170">
                  <c:v>49553</c:v>
                </c:pt>
                <c:pt idx="171">
                  <c:v>49583</c:v>
                </c:pt>
                <c:pt idx="172">
                  <c:v>49614</c:v>
                </c:pt>
                <c:pt idx="173">
                  <c:v>49644</c:v>
                </c:pt>
                <c:pt idx="174">
                  <c:v>49675</c:v>
                </c:pt>
                <c:pt idx="175">
                  <c:v>49706</c:v>
                </c:pt>
                <c:pt idx="176">
                  <c:v>49735</c:v>
                </c:pt>
                <c:pt idx="177">
                  <c:v>49766</c:v>
                </c:pt>
                <c:pt idx="178">
                  <c:v>49796</c:v>
                </c:pt>
                <c:pt idx="179">
                  <c:v>49827</c:v>
                </c:pt>
                <c:pt idx="180">
                  <c:v>49857</c:v>
                </c:pt>
                <c:pt idx="181">
                  <c:v>49888</c:v>
                </c:pt>
                <c:pt idx="182">
                  <c:v>49919</c:v>
                </c:pt>
                <c:pt idx="183">
                  <c:v>49949</c:v>
                </c:pt>
                <c:pt idx="184">
                  <c:v>49980</c:v>
                </c:pt>
                <c:pt idx="185">
                  <c:v>50010</c:v>
                </c:pt>
                <c:pt idx="186">
                  <c:v>50041</c:v>
                </c:pt>
                <c:pt idx="187">
                  <c:v>50072</c:v>
                </c:pt>
                <c:pt idx="188">
                  <c:v>50100</c:v>
                </c:pt>
                <c:pt idx="189">
                  <c:v>50131</c:v>
                </c:pt>
                <c:pt idx="190">
                  <c:v>50161</c:v>
                </c:pt>
                <c:pt idx="191">
                  <c:v>50192</c:v>
                </c:pt>
                <c:pt idx="192">
                  <c:v>50222</c:v>
                </c:pt>
                <c:pt idx="193">
                  <c:v>50253</c:v>
                </c:pt>
                <c:pt idx="194">
                  <c:v>50284</c:v>
                </c:pt>
                <c:pt idx="195">
                  <c:v>50314</c:v>
                </c:pt>
                <c:pt idx="196">
                  <c:v>50345</c:v>
                </c:pt>
                <c:pt idx="197">
                  <c:v>50375</c:v>
                </c:pt>
                <c:pt idx="198">
                  <c:v>50406</c:v>
                </c:pt>
                <c:pt idx="199">
                  <c:v>50437</c:v>
                </c:pt>
                <c:pt idx="200">
                  <c:v>50465</c:v>
                </c:pt>
                <c:pt idx="201">
                  <c:v>50496</c:v>
                </c:pt>
                <c:pt idx="202">
                  <c:v>50526</c:v>
                </c:pt>
                <c:pt idx="203">
                  <c:v>50557</c:v>
                </c:pt>
                <c:pt idx="204">
                  <c:v>50587</c:v>
                </c:pt>
                <c:pt idx="205">
                  <c:v>50618</c:v>
                </c:pt>
                <c:pt idx="206">
                  <c:v>50649</c:v>
                </c:pt>
                <c:pt idx="207">
                  <c:v>50679</c:v>
                </c:pt>
                <c:pt idx="208">
                  <c:v>50710</c:v>
                </c:pt>
                <c:pt idx="209">
                  <c:v>50740</c:v>
                </c:pt>
                <c:pt idx="210">
                  <c:v>50771</c:v>
                </c:pt>
                <c:pt idx="211">
                  <c:v>50802</c:v>
                </c:pt>
                <c:pt idx="212">
                  <c:v>50830</c:v>
                </c:pt>
                <c:pt idx="213">
                  <c:v>50861</c:v>
                </c:pt>
                <c:pt idx="214">
                  <c:v>50891</c:v>
                </c:pt>
                <c:pt idx="215">
                  <c:v>50922</c:v>
                </c:pt>
                <c:pt idx="216">
                  <c:v>50952</c:v>
                </c:pt>
              </c:numCache>
            </c:numRef>
          </c:cat>
          <c:val>
            <c:numRef>
              <c:f>'simulated account balance'!$BB$3:$BB$220</c:f>
              <c:numCache>
                <c:formatCode>_(* #,##0_);_(* \(#,##0\);_(* "-"??_);_(@_)</c:formatCode>
                <c:ptCount val="218"/>
                <c:pt idx="0">
                  <c:v>-4056</c:v>
                </c:pt>
                <c:pt idx="1">
                  <c:v>-3989.4399999999914</c:v>
                </c:pt>
                <c:pt idx="2">
                  <c:v>-3923.0700000000147</c:v>
                </c:pt>
                <c:pt idx="3">
                  <c:v>-3856.8900000000112</c:v>
                </c:pt>
                <c:pt idx="4">
                  <c:v>-3790.9199999999996</c:v>
                </c:pt>
                <c:pt idx="5">
                  <c:v>-3725.1300000000101</c:v>
                </c:pt>
                <c:pt idx="6">
                  <c:v>-3659.550000000012</c:v>
                </c:pt>
                <c:pt idx="7">
                  <c:v>-3594.160000000018</c:v>
                </c:pt>
                <c:pt idx="8">
                  <c:v>-3528.9800000000141</c:v>
                </c:pt>
                <c:pt idx="9">
                  <c:v>-3463.9800000000032</c:v>
                </c:pt>
                <c:pt idx="10">
                  <c:v>-3399.2000000000226</c:v>
                </c:pt>
                <c:pt idx="11">
                  <c:v>-3334.609999999986</c:v>
                </c:pt>
                <c:pt idx="12">
                  <c:v>-3270.2299999999996</c:v>
                </c:pt>
                <c:pt idx="13">
                  <c:v>-3206.039999999979</c:v>
                </c:pt>
                <c:pt idx="14">
                  <c:v>-3142.0699999999633</c:v>
                </c:pt>
                <c:pt idx="15">
                  <c:v>-3078.2999999999884</c:v>
                </c:pt>
                <c:pt idx="16">
                  <c:v>-3014.7299999999668</c:v>
                </c:pt>
                <c:pt idx="17">
                  <c:v>-2951.3699999999953</c:v>
                </c:pt>
                <c:pt idx="18">
                  <c:v>-2888.2299999999668</c:v>
                </c:pt>
                <c:pt idx="19">
                  <c:v>-2825.2799999999406</c:v>
                </c:pt>
                <c:pt idx="20">
                  <c:v>-2762.5499999999738</c:v>
                </c:pt>
                <c:pt idx="21">
                  <c:v>-2700.0299999999697</c:v>
                </c:pt>
                <c:pt idx="22">
                  <c:v>-2637.7199999999575</c:v>
                </c:pt>
                <c:pt idx="23">
                  <c:v>-2575.6199999999371</c:v>
                </c:pt>
                <c:pt idx="24">
                  <c:v>-2513.739999999947</c:v>
                </c:pt>
                <c:pt idx="25">
                  <c:v>-2452.0599999999395</c:v>
                </c:pt>
                <c:pt idx="26">
                  <c:v>-2390.5999999999331</c:v>
                </c:pt>
                <c:pt idx="27">
                  <c:v>-2329.3599999999569</c:v>
                </c:pt>
                <c:pt idx="28">
                  <c:v>-2268.3399999999237</c:v>
                </c:pt>
                <c:pt idx="29">
                  <c:v>-2207.5399999999208</c:v>
                </c:pt>
                <c:pt idx="30">
                  <c:v>-2146.9499999999389</c:v>
                </c:pt>
                <c:pt idx="31">
                  <c:v>-2086.5899999999092</c:v>
                </c:pt>
                <c:pt idx="32">
                  <c:v>-2026.4299999999203</c:v>
                </c:pt>
                <c:pt idx="33">
                  <c:v>-1966.5099999998929</c:v>
                </c:pt>
                <c:pt idx="34">
                  <c:v>-1906.7999999998865</c:v>
                </c:pt>
                <c:pt idx="35">
                  <c:v>-1847.3299999998999</c:v>
                </c:pt>
                <c:pt idx="36">
                  <c:v>-1788.069999999876</c:v>
                </c:pt>
                <c:pt idx="37">
                  <c:v>-1729.0399999998917</c:v>
                </c:pt>
                <c:pt idx="38">
                  <c:v>-1670.2299999998795</c:v>
                </c:pt>
                <c:pt idx="39">
                  <c:v>-1611.6499999999069</c:v>
                </c:pt>
                <c:pt idx="40">
                  <c:v>-1553.3099999998667</c:v>
                </c:pt>
                <c:pt idx="41">
                  <c:v>-1495.1899999998859</c:v>
                </c:pt>
                <c:pt idx="42">
                  <c:v>-1437.2999999998719</c:v>
                </c:pt>
                <c:pt idx="43">
                  <c:v>-1379.6299999998882</c:v>
                </c:pt>
                <c:pt idx="44">
                  <c:v>-1322.1999999999243</c:v>
                </c:pt>
                <c:pt idx="45">
                  <c:v>-1265.009999999922</c:v>
                </c:pt>
                <c:pt idx="46">
                  <c:v>-1208.0499999999302</c:v>
                </c:pt>
                <c:pt idx="47">
                  <c:v>-1151.3199999999488</c:v>
                </c:pt>
                <c:pt idx="48">
                  <c:v>-1094.8299999999581</c:v>
                </c:pt>
                <c:pt idx="49">
                  <c:v>-1038.5799999999581</c:v>
                </c:pt>
                <c:pt idx="50">
                  <c:v>-982.55999999996857</c:v>
                </c:pt>
                <c:pt idx="51">
                  <c:v>-926.77999999996973</c:v>
                </c:pt>
                <c:pt idx="52">
                  <c:v>-871.23999999999069</c:v>
                </c:pt>
                <c:pt idx="53">
                  <c:v>-815.95000000001164</c:v>
                </c:pt>
                <c:pt idx="54">
                  <c:v>-760.89000000001397</c:v>
                </c:pt>
                <c:pt idx="55">
                  <c:v>-706.07000000003609</c:v>
                </c:pt>
                <c:pt idx="56">
                  <c:v>-651.51000000003842</c:v>
                </c:pt>
                <c:pt idx="57">
                  <c:v>-597.19000000006054</c:v>
                </c:pt>
                <c:pt idx="58">
                  <c:v>-543.10000000006403</c:v>
                </c:pt>
                <c:pt idx="59">
                  <c:v>-489.28000000008615</c:v>
                </c:pt>
                <c:pt idx="60">
                  <c:v>-435.69000000008964</c:v>
                </c:pt>
                <c:pt idx="61">
                  <c:v>-382.35000000009313</c:v>
                </c:pt>
                <c:pt idx="62">
                  <c:v>-329.26000000009662</c:v>
                </c:pt>
                <c:pt idx="63">
                  <c:v>-276.43000000010943</c:v>
                </c:pt>
                <c:pt idx="64">
                  <c:v>-223.84000000011292</c:v>
                </c:pt>
                <c:pt idx="65">
                  <c:v>-171.51000000012573</c:v>
                </c:pt>
                <c:pt idx="66">
                  <c:v>-119.43000000013853</c:v>
                </c:pt>
                <c:pt idx="67">
                  <c:v>-67.620000000169966</c:v>
                </c:pt>
                <c:pt idx="68">
                  <c:v>-16.050000000162981</c:v>
                </c:pt>
                <c:pt idx="69">
                  <c:v>35.25999999983469</c:v>
                </c:pt>
                <c:pt idx="70">
                  <c:v>86.309999999823049</c:v>
                </c:pt>
                <c:pt idx="71">
                  <c:v>137.10999999981141</c:v>
                </c:pt>
                <c:pt idx="72">
                  <c:v>187.63999999981024</c:v>
                </c:pt>
                <c:pt idx="73">
                  <c:v>237.91999999980908</c:v>
                </c:pt>
                <c:pt idx="74">
                  <c:v>287.91999999977998</c:v>
                </c:pt>
                <c:pt idx="75">
                  <c:v>337.66999999975087</c:v>
                </c:pt>
                <c:pt idx="76">
                  <c:v>387.14999999976135</c:v>
                </c:pt>
                <c:pt idx="77">
                  <c:v>436.3599999997532</c:v>
                </c:pt>
                <c:pt idx="78">
                  <c:v>485.31999999974505</c:v>
                </c:pt>
                <c:pt idx="79">
                  <c:v>533.99999999973807</c:v>
                </c:pt>
                <c:pt idx="80">
                  <c:v>582.41999999969266</c:v>
                </c:pt>
                <c:pt idx="81">
                  <c:v>630.56999999971595</c:v>
                </c:pt>
                <c:pt idx="82">
                  <c:v>678.43999999965308</c:v>
                </c:pt>
                <c:pt idx="83">
                  <c:v>726.04999999966822</c:v>
                </c:pt>
                <c:pt idx="84">
                  <c:v>773.36999999970431</c:v>
                </c:pt>
                <c:pt idx="85">
                  <c:v>820.42999999970198</c:v>
                </c:pt>
                <c:pt idx="86">
                  <c:v>867.1999999997206</c:v>
                </c:pt>
                <c:pt idx="87">
                  <c:v>913.71999999973923</c:v>
                </c:pt>
                <c:pt idx="88">
                  <c:v>959.9399999997695</c:v>
                </c:pt>
                <c:pt idx="89">
                  <c:v>1005.8899999998102</c:v>
                </c:pt>
                <c:pt idx="90">
                  <c:v>1051.5599999997939</c:v>
                </c:pt>
                <c:pt idx="91">
                  <c:v>1096.949999999837</c:v>
                </c:pt>
                <c:pt idx="92">
                  <c:v>1142.0599999998522</c:v>
                </c:pt>
                <c:pt idx="93">
                  <c:v>1186.8899999998685</c:v>
                </c:pt>
                <c:pt idx="94">
                  <c:v>1231.4299999998912</c:v>
                </c:pt>
                <c:pt idx="95">
                  <c:v>1275.6799999999057</c:v>
                </c:pt>
                <c:pt idx="96">
                  <c:v>1319.6599999999162</c:v>
                </c:pt>
                <c:pt idx="97">
                  <c:v>1363.3399999999383</c:v>
                </c:pt>
                <c:pt idx="98">
                  <c:v>1406.7299999999523</c:v>
                </c:pt>
                <c:pt idx="99">
                  <c:v>1449.8299999999726</c:v>
                </c:pt>
                <c:pt idx="100">
                  <c:v>1492.6500000000087</c:v>
                </c:pt>
                <c:pt idx="101">
                  <c:v>1535.1700000000128</c:v>
                </c:pt>
                <c:pt idx="102">
                  <c:v>1577.4100000000471</c:v>
                </c:pt>
                <c:pt idx="103">
                  <c:v>1619.3400000000547</c:v>
                </c:pt>
                <c:pt idx="104">
                  <c:v>1660.990000000078</c:v>
                </c:pt>
                <c:pt idx="105">
                  <c:v>1702.3300000000891</c:v>
                </c:pt>
                <c:pt idx="106">
                  <c:v>1743.3800000001065</c:v>
                </c:pt>
                <c:pt idx="107">
                  <c:v>1784.1300000001211</c:v>
                </c:pt>
                <c:pt idx="108">
                  <c:v>1824.5800000001473</c:v>
                </c:pt>
                <c:pt idx="109">
                  <c:v>1864.7200000001612</c:v>
                </c:pt>
                <c:pt idx="110">
                  <c:v>1904.5700000001816</c:v>
                </c:pt>
                <c:pt idx="111">
                  <c:v>1944.1100000002043</c:v>
                </c:pt>
                <c:pt idx="112">
                  <c:v>1983.3500000002241</c:v>
                </c:pt>
                <c:pt idx="113">
                  <c:v>2022.2800000002462</c:v>
                </c:pt>
                <c:pt idx="114">
                  <c:v>2060.9100000002654</c:v>
                </c:pt>
                <c:pt idx="115">
                  <c:v>2099.2200000002777</c:v>
                </c:pt>
                <c:pt idx="116">
                  <c:v>2137.2300000003015</c:v>
                </c:pt>
                <c:pt idx="117">
                  <c:v>2174.9300000003132</c:v>
                </c:pt>
                <c:pt idx="118">
                  <c:v>2212.3100000003324</c:v>
                </c:pt>
                <c:pt idx="119">
                  <c:v>2249.3900000003487</c:v>
                </c:pt>
                <c:pt idx="120">
                  <c:v>2286.1500000003725</c:v>
                </c:pt>
                <c:pt idx="121">
                  <c:v>2322.5900000003894</c:v>
                </c:pt>
                <c:pt idx="122">
                  <c:v>2358.7200000004086</c:v>
                </c:pt>
                <c:pt idx="123">
                  <c:v>2394.5300000004208</c:v>
                </c:pt>
                <c:pt idx="124">
                  <c:v>2430.0200000004406</c:v>
                </c:pt>
                <c:pt idx="125">
                  <c:v>2465.2000000004773</c:v>
                </c:pt>
                <c:pt idx="126">
                  <c:v>2500.0500000004831</c:v>
                </c:pt>
                <c:pt idx="127">
                  <c:v>2534.5700000005018</c:v>
                </c:pt>
                <c:pt idx="128">
                  <c:v>2568.7700000005134</c:v>
                </c:pt>
                <c:pt idx="129">
                  <c:v>2602.6600000005274</c:v>
                </c:pt>
                <c:pt idx="130">
                  <c:v>2636.2100000005594</c:v>
                </c:pt>
                <c:pt idx="131">
                  <c:v>2669.4400000005699</c:v>
                </c:pt>
                <c:pt idx="132">
                  <c:v>2702.3300000005984</c:v>
                </c:pt>
                <c:pt idx="133">
                  <c:v>2734.9000000006054</c:v>
                </c:pt>
                <c:pt idx="134">
                  <c:v>2767.1300000006304</c:v>
                </c:pt>
                <c:pt idx="135">
                  <c:v>2799.0400000006484</c:v>
                </c:pt>
                <c:pt idx="136">
                  <c:v>2830.6000000006752</c:v>
                </c:pt>
                <c:pt idx="137">
                  <c:v>2861.840000000695</c:v>
                </c:pt>
                <c:pt idx="138">
                  <c:v>2892.7400000007037</c:v>
                </c:pt>
                <c:pt idx="139">
                  <c:v>2923.2900000007212</c:v>
                </c:pt>
                <c:pt idx="140">
                  <c:v>2953.5100000007369</c:v>
                </c:pt>
                <c:pt idx="141">
                  <c:v>2983.4000000007654</c:v>
                </c:pt>
                <c:pt idx="142">
                  <c:v>3012.9300000007788</c:v>
                </c:pt>
                <c:pt idx="143">
                  <c:v>3042.130000000805</c:v>
                </c:pt>
                <c:pt idx="144">
                  <c:v>3070.9900000008201</c:v>
                </c:pt>
                <c:pt idx="145">
                  <c:v>3099.500000000844</c:v>
                </c:pt>
                <c:pt idx="146">
                  <c:v>3127.6600000008621</c:v>
                </c:pt>
                <c:pt idx="147">
                  <c:v>3155.4700000008743</c:v>
                </c:pt>
                <c:pt idx="148">
                  <c:v>3182.94000000089</c:v>
                </c:pt>
                <c:pt idx="149">
                  <c:v>3210.0500000009051</c:v>
                </c:pt>
                <c:pt idx="150">
                  <c:v>3236.810000000929</c:v>
                </c:pt>
                <c:pt idx="151">
                  <c:v>3263.2200000009616</c:v>
                </c:pt>
                <c:pt idx="152">
                  <c:v>3289.2800000009593</c:v>
                </c:pt>
                <c:pt idx="153">
                  <c:v>3314.980000001</c:v>
                </c:pt>
                <c:pt idx="154">
                  <c:v>3340.3200000009965</c:v>
                </c:pt>
                <c:pt idx="155">
                  <c:v>3365.3000000010215</c:v>
                </c:pt>
                <c:pt idx="156">
                  <c:v>3389.9300000010408</c:v>
                </c:pt>
                <c:pt idx="157">
                  <c:v>3414.1900000010646</c:v>
                </c:pt>
                <c:pt idx="158">
                  <c:v>3438.0800000010786</c:v>
                </c:pt>
                <c:pt idx="159">
                  <c:v>3461.620000001094</c:v>
                </c:pt>
                <c:pt idx="160">
                  <c:v>3484.7900000011141</c:v>
                </c:pt>
                <c:pt idx="161">
                  <c:v>3507.6000000011918</c:v>
                </c:pt>
                <c:pt idx="162">
                  <c:v>3530.0300000010393</c:v>
                </c:pt>
                <c:pt idx="163">
                  <c:v>3552.1000000009444</c:v>
                </c:pt>
                <c:pt idx="164">
                  <c:v>3573.8100000008417</c:v>
                </c:pt>
                <c:pt idx="165">
                  <c:v>3595.1300000007395</c:v>
                </c:pt>
                <c:pt idx="166">
                  <c:v>3616.0800000006493</c:v>
                </c:pt>
                <c:pt idx="167">
                  <c:v>3636.6600000005492</c:v>
                </c:pt>
                <c:pt idx="168">
                  <c:v>3656.8600000004517</c:v>
                </c:pt>
                <c:pt idx="169">
                  <c:v>3676.6900000003516</c:v>
                </c:pt>
                <c:pt idx="170">
                  <c:v>3696.1300000002593</c:v>
                </c:pt>
                <c:pt idx="171">
                  <c:v>3715.2000000001572</c:v>
                </c:pt>
                <c:pt idx="172">
                  <c:v>3733.8800000000629</c:v>
                </c:pt>
                <c:pt idx="173">
                  <c:v>3752.1799999999639</c:v>
                </c:pt>
                <c:pt idx="174">
                  <c:v>3770.0899999998655</c:v>
                </c:pt>
                <c:pt idx="175">
                  <c:v>3787.6199999997625</c:v>
                </c:pt>
                <c:pt idx="176">
                  <c:v>3804.7699999996694</c:v>
                </c:pt>
                <c:pt idx="177">
                  <c:v>3821.5299999995696</c:v>
                </c:pt>
                <c:pt idx="178">
                  <c:v>3837.8899999994755</c:v>
                </c:pt>
                <c:pt idx="179">
                  <c:v>3853.8599999993748</c:v>
                </c:pt>
                <c:pt idx="180">
                  <c:v>3869.4399999992747</c:v>
                </c:pt>
                <c:pt idx="181">
                  <c:v>3884.6299999991825</c:v>
                </c:pt>
                <c:pt idx="182">
                  <c:v>3899.4199999990888</c:v>
                </c:pt>
                <c:pt idx="183">
                  <c:v>3913.8199999989811</c:v>
                </c:pt>
                <c:pt idx="184">
                  <c:v>3927.8099999988845</c:v>
                </c:pt>
                <c:pt idx="185">
                  <c:v>3941.3999999987864</c:v>
                </c:pt>
                <c:pt idx="186">
                  <c:v>3954.5999999986889</c:v>
                </c:pt>
                <c:pt idx="187">
                  <c:v>3967.3899999985952</c:v>
                </c:pt>
                <c:pt idx="188">
                  <c:v>3979.7699999984943</c:v>
                </c:pt>
                <c:pt idx="189">
                  <c:v>3991.7399999983973</c:v>
                </c:pt>
                <c:pt idx="190">
                  <c:v>4003.3199999983008</c:v>
                </c:pt>
                <c:pt idx="191">
                  <c:v>4014.4799999982024</c:v>
                </c:pt>
                <c:pt idx="192">
                  <c:v>4025.2299999981042</c:v>
                </c:pt>
                <c:pt idx="193">
                  <c:v>4035.5799999980045</c:v>
                </c:pt>
                <c:pt idx="194">
                  <c:v>4045.4999999979082</c:v>
                </c:pt>
                <c:pt idx="195">
                  <c:v>4055.0199999978104</c:v>
                </c:pt>
                <c:pt idx="196">
                  <c:v>4064.1099999977159</c:v>
                </c:pt>
                <c:pt idx="197">
                  <c:v>4072.7899999976144</c:v>
                </c:pt>
                <c:pt idx="198">
                  <c:v>4081.0499999975182</c:v>
                </c:pt>
                <c:pt idx="199">
                  <c:v>4088.8799999974217</c:v>
                </c:pt>
                <c:pt idx="200">
                  <c:v>4096.3099999973238</c:v>
                </c:pt>
                <c:pt idx="201">
                  <c:v>4103.2899999972251</c:v>
                </c:pt>
                <c:pt idx="202">
                  <c:v>4109.8599999971266</c:v>
                </c:pt>
                <c:pt idx="203">
                  <c:v>4115.9999999970296</c:v>
                </c:pt>
                <c:pt idx="204">
                  <c:v>4121.7099999969323</c:v>
                </c:pt>
                <c:pt idx="205">
                  <c:v>4126.9899999968347</c:v>
                </c:pt>
                <c:pt idx="206">
                  <c:v>4131.8399999967369</c:v>
                </c:pt>
                <c:pt idx="207">
                  <c:v>4136.2499999966385</c:v>
                </c:pt>
                <c:pt idx="208">
                  <c:v>4140.2299999965398</c:v>
                </c:pt>
                <c:pt idx="209">
                  <c:v>4143.7799999964427</c:v>
                </c:pt>
                <c:pt idx="210">
                  <c:v>4146.8999999963453</c:v>
                </c:pt>
                <c:pt idx="211">
                  <c:v>4149.5599999962469</c:v>
                </c:pt>
                <c:pt idx="212">
                  <c:v>4151.7899999961492</c:v>
                </c:pt>
                <c:pt idx="213">
                  <c:v>4153.5699999960507</c:v>
                </c:pt>
                <c:pt idx="214">
                  <c:v>4154.9099999959535</c:v>
                </c:pt>
                <c:pt idx="215">
                  <c:v>4155.8099999958558</c:v>
                </c:pt>
                <c:pt idx="216">
                  <c:v>4156.3199999957578</c:v>
                </c:pt>
                <c:pt idx="217">
                  <c:v>4194.33999999566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28-4A90-BFB3-A51B25F77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745248"/>
        <c:axId val="181174566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Date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'simulated account balance'!$A$4:$A$220</c15:sqref>
                        </c15:formulaRef>
                      </c:ext>
                    </c:extLst>
                    <c:numCache>
                      <c:formatCode>mmm\-yy</c:formatCode>
                      <c:ptCount val="217"/>
                      <c:pt idx="0">
                        <c:v>44378</c:v>
                      </c:pt>
                      <c:pt idx="1">
                        <c:v>44409</c:v>
                      </c:pt>
                      <c:pt idx="2">
                        <c:v>44440</c:v>
                      </c:pt>
                      <c:pt idx="3">
                        <c:v>44470</c:v>
                      </c:pt>
                      <c:pt idx="4">
                        <c:v>44501</c:v>
                      </c:pt>
                      <c:pt idx="5">
                        <c:v>44531</c:v>
                      </c:pt>
                      <c:pt idx="6">
                        <c:v>44562</c:v>
                      </c:pt>
                      <c:pt idx="7">
                        <c:v>44593</c:v>
                      </c:pt>
                      <c:pt idx="8">
                        <c:v>44621</c:v>
                      </c:pt>
                      <c:pt idx="9">
                        <c:v>44652</c:v>
                      </c:pt>
                      <c:pt idx="10">
                        <c:v>44682</c:v>
                      </c:pt>
                      <c:pt idx="11">
                        <c:v>44713</c:v>
                      </c:pt>
                      <c:pt idx="12">
                        <c:v>44743</c:v>
                      </c:pt>
                      <c:pt idx="13">
                        <c:v>44774</c:v>
                      </c:pt>
                      <c:pt idx="14">
                        <c:v>44805</c:v>
                      </c:pt>
                      <c:pt idx="15">
                        <c:v>44835</c:v>
                      </c:pt>
                      <c:pt idx="16">
                        <c:v>44866</c:v>
                      </c:pt>
                      <c:pt idx="17">
                        <c:v>44896</c:v>
                      </c:pt>
                      <c:pt idx="18">
                        <c:v>44927</c:v>
                      </c:pt>
                      <c:pt idx="19">
                        <c:v>44958</c:v>
                      </c:pt>
                      <c:pt idx="20">
                        <c:v>44986</c:v>
                      </c:pt>
                      <c:pt idx="21">
                        <c:v>45017</c:v>
                      </c:pt>
                      <c:pt idx="22">
                        <c:v>45047</c:v>
                      </c:pt>
                      <c:pt idx="23">
                        <c:v>45078</c:v>
                      </c:pt>
                      <c:pt idx="24">
                        <c:v>45108</c:v>
                      </c:pt>
                      <c:pt idx="25">
                        <c:v>45139</c:v>
                      </c:pt>
                      <c:pt idx="26">
                        <c:v>45170</c:v>
                      </c:pt>
                      <c:pt idx="27">
                        <c:v>45200</c:v>
                      </c:pt>
                      <c:pt idx="28">
                        <c:v>45231</c:v>
                      </c:pt>
                      <c:pt idx="29">
                        <c:v>45261</c:v>
                      </c:pt>
                      <c:pt idx="30">
                        <c:v>45292</c:v>
                      </c:pt>
                      <c:pt idx="31">
                        <c:v>45323</c:v>
                      </c:pt>
                      <c:pt idx="32">
                        <c:v>45352</c:v>
                      </c:pt>
                      <c:pt idx="33">
                        <c:v>45383</c:v>
                      </c:pt>
                      <c:pt idx="34">
                        <c:v>45413</c:v>
                      </c:pt>
                      <c:pt idx="35">
                        <c:v>45444</c:v>
                      </c:pt>
                      <c:pt idx="36">
                        <c:v>45474</c:v>
                      </c:pt>
                      <c:pt idx="37">
                        <c:v>45505</c:v>
                      </c:pt>
                      <c:pt idx="38">
                        <c:v>45536</c:v>
                      </c:pt>
                      <c:pt idx="39">
                        <c:v>45566</c:v>
                      </c:pt>
                      <c:pt idx="40">
                        <c:v>45597</c:v>
                      </c:pt>
                      <c:pt idx="41">
                        <c:v>45627</c:v>
                      </c:pt>
                      <c:pt idx="42">
                        <c:v>45658</c:v>
                      </c:pt>
                      <c:pt idx="43">
                        <c:v>45689</c:v>
                      </c:pt>
                      <c:pt idx="44">
                        <c:v>45717</c:v>
                      </c:pt>
                      <c:pt idx="45">
                        <c:v>45748</c:v>
                      </c:pt>
                      <c:pt idx="46">
                        <c:v>45778</c:v>
                      </c:pt>
                      <c:pt idx="47">
                        <c:v>45809</c:v>
                      </c:pt>
                      <c:pt idx="48">
                        <c:v>45839</c:v>
                      </c:pt>
                      <c:pt idx="49">
                        <c:v>45870</c:v>
                      </c:pt>
                      <c:pt idx="50">
                        <c:v>45901</c:v>
                      </c:pt>
                      <c:pt idx="51">
                        <c:v>45931</c:v>
                      </c:pt>
                      <c:pt idx="52">
                        <c:v>45962</c:v>
                      </c:pt>
                      <c:pt idx="53">
                        <c:v>45992</c:v>
                      </c:pt>
                      <c:pt idx="54">
                        <c:v>46023</c:v>
                      </c:pt>
                      <c:pt idx="55">
                        <c:v>46054</c:v>
                      </c:pt>
                      <c:pt idx="56">
                        <c:v>46082</c:v>
                      </c:pt>
                      <c:pt idx="57">
                        <c:v>46113</c:v>
                      </c:pt>
                      <c:pt idx="58">
                        <c:v>46143</c:v>
                      </c:pt>
                      <c:pt idx="59">
                        <c:v>46174</c:v>
                      </c:pt>
                      <c:pt idx="60">
                        <c:v>46204</c:v>
                      </c:pt>
                      <c:pt idx="61">
                        <c:v>46235</c:v>
                      </c:pt>
                      <c:pt idx="62">
                        <c:v>46266</c:v>
                      </c:pt>
                      <c:pt idx="63">
                        <c:v>46296</c:v>
                      </c:pt>
                      <c:pt idx="64">
                        <c:v>46327</c:v>
                      </c:pt>
                      <c:pt idx="65">
                        <c:v>46357</c:v>
                      </c:pt>
                      <c:pt idx="66">
                        <c:v>46388</c:v>
                      </c:pt>
                      <c:pt idx="67">
                        <c:v>46419</c:v>
                      </c:pt>
                      <c:pt idx="68">
                        <c:v>46447</c:v>
                      </c:pt>
                      <c:pt idx="69">
                        <c:v>46478</c:v>
                      </c:pt>
                      <c:pt idx="70">
                        <c:v>46508</c:v>
                      </c:pt>
                      <c:pt idx="71">
                        <c:v>46539</c:v>
                      </c:pt>
                      <c:pt idx="72">
                        <c:v>46569</c:v>
                      </c:pt>
                      <c:pt idx="73">
                        <c:v>46600</c:v>
                      </c:pt>
                      <c:pt idx="74">
                        <c:v>46631</c:v>
                      </c:pt>
                      <c:pt idx="75">
                        <c:v>46661</c:v>
                      </c:pt>
                      <c:pt idx="76">
                        <c:v>46692</c:v>
                      </c:pt>
                      <c:pt idx="77">
                        <c:v>46722</c:v>
                      </c:pt>
                      <c:pt idx="78">
                        <c:v>46753</c:v>
                      </c:pt>
                      <c:pt idx="79">
                        <c:v>46784</c:v>
                      </c:pt>
                      <c:pt idx="80">
                        <c:v>46813</c:v>
                      </c:pt>
                      <c:pt idx="81">
                        <c:v>46844</c:v>
                      </c:pt>
                      <c:pt idx="82">
                        <c:v>46874</c:v>
                      </c:pt>
                      <c:pt idx="83">
                        <c:v>46905</c:v>
                      </c:pt>
                      <c:pt idx="84">
                        <c:v>46935</c:v>
                      </c:pt>
                      <c:pt idx="85">
                        <c:v>46966</c:v>
                      </c:pt>
                      <c:pt idx="86">
                        <c:v>46997</c:v>
                      </c:pt>
                      <c:pt idx="87">
                        <c:v>47027</c:v>
                      </c:pt>
                      <c:pt idx="88">
                        <c:v>47058</c:v>
                      </c:pt>
                      <c:pt idx="89">
                        <c:v>47088</c:v>
                      </c:pt>
                      <c:pt idx="90">
                        <c:v>47119</c:v>
                      </c:pt>
                      <c:pt idx="91">
                        <c:v>47150</c:v>
                      </c:pt>
                      <c:pt idx="92">
                        <c:v>47178</c:v>
                      </c:pt>
                      <c:pt idx="93">
                        <c:v>47209</c:v>
                      </c:pt>
                      <c:pt idx="94">
                        <c:v>47239</c:v>
                      </c:pt>
                      <c:pt idx="95">
                        <c:v>47270</c:v>
                      </c:pt>
                      <c:pt idx="96">
                        <c:v>47300</c:v>
                      </c:pt>
                      <c:pt idx="97">
                        <c:v>47331</c:v>
                      </c:pt>
                      <c:pt idx="98">
                        <c:v>47362</c:v>
                      </c:pt>
                      <c:pt idx="99">
                        <c:v>47392</c:v>
                      </c:pt>
                      <c:pt idx="100">
                        <c:v>47423</c:v>
                      </c:pt>
                      <c:pt idx="101">
                        <c:v>47453</c:v>
                      </c:pt>
                      <c:pt idx="102">
                        <c:v>47484</c:v>
                      </c:pt>
                      <c:pt idx="103">
                        <c:v>47515</c:v>
                      </c:pt>
                      <c:pt idx="104">
                        <c:v>47543</c:v>
                      </c:pt>
                      <c:pt idx="105">
                        <c:v>47574</c:v>
                      </c:pt>
                      <c:pt idx="106">
                        <c:v>47604</c:v>
                      </c:pt>
                      <c:pt idx="107">
                        <c:v>47635</c:v>
                      </c:pt>
                      <c:pt idx="108">
                        <c:v>47665</c:v>
                      </c:pt>
                      <c:pt idx="109">
                        <c:v>47696</c:v>
                      </c:pt>
                      <c:pt idx="110">
                        <c:v>47727</c:v>
                      </c:pt>
                      <c:pt idx="111">
                        <c:v>47757</c:v>
                      </c:pt>
                      <c:pt idx="112">
                        <c:v>47788</c:v>
                      </c:pt>
                      <c:pt idx="113">
                        <c:v>47818</c:v>
                      </c:pt>
                      <c:pt idx="114">
                        <c:v>47849</c:v>
                      </c:pt>
                      <c:pt idx="115">
                        <c:v>47880</c:v>
                      </c:pt>
                      <c:pt idx="116">
                        <c:v>47908</c:v>
                      </c:pt>
                      <c:pt idx="117">
                        <c:v>47939</c:v>
                      </c:pt>
                      <c:pt idx="118">
                        <c:v>47969</c:v>
                      </c:pt>
                      <c:pt idx="119">
                        <c:v>48000</c:v>
                      </c:pt>
                      <c:pt idx="120">
                        <c:v>48030</c:v>
                      </c:pt>
                      <c:pt idx="121">
                        <c:v>48061</c:v>
                      </c:pt>
                      <c:pt idx="122">
                        <c:v>48092</c:v>
                      </c:pt>
                      <c:pt idx="123">
                        <c:v>48122</c:v>
                      </c:pt>
                      <c:pt idx="124">
                        <c:v>48153</c:v>
                      </c:pt>
                      <c:pt idx="125">
                        <c:v>48183</c:v>
                      </c:pt>
                      <c:pt idx="126">
                        <c:v>48214</c:v>
                      </c:pt>
                      <c:pt idx="127">
                        <c:v>48245</c:v>
                      </c:pt>
                      <c:pt idx="128">
                        <c:v>48274</c:v>
                      </c:pt>
                      <c:pt idx="129">
                        <c:v>48305</c:v>
                      </c:pt>
                      <c:pt idx="130">
                        <c:v>48335</c:v>
                      </c:pt>
                      <c:pt idx="131">
                        <c:v>48366</c:v>
                      </c:pt>
                      <c:pt idx="132">
                        <c:v>48396</c:v>
                      </c:pt>
                      <c:pt idx="133">
                        <c:v>48427</c:v>
                      </c:pt>
                      <c:pt idx="134">
                        <c:v>48458</c:v>
                      </c:pt>
                      <c:pt idx="135">
                        <c:v>48488</c:v>
                      </c:pt>
                      <c:pt idx="136">
                        <c:v>48519</c:v>
                      </c:pt>
                      <c:pt idx="137">
                        <c:v>48549</c:v>
                      </c:pt>
                      <c:pt idx="138">
                        <c:v>48580</c:v>
                      </c:pt>
                      <c:pt idx="139">
                        <c:v>48611</c:v>
                      </c:pt>
                      <c:pt idx="140">
                        <c:v>48639</c:v>
                      </c:pt>
                      <c:pt idx="141">
                        <c:v>48670</c:v>
                      </c:pt>
                      <c:pt idx="142">
                        <c:v>48700</c:v>
                      </c:pt>
                      <c:pt idx="143">
                        <c:v>48731</c:v>
                      </c:pt>
                      <c:pt idx="144">
                        <c:v>48761</c:v>
                      </c:pt>
                      <c:pt idx="145">
                        <c:v>48792</c:v>
                      </c:pt>
                      <c:pt idx="146">
                        <c:v>48823</c:v>
                      </c:pt>
                      <c:pt idx="147">
                        <c:v>48853</c:v>
                      </c:pt>
                      <c:pt idx="148">
                        <c:v>48884</c:v>
                      </c:pt>
                      <c:pt idx="149">
                        <c:v>48914</c:v>
                      </c:pt>
                      <c:pt idx="150">
                        <c:v>48945</c:v>
                      </c:pt>
                      <c:pt idx="151">
                        <c:v>48976</c:v>
                      </c:pt>
                      <c:pt idx="152">
                        <c:v>49004</c:v>
                      </c:pt>
                      <c:pt idx="153">
                        <c:v>49035</c:v>
                      </c:pt>
                      <c:pt idx="154">
                        <c:v>49065</c:v>
                      </c:pt>
                      <c:pt idx="155">
                        <c:v>49096</c:v>
                      </c:pt>
                      <c:pt idx="156">
                        <c:v>49126</c:v>
                      </c:pt>
                      <c:pt idx="157">
                        <c:v>49157</c:v>
                      </c:pt>
                      <c:pt idx="158">
                        <c:v>49188</c:v>
                      </c:pt>
                      <c:pt idx="159">
                        <c:v>49218</c:v>
                      </c:pt>
                      <c:pt idx="160">
                        <c:v>49249</c:v>
                      </c:pt>
                      <c:pt idx="161">
                        <c:v>49279</c:v>
                      </c:pt>
                      <c:pt idx="162">
                        <c:v>49310</c:v>
                      </c:pt>
                      <c:pt idx="163">
                        <c:v>49341</c:v>
                      </c:pt>
                      <c:pt idx="164">
                        <c:v>49369</c:v>
                      </c:pt>
                      <c:pt idx="165">
                        <c:v>49400</c:v>
                      </c:pt>
                      <c:pt idx="166">
                        <c:v>49430</c:v>
                      </c:pt>
                      <c:pt idx="167">
                        <c:v>49461</c:v>
                      </c:pt>
                      <c:pt idx="168">
                        <c:v>49491</c:v>
                      </c:pt>
                      <c:pt idx="169">
                        <c:v>49522</c:v>
                      </c:pt>
                      <c:pt idx="170">
                        <c:v>49553</c:v>
                      </c:pt>
                      <c:pt idx="171">
                        <c:v>49583</c:v>
                      </c:pt>
                      <c:pt idx="172">
                        <c:v>49614</c:v>
                      </c:pt>
                      <c:pt idx="173">
                        <c:v>49644</c:v>
                      </c:pt>
                      <c:pt idx="174">
                        <c:v>49675</c:v>
                      </c:pt>
                      <c:pt idx="175">
                        <c:v>49706</c:v>
                      </c:pt>
                      <c:pt idx="176">
                        <c:v>49735</c:v>
                      </c:pt>
                      <c:pt idx="177">
                        <c:v>49766</c:v>
                      </c:pt>
                      <c:pt idx="178">
                        <c:v>49796</c:v>
                      </c:pt>
                      <c:pt idx="179">
                        <c:v>49827</c:v>
                      </c:pt>
                      <c:pt idx="180">
                        <c:v>49857</c:v>
                      </c:pt>
                      <c:pt idx="181">
                        <c:v>49888</c:v>
                      </c:pt>
                      <c:pt idx="182">
                        <c:v>49919</c:v>
                      </c:pt>
                      <c:pt idx="183">
                        <c:v>49949</c:v>
                      </c:pt>
                      <c:pt idx="184">
                        <c:v>49980</c:v>
                      </c:pt>
                      <c:pt idx="185">
                        <c:v>50010</c:v>
                      </c:pt>
                      <c:pt idx="186">
                        <c:v>50041</c:v>
                      </c:pt>
                      <c:pt idx="187">
                        <c:v>50072</c:v>
                      </c:pt>
                      <c:pt idx="188">
                        <c:v>50100</c:v>
                      </c:pt>
                      <c:pt idx="189">
                        <c:v>50131</c:v>
                      </c:pt>
                      <c:pt idx="190">
                        <c:v>50161</c:v>
                      </c:pt>
                      <c:pt idx="191">
                        <c:v>50192</c:v>
                      </c:pt>
                      <c:pt idx="192">
                        <c:v>50222</c:v>
                      </c:pt>
                      <c:pt idx="193">
                        <c:v>50253</c:v>
                      </c:pt>
                      <c:pt idx="194">
                        <c:v>50284</c:v>
                      </c:pt>
                      <c:pt idx="195">
                        <c:v>50314</c:v>
                      </c:pt>
                      <c:pt idx="196">
                        <c:v>50345</c:v>
                      </c:pt>
                      <c:pt idx="197">
                        <c:v>50375</c:v>
                      </c:pt>
                      <c:pt idx="198">
                        <c:v>50406</c:v>
                      </c:pt>
                      <c:pt idx="199">
                        <c:v>50437</c:v>
                      </c:pt>
                      <c:pt idx="200">
                        <c:v>50465</c:v>
                      </c:pt>
                      <c:pt idx="201">
                        <c:v>50496</c:v>
                      </c:pt>
                      <c:pt idx="202">
                        <c:v>50526</c:v>
                      </c:pt>
                      <c:pt idx="203">
                        <c:v>50557</c:v>
                      </c:pt>
                      <c:pt idx="204">
                        <c:v>50587</c:v>
                      </c:pt>
                      <c:pt idx="205">
                        <c:v>50618</c:v>
                      </c:pt>
                      <c:pt idx="206">
                        <c:v>50649</c:v>
                      </c:pt>
                      <c:pt idx="207">
                        <c:v>50679</c:v>
                      </c:pt>
                      <c:pt idx="208">
                        <c:v>50710</c:v>
                      </c:pt>
                      <c:pt idx="209">
                        <c:v>50740</c:v>
                      </c:pt>
                      <c:pt idx="210">
                        <c:v>50771</c:v>
                      </c:pt>
                      <c:pt idx="211">
                        <c:v>50802</c:v>
                      </c:pt>
                      <c:pt idx="212">
                        <c:v>50830</c:v>
                      </c:pt>
                      <c:pt idx="213">
                        <c:v>50861</c:v>
                      </c:pt>
                      <c:pt idx="214">
                        <c:v>50891</c:v>
                      </c:pt>
                      <c:pt idx="215">
                        <c:v>50922</c:v>
                      </c:pt>
                      <c:pt idx="216">
                        <c:v>50952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'simulated account balance'!$A$4:$A$220</c15:sqref>
                        </c15:formulaRef>
                      </c:ext>
                    </c:extLst>
                    <c:numCache>
                      <c:formatCode>mmm\-yy</c:formatCode>
                      <c:ptCount val="217"/>
                      <c:pt idx="0">
                        <c:v>44378</c:v>
                      </c:pt>
                      <c:pt idx="1">
                        <c:v>44409</c:v>
                      </c:pt>
                      <c:pt idx="2">
                        <c:v>44440</c:v>
                      </c:pt>
                      <c:pt idx="3">
                        <c:v>44470</c:v>
                      </c:pt>
                      <c:pt idx="4">
                        <c:v>44501</c:v>
                      </c:pt>
                      <c:pt idx="5">
                        <c:v>44531</c:v>
                      </c:pt>
                      <c:pt idx="6">
                        <c:v>44562</c:v>
                      </c:pt>
                      <c:pt idx="7">
                        <c:v>44593</c:v>
                      </c:pt>
                      <c:pt idx="8">
                        <c:v>44621</c:v>
                      </c:pt>
                      <c:pt idx="9">
                        <c:v>44652</c:v>
                      </c:pt>
                      <c:pt idx="10">
                        <c:v>44682</c:v>
                      </c:pt>
                      <c:pt idx="11">
                        <c:v>44713</c:v>
                      </c:pt>
                      <c:pt idx="12">
                        <c:v>44743</c:v>
                      </c:pt>
                      <c:pt idx="13">
                        <c:v>44774</c:v>
                      </c:pt>
                      <c:pt idx="14">
                        <c:v>44805</c:v>
                      </c:pt>
                      <c:pt idx="15">
                        <c:v>44835</c:v>
                      </c:pt>
                      <c:pt idx="16">
                        <c:v>44866</c:v>
                      </c:pt>
                      <c:pt idx="17">
                        <c:v>44896</c:v>
                      </c:pt>
                      <c:pt idx="18">
                        <c:v>44927</c:v>
                      </c:pt>
                      <c:pt idx="19">
                        <c:v>44958</c:v>
                      </c:pt>
                      <c:pt idx="20">
                        <c:v>44986</c:v>
                      </c:pt>
                      <c:pt idx="21">
                        <c:v>45017</c:v>
                      </c:pt>
                      <c:pt idx="22">
                        <c:v>45047</c:v>
                      </c:pt>
                      <c:pt idx="23">
                        <c:v>45078</c:v>
                      </c:pt>
                      <c:pt idx="24">
                        <c:v>45108</c:v>
                      </c:pt>
                      <c:pt idx="25">
                        <c:v>45139</c:v>
                      </c:pt>
                      <c:pt idx="26">
                        <c:v>45170</c:v>
                      </c:pt>
                      <c:pt idx="27">
                        <c:v>45200</c:v>
                      </c:pt>
                      <c:pt idx="28">
                        <c:v>45231</c:v>
                      </c:pt>
                      <c:pt idx="29">
                        <c:v>45261</c:v>
                      </c:pt>
                      <c:pt idx="30">
                        <c:v>45292</c:v>
                      </c:pt>
                      <c:pt idx="31">
                        <c:v>45323</c:v>
                      </c:pt>
                      <c:pt idx="32">
                        <c:v>45352</c:v>
                      </c:pt>
                      <c:pt idx="33">
                        <c:v>45383</c:v>
                      </c:pt>
                      <c:pt idx="34">
                        <c:v>45413</c:v>
                      </c:pt>
                      <c:pt idx="35">
                        <c:v>45444</c:v>
                      </c:pt>
                      <c:pt idx="36">
                        <c:v>45474</c:v>
                      </c:pt>
                      <c:pt idx="37">
                        <c:v>45505</c:v>
                      </c:pt>
                      <c:pt idx="38">
                        <c:v>45536</c:v>
                      </c:pt>
                      <c:pt idx="39">
                        <c:v>45566</c:v>
                      </c:pt>
                      <c:pt idx="40">
                        <c:v>45597</c:v>
                      </c:pt>
                      <c:pt idx="41">
                        <c:v>45627</c:v>
                      </c:pt>
                      <c:pt idx="42">
                        <c:v>45658</c:v>
                      </c:pt>
                      <c:pt idx="43">
                        <c:v>45689</c:v>
                      </c:pt>
                      <c:pt idx="44">
                        <c:v>45717</c:v>
                      </c:pt>
                      <c:pt idx="45">
                        <c:v>45748</c:v>
                      </c:pt>
                      <c:pt idx="46">
                        <c:v>45778</c:v>
                      </c:pt>
                      <c:pt idx="47">
                        <c:v>45809</c:v>
                      </c:pt>
                      <c:pt idx="48">
                        <c:v>45839</c:v>
                      </c:pt>
                      <c:pt idx="49">
                        <c:v>45870</c:v>
                      </c:pt>
                      <c:pt idx="50">
                        <c:v>45901</c:v>
                      </c:pt>
                      <c:pt idx="51">
                        <c:v>45931</c:v>
                      </c:pt>
                      <c:pt idx="52">
                        <c:v>45962</c:v>
                      </c:pt>
                      <c:pt idx="53">
                        <c:v>45992</c:v>
                      </c:pt>
                      <c:pt idx="54">
                        <c:v>46023</c:v>
                      </c:pt>
                      <c:pt idx="55">
                        <c:v>46054</c:v>
                      </c:pt>
                      <c:pt idx="56">
                        <c:v>46082</c:v>
                      </c:pt>
                      <c:pt idx="57">
                        <c:v>46113</c:v>
                      </c:pt>
                      <c:pt idx="58">
                        <c:v>46143</c:v>
                      </c:pt>
                      <c:pt idx="59">
                        <c:v>46174</c:v>
                      </c:pt>
                      <c:pt idx="60">
                        <c:v>46204</c:v>
                      </c:pt>
                      <c:pt idx="61">
                        <c:v>46235</c:v>
                      </c:pt>
                      <c:pt idx="62">
                        <c:v>46266</c:v>
                      </c:pt>
                      <c:pt idx="63">
                        <c:v>46296</c:v>
                      </c:pt>
                      <c:pt idx="64">
                        <c:v>46327</c:v>
                      </c:pt>
                      <c:pt idx="65">
                        <c:v>46357</c:v>
                      </c:pt>
                      <c:pt idx="66">
                        <c:v>46388</c:v>
                      </c:pt>
                      <c:pt idx="67">
                        <c:v>46419</c:v>
                      </c:pt>
                      <c:pt idx="68">
                        <c:v>46447</c:v>
                      </c:pt>
                      <c:pt idx="69">
                        <c:v>46478</c:v>
                      </c:pt>
                      <c:pt idx="70">
                        <c:v>46508</c:v>
                      </c:pt>
                      <c:pt idx="71">
                        <c:v>46539</c:v>
                      </c:pt>
                      <c:pt idx="72">
                        <c:v>46569</c:v>
                      </c:pt>
                      <c:pt idx="73">
                        <c:v>46600</c:v>
                      </c:pt>
                      <c:pt idx="74">
                        <c:v>46631</c:v>
                      </c:pt>
                      <c:pt idx="75">
                        <c:v>46661</c:v>
                      </c:pt>
                      <c:pt idx="76">
                        <c:v>46692</c:v>
                      </c:pt>
                      <c:pt idx="77">
                        <c:v>46722</c:v>
                      </c:pt>
                      <c:pt idx="78">
                        <c:v>46753</c:v>
                      </c:pt>
                      <c:pt idx="79">
                        <c:v>46784</c:v>
                      </c:pt>
                      <c:pt idx="80">
                        <c:v>46813</c:v>
                      </c:pt>
                      <c:pt idx="81">
                        <c:v>46844</c:v>
                      </c:pt>
                      <c:pt idx="82">
                        <c:v>46874</c:v>
                      </c:pt>
                      <c:pt idx="83">
                        <c:v>46905</c:v>
                      </c:pt>
                      <c:pt idx="84">
                        <c:v>46935</c:v>
                      </c:pt>
                      <c:pt idx="85">
                        <c:v>46966</c:v>
                      </c:pt>
                      <c:pt idx="86">
                        <c:v>46997</c:v>
                      </c:pt>
                      <c:pt idx="87">
                        <c:v>47027</c:v>
                      </c:pt>
                      <c:pt idx="88">
                        <c:v>47058</c:v>
                      </c:pt>
                      <c:pt idx="89">
                        <c:v>47088</c:v>
                      </c:pt>
                      <c:pt idx="90">
                        <c:v>47119</c:v>
                      </c:pt>
                      <c:pt idx="91">
                        <c:v>47150</c:v>
                      </c:pt>
                      <c:pt idx="92">
                        <c:v>47178</c:v>
                      </c:pt>
                      <c:pt idx="93">
                        <c:v>47209</c:v>
                      </c:pt>
                      <c:pt idx="94">
                        <c:v>47239</c:v>
                      </c:pt>
                      <c:pt idx="95">
                        <c:v>47270</c:v>
                      </c:pt>
                      <c:pt idx="96">
                        <c:v>47300</c:v>
                      </c:pt>
                      <c:pt idx="97">
                        <c:v>47331</c:v>
                      </c:pt>
                      <c:pt idx="98">
                        <c:v>47362</c:v>
                      </c:pt>
                      <c:pt idx="99">
                        <c:v>47392</c:v>
                      </c:pt>
                      <c:pt idx="100">
                        <c:v>47423</c:v>
                      </c:pt>
                      <c:pt idx="101">
                        <c:v>47453</c:v>
                      </c:pt>
                      <c:pt idx="102">
                        <c:v>47484</c:v>
                      </c:pt>
                      <c:pt idx="103">
                        <c:v>47515</c:v>
                      </c:pt>
                      <c:pt idx="104">
                        <c:v>47543</c:v>
                      </c:pt>
                      <c:pt idx="105">
                        <c:v>47574</c:v>
                      </c:pt>
                      <c:pt idx="106">
                        <c:v>47604</c:v>
                      </c:pt>
                      <c:pt idx="107">
                        <c:v>47635</c:v>
                      </c:pt>
                      <c:pt idx="108">
                        <c:v>47665</c:v>
                      </c:pt>
                      <c:pt idx="109">
                        <c:v>47696</c:v>
                      </c:pt>
                      <c:pt idx="110">
                        <c:v>47727</c:v>
                      </c:pt>
                      <c:pt idx="111">
                        <c:v>47757</c:v>
                      </c:pt>
                      <c:pt idx="112">
                        <c:v>47788</c:v>
                      </c:pt>
                      <c:pt idx="113">
                        <c:v>47818</c:v>
                      </c:pt>
                      <c:pt idx="114">
                        <c:v>47849</c:v>
                      </c:pt>
                      <c:pt idx="115">
                        <c:v>47880</c:v>
                      </c:pt>
                      <c:pt idx="116">
                        <c:v>47908</c:v>
                      </c:pt>
                      <c:pt idx="117">
                        <c:v>47939</c:v>
                      </c:pt>
                      <c:pt idx="118">
                        <c:v>47969</c:v>
                      </c:pt>
                      <c:pt idx="119">
                        <c:v>48000</c:v>
                      </c:pt>
                      <c:pt idx="120">
                        <c:v>48030</c:v>
                      </c:pt>
                      <c:pt idx="121">
                        <c:v>48061</c:v>
                      </c:pt>
                      <c:pt idx="122">
                        <c:v>48092</c:v>
                      </c:pt>
                      <c:pt idx="123">
                        <c:v>48122</c:v>
                      </c:pt>
                      <c:pt idx="124">
                        <c:v>48153</c:v>
                      </c:pt>
                      <c:pt idx="125">
                        <c:v>48183</c:v>
                      </c:pt>
                      <c:pt idx="126">
                        <c:v>48214</c:v>
                      </c:pt>
                      <c:pt idx="127">
                        <c:v>48245</c:v>
                      </c:pt>
                      <c:pt idx="128">
                        <c:v>48274</c:v>
                      </c:pt>
                      <c:pt idx="129">
                        <c:v>48305</c:v>
                      </c:pt>
                      <c:pt idx="130">
                        <c:v>48335</c:v>
                      </c:pt>
                      <c:pt idx="131">
                        <c:v>48366</c:v>
                      </c:pt>
                      <c:pt idx="132">
                        <c:v>48396</c:v>
                      </c:pt>
                      <c:pt idx="133">
                        <c:v>48427</c:v>
                      </c:pt>
                      <c:pt idx="134">
                        <c:v>48458</c:v>
                      </c:pt>
                      <c:pt idx="135">
                        <c:v>48488</c:v>
                      </c:pt>
                      <c:pt idx="136">
                        <c:v>48519</c:v>
                      </c:pt>
                      <c:pt idx="137">
                        <c:v>48549</c:v>
                      </c:pt>
                      <c:pt idx="138">
                        <c:v>48580</c:v>
                      </c:pt>
                      <c:pt idx="139">
                        <c:v>48611</c:v>
                      </c:pt>
                      <c:pt idx="140">
                        <c:v>48639</c:v>
                      </c:pt>
                      <c:pt idx="141">
                        <c:v>48670</c:v>
                      </c:pt>
                      <c:pt idx="142">
                        <c:v>48700</c:v>
                      </c:pt>
                      <c:pt idx="143">
                        <c:v>48731</c:v>
                      </c:pt>
                      <c:pt idx="144">
                        <c:v>48761</c:v>
                      </c:pt>
                      <c:pt idx="145">
                        <c:v>48792</c:v>
                      </c:pt>
                      <c:pt idx="146">
                        <c:v>48823</c:v>
                      </c:pt>
                      <c:pt idx="147">
                        <c:v>48853</c:v>
                      </c:pt>
                      <c:pt idx="148">
                        <c:v>48884</c:v>
                      </c:pt>
                      <c:pt idx="149">
                        <c:v>48914</c:v>
                      </c:pt>
                      <c:pt idx="150">
                        <c:v>48945</c:v>
                      </c:pt>
                      <c:pt idx="151">
                        <c:v>48976</c:v>
                      </c:pt>
                      <c:pt idx="152">
                        <c:v>49004</c:v>
                      </c:pt>
                      <c:pt idx="153">
                        <c:v>49035</c:v>
                      </c:pt>
                      <c:pt idx="154">
                        <c:v>49065</c:v>
                      </c:pt>
                      <c:pt idx="155">
                        <c:v>49096</c:v>
                      </c:pt>
                      <c:pt idx="156">
                        <c:v>49126</c:v>
                      </c:pt>
                      <c:pt idx="157">
                        <c:v>49157</c:v>
                      </c:pt>
                      <c:pt idx="158">
                        <c:v>49188</c:v>
                      </c:pt>
                      <c:pt idx="159">
                        <c:v>49218</c:v>
                      </c:pt>
                      <c:pt idx="160">
                        <c:v>49249</c:v>
                      </c:pt>
                      <c:pt idx="161">
                        <c:v>49279</c:v>
                      </c:pt>
                      <c:pt idx="162">
                        <c:v>49310</c:v>
                      </c:pt>
                      <c:pt idx="163">
                        <c:v>49341</c:v>
                      </c:pt>
                      <c:pt idx="164">
                        <c:v>49369</c:v>
                      </c:pt>
                      <c:pt idx="165">
                        <c:v>49400</c:v>
                      </c:pt>
                      <c:pt idx="166">
                        <c:v>49430</c:v>
                      </c:pt>
                      <c:pt idx="167">
                        <c:v>49461</c:v>
                      </c:pt>
                      <c:pt idx="168">
                        <c:v>49491</c:v>
                      </c:pt>
                      <c:pt idx="169">
                        <c:v>49522</c:v>
                      </c:pt>
                      <c:pt idx="170">
                        <c:v>49553</c:v>
                      </c:pt>
                      <c:pt idx="171">
                        <c:v>49583</c:v>
                      </c:pt>
                      <c:pt idx="172">
                        <c:v>49614</c:v>
                      </c:pt>
                      <c:pt idx="173">
                        <c:v>49644</c:v>
                      </c:pt>
                      <c:pt idx="174">
                        <c:v>49675</c:v>
                      </c:pt>
                      <c:pt idx="175">
                        <c:v>49706</c:v>
                      </c:pt>
                      <c:pt idx="176">
                        <c:v>49735</c:v>
                      </c:pt>
                      <c:pt idx="177">
                        <c:v>49766</c:v>
                      </c:pt>
                      <c:pt idx="178">
                        <c:v>49796</c:v>
                      </c:pt>
                      <c:pt idx="179">
                        <c:v>49827</c:v>
                      </c:pt>
                      <c:pt idx="180">
                        <c:v>49857</c:v>
                      </c:pt>
                      <c:pt idx="181">
                        <c:v>49888</c:v>
                      </c:pt>
                      <c:pt idx="182">
                        <c:v>49919</c:v>
                      </c:pt>
                      <c:pt idx="183">
                        <c:v>49949</c:v>
                      </c:pt>
                      <c:pt idx="184">
                        <c:v>49980</c:v>
                      </c:pt>
                      <c:pt idx="185">
                        <c:v>50010</c:v>
                      </c:pt>
                      <c:pt idx="186">
                        <c:v>50041</c:v>
                      </c:pt>
                      <c:pt idx="187">
                        <c:v>50072</c:v>
                      </c:pt>
                      <c:pt idx="188">
                        <c:v>50100</c:v>
                      </c:pt>
                      <c:pt idx="189">
                        <c:v>50131</c:v>
                      </c:pt>
                      <c:pt idx="190">
                        <c:v>50161</c:v>
                      </c:pt>
                      <c:pt idx="191">
                        <c:v>50192</c:v>
                      </c:pt>
                      <c:pt idx="192">
                        <c:v>50222</c:v>
                      </c:pt>
                      <c:pt idx="193">
                        <c:v>50253</c:v>
                      </c:pt>
                      <c:pt idx="194">
                        <c:v>50284</c:v>
                      </c:pt>
                      <c:pt idx="195">
                        <c:v>50314</c:v>
                      </c:pt>
                      <c:pt idx="196">
                        <c:v>50345</c:v>
                      </c:pt>
                      <c:pt idx="197">
                        <c:v>50375</c:v>
                      </c:pt>
                      <c:pt idx="198">
                        <c:v>50406</c:v>
                      </c:pt>
                      <c:pt idx="199">
                        <c:v>50437</c:v>
                      </c:pt>
                      <c:pt idx="200">
                        <c:v>50465</c:v>
                      </c:pt>
                      <c:pt idx="201">
                        <c:v>50496</c:v>
                      </c:pt>
                      <c:pt idx="202">
                        <c:v>50526</c:v>
                      </c:pt>
                      <c:pt idx="203">
                        <c:v>50557</c:v>
                      </c:pt>
                      <c:pt idx="204">
                        <c:v>50587</c:v>
                      </c:pt>
                      <c:pt idx="205">
                        <c:v>50618</c:v>
                      </c:pt>
                      <c:pt idx="206">
                        <c:v>50649</c:v>
                      </c:pt>
                      <c:pt idx="207">
                        <c:v>50679</c:v>
                      </c:pt>
                      <c:pt idx="208">
                        <c:v>50710</c:v>
                      </c:pt>
                      <c:pt idx="209">
                        <c:v>50740</c:v>
                      </c:pt>
                      <c:pt idx="210">
                        <c:v>50771</c:v>
                      </c:pt>
                      <c:pt idx="211">
                        <c:v>50802</c:v>
                      </c:pt>
                      <c:pt idx="212">
                        <c:v>50830</c:v>
                      </c:pt>
                      <c:pt idx="213">
                        <c:v>50861</c:v>
                      </c:pt>
                      <c:pt idx="214">
                        <c:v>50891</c:v>
                      </c:pt>
                      <c:pt idx="215">
                        <c:v>50922</c:v>
                      </c:pt>
                      <c:pt idx="216">
                        <c:v>50952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928-4A90-BFB3-A51B25F77BD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4.875%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'simulated account balance'!$BC$3:$BC$220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218"/>
                      <c:pt idx="0">
                        <c:v>3552</c:v>
                      </c:pt>
                      <c:pt idx="1">
                        <c:v>3746.0400000000127</c:v>
                      </c:pt>
                      <c:pt idx="2">
                        <c:v>3326.5900000000056</c:v>
                      </c:pt>
                      <c:pt idx="3">
                        <c:v>2906.7799999999825</c:v>
                      </c:pt>
                      <c:pt idx="4">
                        <c:v>2486.5900000000147</c:v>
                      </c:pt>
                      <c:pt idx="5">
                        <c:v>2066.0400000000027</c:v>
                      </c:pt>
                      <c:pt idx="6">
                        <c:v>1645.1199999999953</c:v>
                      </c:pt>
                      <c:pt idx="7">
                        <c:v>1223.8400000000001</c:v>
                      </c:pt>
                      <c:pt idx="8">
                        <c:v>802.19000000001324</c:v>
                      </c:pt>
                      <c:pt idx="9">
                        <c:v>380.18999999999141</c:v>
                      </c:pt>
                      <c:pt idx="10">
                        <c:v>-42.190000000009604</c:v>
                      </c:pt>
                      <c:pt idx="11">
                        <c:v>-464.91000000000349</c:v>
                      </c:pt>
                      <c:pt idx="12">
                        <c:v>-887.9799999999741</c:v>
                      </c:pt>
                      <c:pt idx="13">
                        <c:v>-1311.4099999999889</c:v>
                      </c:pt>
                      <c:pt idx="14">
                        <c:v>-1735.1899999999805</c:v>
                      </c:pt>
                      <c:pt idx="15">
                        <c:v>-2159.3299999999872</c:v>
                      </c:pt>
                      <c:pt idx="16">
                        <c:v>-2583.8099999999613</c:v>
                      </c:pt>
                      <c:pt idx="17">
                        <c:v>-3008.6299999999901</c:v>
                      </c:pt>
                      <c:pt idx="18">
                        <c:v>-3433.8099999999758</c:v>
                      </c:pt>
                      <c:pt idx="19">
                        <c:v>-3859.3099999999686</c:v>
                      </c:pt>
                      <c:pt idx="20">
                        <c:v>-4285.1699999999764</c:v>
                      </c:pt>
                      <c:pt idx="21">
                        <c:v>-4711.3599999999715</c:v>
                      </c:pt>
                      <c:pt idx="22">
                        <c:v>-5137.8799999999901</c:v>
                      </c:pt>
                      <c:pt idx="23">
                        <c:v>-5564.7399999999761</c:v>
                      </c:pt>
                      <c:pt idx="24">
                        <c:v>-5991.9399999999878</c:v>
                      </c:pt>
                      <c:pt idx="25">
                        <c:v>-6419.4600000000064</c:v>
                      </c:pt>
                      <c:pt idx="26">
                        <c:v>-6847.3099999999831</c:v>
                      </c:pt>
                      <c:pt idx="27">
                        <c:v>-7275.4799999999959</c:v>
                      </c:pt>
                      <c:pt idx="28">
                        <c:v>-7703.9799999999959</c:v>
                      </c:pt>
                      <c:pt idx="29">
                        <c:v>-8132.8100000000122</c:v>
                      </c:pt>
                      <c:pt idx="30">
                        <c:v>-8561.9500000000262</c:v>
                      </c:pt>
                      <c:pt idx="31">
                        <c:v>-8991.4099999999889</c:v>
                      </c:pt>
                      <c:pt idx="32">
                        <c:v>-9421.1800000000367</c:v>
                      </c:pt>
                      <c:pt idx="33">
                        <c:v>-9851.2700000000041</c:v>
                      </c:pt>
                      <c:pt idx="34">
                        <c:v>-10281.670000000027</c:v>
                      </c:pt>
                      <c:pt idx="35">
                        <c:v>-10712.380000000019</c:v>
                      </c:pt>
                      <c:pt idx="36">
                        <c:v>-11143.390000000029</c:v>
                      </c:pt>
                      <c:pt idx="37">
                        <c:v>-11574.710000000036</c:v>
                      </c:pt>
                      <c:pt idx="38">
                        <c:v>-12006.33000000006</c:v>
                      </c:pt>
                      <c:pt idx="39">
                        <c:v>-12438.250000000073</c:v>
                      </c:pt>
                      <c:pt idx="40">
                        <c:v>-12870.480000000054</c:v>
                      </c:pt>
                      <c:pt idx="41">
                        <c:v>-13302.990000000049</c:v>
                      </c:pt>
                      <c:pt idx="42">
                        <c:v>-13735.800000000047</c:v>
                      </c:pt>
                      <c:pt idx="43">
                        <c:v>-14168.900000000052</c:v>
                      </c:pt>
                      <c:pt idx="44">
                        <c:v>-14602.280000000057</c:v>
                      </c:pt>
                      <c:pt idx="45">
                        <c:v>-15035.960000000079</c:v>
                      </c:pt>
                      <c:pt idx="46">
                        <c:v>-15469.920000000071</c:v>
                      </c:pt>
                      <c:pt idx="47">
                        <c:v>-15904.150000000081</c:v>
                      </c:pt>
                      <c:pt idx="48">
                        <c:v>-16338.6700000001</c:v>
                      </c:pt>
                      <c:pt idx="49">
                        <c:v>-16773.470000000088</c:v>
                      </c:pt>
                      <c:pt idx="50">
                        <c:v>-17208.540000000066</c:v>
                      </c:pt>
                      <c:pt idx="51">
                        <c:v>-17643.880000000092</c:v>
                      </c:pt>
                      <c:pt idx="52">
                        <c:v>-18079.490000000107</c:v>
                      </c:pt>
                      <c:pt idx="53">
                        <c:v>-18515.370000000112</c:v>
                      </c:pt>
                      <c:pt idx="54">
                        <c:v>-18951.510000000126</c:v>
                      </c:pt>
                      <c:pt idx="55">
                        <c:v>-19387.91000000012</c:v>
                      </c:pt>
                      <c:pt idx="56">
                        <c:v>-19824.580000000133</c:v>
                      </c:pt>
                      <c:pt idx="57">
                        <c:v>-20261.500000000116</c:v>
                      </c:pt>
                      <c:pt idx="58">
                        <c:v>-20698.670000000129</c:v>
                      </c:pt>
                      <c:pt idx="59">
                        <c:v>-21136.100000000151</c:v>
                      </c:pt>
                      <c:pt idx="60">
                        <c:v>-21573.770000000135</c:v>
                      </c:pt>
                      <c:pt idx="61">
                        <c:v>-22011.690000000148</c:v>
                      </c:pt>
                      <c:pt idx="62">
                        <c:v>-22449.850000000151</c:v>
                      </c:pt>
                      <c:pt idx="63">
                        <c:v>-22888.260000000155</c:v>
                      </c:pt>
                      <c:pt idx="64">
                        <c:v>-23326.900000000169</c:v>
                      </c:pt>
                      <c:pt idx="65">
                        <c:v>-23765.780000000173</c:v>
                      </c:pt>
                      <c:pt idx="66">
                        <c:v>-24204.900000000169</c:v>
                      </c:pt>
                      <c:pt idx="67">
                        <c:v>-24644.240000000165</c:v>
                      </c:pt>
                      <c:pt idx="68">
                        <c:v>-25083.810000000172</c:v>
                      </c:pt>
                      <c:pt idx="69">
                        <c:v>-25523.61000000019</c:v>
                      </c:pt>
                      <c:pt idx="70">
                        <c:v>-25963.620000000199</c:v>
                      </c:pt>
                      <c:pt idx="71">
                        <c:v>-26403.86000000019</c:v>
                      </c:pt>
                      <c:pt idx="72">
                        <c:v>-26844.310000000172</c:v>
                      </c:pt>
                      <c:pt idx="73">
                        <c:v>-27284.970000000176</c:v>
                      </c:pt>
                      <c:pt idx="74">
                        <c:v>-27725.85000000021</c:v>
                      </c:pt>
                      <c:pt idx="75">
                        <c:v>-28166.930000000197</c:v>
                      </c:pt>
                      <c:pt idx="76">
                        <c:v>-28608.230000000214</c:v>
                      </c:pt>
                      <c:pt idx="77">
                        <c:v>-29049.720000000205</c:v>
                      </c:pt>
                      <c:pt idx="78">
                        <c:v>-29491.400000000227</c:v>
                      </c:pt>
                      <c:pt idx="79">
                        <c:v>-29933.290000000183</c:v>
                      </c:pt>
                      <c:pt idx="80">
                        <c:v>-30375.370000000199</c:v>
                      </c:pt>
                      <c:pt idx="81">
                        <c:v>-30817.630000000237</c:v>
                      </c:pt>
                      <c:pt idx="82">
                        <c:v>-31260.090000000288</c:v>
                      </c:pt>
                      <c:pt idx="83">
                        <c:v>-31702.720000000292</c:v>
                      </c:pt>
                      <c:pt idx="84">
                        <c:v>-32145.540000000299</c:v>
                      </c:pt>
                      <c:pt idx="85">
                        <c:v>-32588.54000000027</c:v>
                      </c:pt>
                      <c:pt idx="86">
                        <c:v>-33031.720000000292</c:v>
                      </c:pt>
                      <c:pt idx="87">
                        <c:v>-33475.050000000309</c:v>
                      </c:pt>
                      <c:pt idx="88">
                        <c:v>-33918.570000000298</c:v>
                      </c:pt>
                      <c:pt idx="89">
                        <c:v>-34362.240000000282</c:v>
                      </c:pt>
                      <c:pt idx="90">
                        <c:v>-34806.080000000307</c:v>
                      </c:pt>
                      <c:pt idx="91">
                        <c:v>-35250.080000000307</c:v>
                      </c:pt>
                      <c:pt idx="92">
                        <c:v>-35694.230000000302</c:v>
                      </c:pt>
                      <c:pt idx="93">
                        <c:v>-36138.530000000319</c:v>
                      </c:pt>
                      <c:pt idx="94">
                        <c:v>-36582.990000000311</c:v>
                      </c:pt>
                      <c:pt idx="95">
                        <c:v>-37027.590000000331</c:v>
                      </c:pt>
                      <c:pt idx="96">
                        <c:v>-37472.320000000327</c:v>
                      </c:pt>
                      <c:pt idx="97">
                        <c:v>-37917.200000000346</c:v>
                      </c:pt>
                      <c:pt idx="98">
                        <c:v>-38362.220000000336</c:v>
                      </c:pt>
                      <c:pt idx="99">
                        <c:v>-38807.380000000339</c:v>
                      </c:pt>
                      <c:pt idx="100">
                        <c:v>-39252.650000000358</c:v>
                      </c:pt>
                      <c:pt idx="101">
                        <c:v>-39698.050000000367</c:v>
                      </c:pt>
                      <c:pt idx="102">
                        <c:v>-40143.570000000356</c:v>
                      </c:pt>
                      <c:pt idx="103">
                        <c:v>-40589.21000000037</c:v>
                      </c:pt>
                      <c:pt idx="104">
                        <c:v>-41034.97000000035</c:v>
                      </c:pt>
                      <c:pt idx="105">
                        <c:v>-41480.840000000375</c:v>
                      </c:pt>
                      <c:pt idx="106">
                        <c:v>-41926.810000000376</c:v>
                      </c:pt>
                      <c:pt idx="107">
                        <c:v>-42372.900000000373</c:v>
                      </c:pt>
                      <c:pt idx="108">
                        <c:v>-42819.080000000395</c:v>
                      </c:pt>
                      <c:pt idx="109">
                        <c:v>-43265.360000000393</c:v>
                      </c:pt>
                      <c:pt idx="110">
                        <c:v>-43711.730000000389</c:v>
                      </c:pt>
                      <c:pt idx="111">
                        <c:v>-44158.20000000039</c:v>
                      </c:pt>
                      <c:pt idx="112">
                        <c:v>-44604.740000000398</c:v>
                      </c:pt>
                      <c:pt idx="113">
                        <c:v>-45051.370000000403</c:v>
                      </c:pt>
                      <c:pt idx="114">
                        <c:v>-45498.080000000409</c:v>
                      </c:pt>
                      <c:pt idx="115">
                        <c:v>-45944.870000000432</c:v>
                      </c:pt>
                      <c:pt idx="116">
                        <c:v>-46391.720000000409</c:v>
                      </c:pt>
                      <c:pt idx="117">
                        <c:v>-46838.640000000436</c:v>
                      </c:pt>
                      <c:pt idx="118">
                        <c:v>-47285.630000000441</c:v>
                      </c:pt>
                      <c:pt idx="119">
                        <c:v>-47732.680000000444</c:v>
                      </c:pt>
                      <c:pt idx="120">
                        <c:v>-48179.780000000435</c:v>
                      </c:pt>
                      <c:pt idx="121">
                        <c:v>-48626.940000000439</c:v>
                      </c:pt>
                      <c:pt idx="122">
                        <c:v>-49074.140000000451</c:v>
                      </c:pt>
                      <c:pt idx="123">
                        <c:v>-49521.38000000047</c:v>
                      </c:pt>
                      <c:pt idx="124">
                        <c:v>-49968.670000000464</c:v>
                      </c:pt>
                      <c:pt idx="125">
                        <c:v>-50415.990000000456</c:v>
                      </c:pt>
                      <c:pt idx="126">
                        <c:v>-50863.340000000462</c:v>
                      </c:pt>
                      <c:pt idx="127">
                        <c:v>-51310.730000000491</c:v>
                      </c:pt>
                      <c:pt idx="128">
                        <c:v>-51758.14000000048</c:v>
                      </c:pt>
                      <c:pt idx="129">
                        <c:v>-52205.550000000483</c:v>
                      </c:pt>
                      <c:pt idx="130">
                        <c:v>-52653.000000000509</c:v>
                      </c:pt>
                      <c:pt idx="131">
                        <c:v>-53100.450000000506</c:v>
                      </c:pt>
                      <c:pt idx="132">
                        <c:v>-53547.910000000498</c:v>
                      </c:pt>
                      <c:pt idx="133">
                        <c:v>-53995.380000000499</c:v>
                      </c:pt>
                      <c:pt idx="134">
                        <c:v>-54442.84000000052</c:v>
                      </c:pt>
                      <c:pt idx="135">
                        <c:v>-54890.300000000527</c:v>
                      </c:pt>
                      <c:pt idx="136">
                        <c:v>-55337.760000000519</c:v>
                      </c:pt>
                      <c:pt idx="137">
                        <c:v>-55785.190000000526</c:v>
                      </c:pt>
                      <c:pt idx="138">
                        <c:v>-56232.610000000524</c:v>
                      </c:pt>
                      <c:pt idx="139">
                        <c:v>-56680.000000000538</c:v>
                      </c:pt>
                      <c:pt idx="140">
                        <c:v>-57127.370000000548</c:v>
                      </c:pt>
                      <c:pt idx="141">
                        <c:v>-57574.700000000536</c:v>
                      </c:pt>
                      <c:pt idx="142">
                        <c:v>-58022.010000000562</c:v>
                      </c:pt>
                      <c:pt idx="143">
                        <c:v>-58469.270000000542</c:v>
                      </c:pt>
                      <c:pt idx="144">
                        <c:v>-58916.480000000549</c:v>
                      </c:pt>
                      <c:pt idx="145">
                        <c:v>-59363.650000000562</c:v>
                      </c:pt>
                      <c:pt idx="146">
                        <c:v>-59810.760000000562</c:v>
                      </c:pt>
                      <c:pt idx="147">
                        <c:v>-60257.820000000575</c:v>
                      </c:pt>
                      <c:pt idx="148">
                        <c:v>-60704.81000000058</c:v>
                      </c:pt>
                      <c:pt idx="149">
                        <c:v>-61151.740000000573</c:v>
                      </c:pt>
                      <c:pt idx="150">
                        <c:v>-61598.600000000573</c:v>
                      </c:pt>
                      <c:pt idx="151">
                        <c:v>-62045.370000000577</c:v>
                      </c:pt>
                      <c:pt idx="152">
                        <c:v>-62492.070000000589</c:v>
                      </c:pt>
                      <c:pt idx="153">
                        <c:v>-62938.670000000595</c:v>
                      </c:pt>
                      <c:pt idx="154">
                        <c:v>-63385.190000000614</c:v>
                      </c:pt>
                      <c:pt idx="155">
                        <c:v>-63831.620000000607</c:v>
                      </c:pt>
                      <c:pt idx="156">
                        <c:v>-64277.940000000614</c:v>
                      </c:pt>
                      <c:pt idx="157">
                        <c:v>-64724.15000000062</c:v>
                      </c:pt>
                      <c:pt idx="158">
                        <c:v>-65170.260000000635</c:v>
                      </c:pt>
                      <c:pt idx="159">
                        <c:v>-65616.250000000509</c:v>
                      </c:pt>
                      <c:pt idx="160">
                        <c:v>-66062.13000000047</c:v>
                      </c:pt>
                      <c:pt idx="161">
                        <c:v>-66507.870000000403</c:v>
                      </c:pt>
                      <c:pt idx="162">
                        <c:v>-66953.490000000427</c:v>
                      </c:pt>
                      <c:pt idx="163">
                        <c:v>-67398.970000000409</c:v>
                      </c:pt>
                      <c:pt idx="164">
                        <c:v>-67844.30000000041</c:v>
                      </c:pt>
                      <c:pt idx="165">
                        <c:v>-68289.500000000437</c:v>
                      </c:pt>
                      <c:pt idx="166">
                        <c:v>-68734.550000000425</c:v>
                      </c:pt>
                      <c:pt idx="167">
                        <c:v>-69179.440000000424</c:v>
                      </c:pt>
                      <c:pt idx="168">
                        <c:v>-69624.17000000042</c:v>
                      </c:pt>
                      <c:pt idx="169">
                        <c:v>-70068.720000000438</c:v>
                      </c:pt>
                      <c:pt idx="170">
                        <c:v>-70513.120000000432</c:v>
                      </c:pt>
                      <c:pt idx="171">
                        <c:v>-70957.330000000453</c:v>
                      </c:pt>
                      <c:pt idx="172">
                        <c:v>-71401.360000000452</c:v>
                      </c:pt>
                      <c:pt idx="173">
                        <c:v>-71845.210000000458</c:v>
                      </c:pt>
                      <c:pt idx="174">
                        <c:v>-72288.870000000476</c:v>
                      </c:pt>
                      <c:pt idx="175">
                        <c:v>-72732.320000000458</c:v>
                      </c:pt>
                      <c:pt idx="176">
                        <c:v>-73175.570000000458</c:v>
                      </c:pt>
                      <c:pt idx="177">
                        <c:v>-73618.610000000481</c:v>
                      </c:pt>
                      <c:pt idx="178">
                        <c:v>-74061.450000000492</c:v>
                      </c:pt>
                      <c:pt idx="179">
                        <c:v>-74504.060000000492</c:v>
                      </c:pt>
                      <c:pt idx="180">
                        <c:v>-74946.440000000483</c:v>
                      </c:pt>
                      <c:pt idx="181">
                        <c:v>-75388.600000000501</c:v>
                      </c:pt>
                      <c:pt idx="182">
                        <c:v>-75830.51000000049</c:v>
                      </c:pt>
                      <c:pt idx="183">
                        <c:v>-76272.180000000502</c:v>
                      </c:pt>
                      <c:pt idx="184">
                        <c:v>-76713.620000000519</c:v>
                      </c:pt>
                      <c:pt idx="185">
                        <c:v>-77154.790000000517</c:v>
                      </c:pt>
                      <c:pt idx="186">
                        <c:v>-77595.700000000521</c:v>
                      </c:pt>
                      <c:pt idx="187">
                        <c:v>-78036.350000000515</c:v>
                      </c:pt>
                      <c:pt idx="188">
                        <c:v>-78476.73000000052</c:v>
                      </c:pt>
                      <c:pt idx="189">
                        <c:v>-78916.84000000052</c:v>
                      </c:pt>
                      <c:pt idx="190">
                        <c:v>-79356.660000000527</c:v>
                      </c:pt>
                      <c:pt idx="191">
                        <c:v>-79796.180000000531</c:v>
                      </c:pt>
                      <c:pt idx="192">
                        <c:v>-80235.420000000537</c:v>
                      </c:pt>
                      <c:pt idx="193">
                        <c:v>-80674.350000000559</c:v>
                      </c:pt>
                      <c:pt idx="194">
                        <c:v>-81112.990000000558</c:v>
                      </c:pt>
                      <c:pt idx="195">
                        <c:v>-81551.30000000057</c:v>
                      </c:pt>
                      <c:pt idx="196">
                        <c:v>-81989.30000000057</c:v>
                      </c:pt>
                      <c:pt idx="197">
                        <c:v>-82426.980000000563</c:v>
                      </c:pt>
                      <c:pt idx="198">
                        <c:v>-82864.320000000575</c:v>
                      </c:pt>
                      <c:pt idx="199">
                        <c:v>-83301.330000000584</c:v>
                      </c:pt>
                      <c:pt idx="200">
                        <c:v>-83737.990000000587</c:v>
                      </c:pt>
                      <c:pt idx="201">
                        <c:v>-84174.310000000594</c:v>
                      </c:pt>
                      <c:pt idx="202">
                        <c:v>-84610.260000000591</c:v>
                      </c:pt>
                      <c:pt idx="203">
                        <c:v>-85045.850000000588</c:v>
                      </c:pt>
                      <c:pt idx="204">
                        <c:v>-85481.080000000598</c:v>
                      </c:pt>
                      <c:pt idx="205">
                        <c:v>-85915.930000000604</c:v>
                      </c:pt>
                      <c:pt idx="206">
                        <c:v>-86350.400000000605</c:v>
                      </c:pt>
                      <c:pt idx="207">
                        <c:v>-86784.490000000616</c:v>
                      </c:pt>
                      <c:pt idx="208">
                        <c:v>-87218.180000000619</c:v>
                      </c:pt>
                      <c:pt idx="209">
                        <c:v>-87651.460000000618</c:v>
                      </c:pt>
                      <c:pt idx="210">
                        <c:v>-88084.340000000637</c:v>
                      </c:pt>
                      <c:pt idx="211">
                        <c:v>-88516.810000000638</c:v>
                      </c:pt>
                      <c:pt idx="212">
                        <c:v>-88948.860000000641</c:v>
                      </c:pt>
                      <c:pt idx="213">
                        <c:v>-89380.470000000641</c:v>
                      </c:pt>
                      <c:pt idx="214">
                        <c:v>-89811.660000000644</c:v>
                      </c:pt>
                      <c:pt idx="215">
                        <c:v>-90242.400000000664</c:v>
                      </c:pt>
                      <c:pt idx="216">
                        <c:v>-90672.840000000651</c:v>
                      </c:pt>
                      <c:pt idx="217">
                        <c:v>-89877.100000000661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928-4A90-BFB3-A51B25F77BD7}"/>
                  </c:ext>
                </c:extLst>
              </c15:ser>
            </c15:filteredLineSeries>
          </c:ext>
        </c:extLst>
      </c:lineChart>
      <c:dateAx>
        <c:axId val="18117452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45664"/>
        <c:crosses val="autoZero"/>
        <c:auto val="1"/>
        <c:lblOffset val="100"/>
        <c:baseTimeUnit val="months"/>
        <c:majorUnit val="12"/>
        <c:majorTimeUnit val="months"/>
      </c:dateAx>
      <c:valAx>
        <c:axId val="18117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[Red]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in Loan Cost and Monthly Minimums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2.375%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2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6237CC2-870D-455E-A5AE-DCB699D8B7FD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, </a:t>
                    </a:r>
                    <a:fld id="{4591616D-6F5D-44BE-96C4-EA617FAD97B9}" type="SERIESNAME">
                      <a:rPr lang="en-US" baseline="0"/>
                      <a:pPr>
                        <a:defRPr/>
                      </a:pPr>
                      <a:t>[SERIES NAME]</a:t>
                    </a:fld>
                    <a:endParaRPr lang="en-US" baseline="0"/>
                  </a:p>
                </c:rich>
              </c:tx>
              <c:numFmt formatCode="yyyy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8B5-4BED-BFD1-0583695E01B4}"/>
                </c:ext>
              </c:extLst>
            </c:dLbl>
            <c:numFmt formatCode="mmm\ yyyy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Sheet4!$A$4:$A$221</c:f>
              <c:numCache>
                <c:formatCode>mmm\-yy</c:formatCode>
                <c:ptCount val="50"/>
                <c:pt idx="0">
                  <c:v>44348</c:v>
                </c:pt>
                <c:pt idx="1">
                  <c:v>44378</c:v>
                </c:pt>
                <c:pt idx="2">
                  <c:v>44409</c:v>
                </c:pt>
                <c:pt idx="3">
                  <c:v>44440</c:v>
                </c:pt>
                <c:pt idx="4">
                  <c:v>44470</c:v>
                </c:pt>
                <c:pt idx="5">
                  <c:v>44501</c:v>
                </c:pt>
                <c:pt idx="6">
                  <c:v>44531</c:v>
                </c:pt>
                <c:pt idx="7">
                  <c:v>44562</c:v>
                </c:pt>
                <c:pt idx="8">
                  <c:v>44593</c:v>
                </c:pt>
                <c:pt idx="9">
                  <c:v>44621</c:v>
                </c:pt>
                <c:pt idx="10">
                  <c:v>44652</c:v>
                </c:pt>
                <c:pt idx="11">
                  <c:v>44682</c:v>
                </c:pt>
                <c:pt idx="12">
                  <c:v>44713</c:v>
                </c:pt>
                <c:pt idx="13">
                  <c:v>44743</c:v>
                </c:pt>
                <c:pt idx="14">
                  <c:v>44774</c:v>
                </c:pt>
                <c:pt idx="15">
                  <c:v>44805</c:v>
                </c:pt>
                <c:pt idx="16">
                  <c:v>44835</c:v>
                </c:pt>
                <c:pt idx="17">
                  <c:v>44866</c:v>
                </c:pt>
                <c:pt idx="18">
                  <c:v>44896</c:v>
                </c:pt>
                <c:pt idx="19">
                  <c:v>44927</c:v>
                </c:pt>
                <c:pt idx="20">
                  <c:v>44958</c:v>
                </c:pt>
                <c:pt idx="21">
                  <c:v>44986</c:v>
                </c:pt>
                <c:pt idx="22">
                  <c:v>45017</c:v>
                </c:pt>
                <c:pt idx="23">
                  <c:v>45047</c:v>
                </c:pt>
                <c:pt idx="24">
                  <c:v>45078</c:v>
                </c:pt>
                <c:pt idx="25">
                  <c:v>45108</c:v>
                </c:pt>
                <c:pt idx="26">
                  <c:v>45139</c:v>
                </c:pt>
                <c:pt idx="27">
                  <c:v>45170</c:v>
                </c:pt>
                <c:pt idx="28">
                  <c:v>45200</c:v>
                </c:pt>
                <c:pt idx="29">
                  <c:v>45231</c:v>
                </c:pt>
                <c:pt idx="30">
                  <c:v>45261</c:v>
                </c:pt>
                <c:pt idx="31">
                  <c:v>45292</c:v>
                </c:pt>
                <c:pt idx="32">
                  <c:v>45323</c:v>
                </c:pt>
                <c:pt idx="33">
                  <c:v>45352</c:v>
                </c:pt>
                <c:pt idx="34">
                  <c:v>45383</c:v>
                </c:pt>
                <c:pt idx="35">
                  <c:v>45413</c:v>
                </c:pt>
                <c:pt idx="36">
                  <c:v>45444</c:v>
                </c:pt>
                <c:pt idx="37">
                  <c:v>45474</c:v>
                </c:pt>
                <c:pt idx="38">
                  <c:v>45505</c:v>
                </c:pt>
                <c:pt idx="39">
                  <c:v>45536</c:v>
                </c:pt>
                <c:pt idx="40">
                  <c:v>45566</c:v>
                </c:pt>
                <c:pt idx="41">
                  <c:v>45597</c:v>
                </c:pt>
                <c:pt idx="42">
                  <c:v>45627</c:v>
                </c:pt>
                <c:pt idx="43">
                  <c:v>45658</c:v>
                </c:pt>
                <c:pt idx="44">
                  <c:v>45689</c:v>
                </c:pt>
                <c:pt idx="45">
                  <c:v>45717</c:v>
                </c:pt>
                <c:pt idx="46">
                  <c:v>45748</c:v>
                </c:pt>
                <c:pt idx="47">
                  <c:v>45778</c:v>
                </c:pt>
                <c:pt idx="48">
                  <c:v>45809</c:v>
                </c:pt>
                <c:pt idx="49">
                  <c:v>45839</c:v>
                </c:pt>
              </c:numCache>
            </c:numRef>
          </c:cat>
          <c:val>
            <c:numRef>
              <c:f>Sheet4!$AA$4:$AA$221</c:f>
              <c:numCache>
                <c:formatCode>_(* #,##0.00_);_(* \(#,##0.00\);_(* "-"??_);_(@_)</c:formatCode>
                <c:ptCount val="50"/>
                <c:pt idx="0">
                  <c:v>-767.25</c:v>
                </c:pt>
                <c:pt idx="1">
                  <c:v>-732.3100000000004</c:v>
                </c:pt>
                <c:pt idx="2">
                  <c:v>-697.44000000000051</c:v>
                </c:pt>
                <c:pt idx="3">
                  <c:v>-662.63000000000102</c:v>
                </c:pt>
                <c:pt idx="4">
                  <c:v>-627.89000000000033</c:v>
                </c:pt>
                <c:pt idx="5">
                  <c:v>-593.21</c:v>
                </c:pt>
                <c:pt idx="6">
                  <c:v>-558.59000000000015</c:v>
                </c:pt>
                <c:pt idx="7">
                  <c:v>-524.03000000000065</c:v>
                </c:pt>
                <c:pt idx="8">
                  <c:v>-489.53000000000065</c:v>
                </c:pt>
                <c:pt idx="9">
                  <c:v>-455.11000000000058</c:v>
                </c:pt>
                <c:pt idx="10">
                  <c:v>-420.75000000000182</c:v>
                </c:pt>
                <c:pt idx="11">
                  <c:v>-386.45000000000255</c:v>
                </c:pt>
                <c:pt idx="12">
                  <c:v>-352.21000000000276</c:v>
                </c:pt>
                <c:pt idx="13">
                  <c:v>-318.04000000000269</c:v>
                </c:pt>
                <c:pt idx="14">
                  <c:v>-283.94000000000233</c:v>
                </c:pt>
                <c:pt idx="15">
                  <c:v>-249.90000000000327</c:v>
                </c:pt>
                <c:pt idx="16">
                  <c:v>-215.93000000000393</c:v>
                </c:pt>
                <c:pt idx="17">
                  <c:v>-182.03000000000247</c:v>
                </c:pt>
                <c:pt idx="18">
                  <c:v>-148.20000000000255</c:v>
                </c:pt>
                <c:pt idx="19">
                  <c:v>-114.43000000000211</c:v>
                </c:pt>
                <c:pt idx="20">
                  <c:v>-80.730000000003201</c:v>
                </c:pt>
                <c:pt idx="21">
                  <c:v>-47.110000000002401</c:v>
                </c:pt>
                <c:pt idx="22">
                  <c:v>-13.560000000003129</c:v>
                </c:pt>
                <c:pt idx="23">
                  <c:v>19.929999999998472</c:v>
                </c:pt>
                <c:pt idx="24">
                  <c:v>53.349999999998545</c:v>
                </c:pt>
                <c:pt idx="25">
                  <c:v>86.69999999999709</c:v>
                </c:pt>
                <c:pt idx="26">
                  <c:v>119.97999999999774</c:v>
                </c:pt>
                <c:pt idx="27">
                  <c:v>153.18999999999869</c:v>
                </c:pt>
                <c:pt idx="28">
                  <c:v>186.33000000000175</c:v>
                </c:pt>
                <c:pt idx="29">
                  <c:v>219.40000000000146</c:v>
                </c:pt>
                <c:pt idx="30">
                  <c:v>252.39000000000306</c:v>
                </c:pt>
                <c:pt idx="31">
                  <c:v>285.31000000000495</c:v>
                </c:pt>
                <c:pt idx="32">
                  <c:v>318.16000000000713</c:v>
                </c:pt>
                <c:pt idx="33">
                  <c:v>350.94000000000597</c:v>
                </c:pt>
                <c:pt idx="34">
                  <c:v>383.65000000000509</c:v>
                </c:pt>
                <c:pt idx="35">
                  <c:v>416.28000000000247</c:v>
                </c:pt>
                <c:pt idx="36">
                  <c:v>448.84000000000378</c:v>
                </c:pt>
                <c:pt idx="37">
                  <c:v>481.32000000000335</c:v>
                </c:pt>
                <c:pt idx="38">
                  <c:v>513.7300000000032</c:v>
                </c:pt>
                <c:pt idx="39">
                  <c:v>546.07000000000335</c:v>
                </c:pt>
                <c:pt idx="40">
                  <c:v>578.34000000000378</c:v>
                </c:pt>
                <c:pt idx="41">
                  <c:v>610.53000000000611</c:v>
                </c:pt>
                <c:pt idx="42">
                  <c:v>642.64000000000669</c:v>
                </c:pt>
                <c:pt idx="43">
                  <c:v>674.68000000000757</c:v>
                </c:pt>
                <c:pt idx="44">
                  <c:v>706.64000000001033</c:v>
                </c:pt>
                <c:pt idx="45">
                  <c:v>738.53000000000975</c:v>
                </c:pt>
                <c:pt idx="46">
                  <c:v>770.34000000001106</c:v>
                </c:pt>
                <c:pt idx="47">
                  <c:v>802.07000000001062</c:v>
                </c:pt>
                <c:pt idx="48">
                  <c:v>833.72000000001208</c:v>
                </c:pt>
                <c:pt idx="49">
                  <c:v>865.29000000001179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5-4BED-BFD1-0583695E01B4}"/>
            </c:ext>
          </c:extLst>
        </c:ser>
        <c:ser>
          <c:idx val="1"/>
          <c:order val="1"/>
          <c:tx>
            <c:v>2.25%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46"/>
              <c:layout>
                <c:manualLayout>
                  <c:x val="-5.5600429545549307E-2"/>
                  <c:y val="-1.6024555191632355E-2"/>
                </c:manualLayout>
              </c:layout>
              <c:tx>
                <c:rich>
                  <a:bodyPr/>
                  <a:lstStyle/>
                  <a:p>
                    <a:fld id="{A5FF7A0A-ED1D-4C4C-95DE-74293AA7FFE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BEFB45CA-A15E-48AA-B375-ABFC6D68DA72}" type="SERIESNAME">
                      <a:rPr lang="en-US" baseline="0"/>
                      <a:pPr/>
                      <a:t>[SERIES NAME]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8B5-4BED-BFD1-0583695E01B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Sheet4!$A$4:$A$221</c:f>
              <c:numCache>
                <c:formatCode>mmm\-yy</c:formatCode>
                <c:ptCount val="50"/>
                <c:pt idx="0">
                  <c:v>44348</c:v>
                </c:pt>
                <c:pt idx="1">
                  <c:v>44378</c:v>
                </c:pt>
                <c:pt idx="2">
                  <c:v>44409</c:v>
                </c:pt>
                <c:pt idx="3">
                  <c:v>44440</c:v>
                </c:pt>
                <c:pt idx="4">
                  <c:v>44470</c:v>
                </c:pt>
                <c:pt idx="5">
                  <c:v>44501</c:v>
                </c:pt>
                <c:pt idx="6">
                  <c:v>44531</c:v>
                </c:pt>
                <c:pt idx="7">
                  <c:v>44562</c:v>
                </c:pt>
                <c:pt idx="8">
                  <c:v>44593</c:v>
                </c:pt>
                <c:pt idx="9">
                  <c:v>44621</c:v>
                </c:pt>
                <c:pt idx="10">
                  <c:v>44652</c:v>
                </c:pt>
                <c:pt idx="11">
                  <c:v>44682</c:v>
                </c:pt>
                <c:pt idx="12">
                  <c:v>44713</c:v>
                </c:pt>
                <c:pt idx="13">
                  <c:v>44743</c:v>
                </c:pt>
                <c:pt idx="14">
                  <c:v>44774</c:v>
                </c:pt>
                <c:pt idx="15">
                  <c:v>44805</c:v>
                </c:pt>
                <c:pt idx="16">
                  <c:v>44835</c:v>
                </c:pt>
                <c:pt idx="17">
                  <c:v>44866</c:v>
                </c:pt>
                <c:pt idx="18">
                  <c:v>44896</c:v>
                </c:pt>
                <c:pt idx="19">
                  <c:v>44927</c:v>
                </c:pt>
                <c:pt idx="20">
                  <c:v>44958</c:v>
                </c:pt>
                <c:pt idx="21">
                  <c:v>44986</c:v>
                </c:pt>
                <c:pt idx="22">
                  <c:v>45017</c:v>
                </c:pt>
                <c:pt idx="23">
                  <c:v>45047</c:v>
                </c:pt>
                <c:pt idx="24">
                  <c:v>45078</c:v>
                </c:pt>
                <c:pt idx="25">
                  <c:v>45108</c:v>
                </c:pt>
                <c:pt idx="26">
                  <c:v>45139</c:v>
                </c:pt>
                <c:pt idx="27">
                  <c:v>45170</c:v>
                </c:pt>
                <c:pt idx="28">
                  <c:v>45200</c:v>
                </c:pt>
                <c:pt idx="29">
                  <c:v>45231</c:v>
                </c:pt>
                <c:pt idx="30">
                  <c:v>45261</c:v>
                </c:pt>
                <c:pt idx="31">
                  <c:v>45292</c:v>
                </c:pt>
                <c:pt idx="32">
                  <c:v>45323</c:v>
                </c:pt>
                <c:pt idx="33">
                  <c:v>45352</c:v>
                </c:pt>
                <c:pt idx="34">
                  <c:v>45383</c:v>
                </c:pt>
                <c:pt idx="35">
                  <c:v>45413</c:v>
                </c:pt>
                <c:pt idx="36">
                  <c:v>45444</c:v>
                </c:pt>
                <c:pt idx="37">
                  <c:v>45474</c:v>
                </c:pt>
                <c:pt idx="38">
                  <c:v>45505</c:v>
                </c:pt>
                <c:pt idx="39">
                  <c:v>45536</c:v>
                </c:pt>
                <c:pt idx="40">
                  <c:v>45566</c:v>
                </c:pt>
                <c:pt idx="41">
                  <c:v>45597</c:v>
                </c:pt>
                <c:pt idx="42">
                  <c:v>45627</c:v>
                </c:pt>
                <c:pt idx="43">
                  <c:v>45658</c:v>
                </c:pt>
                <c:pt idx="44">
                  <c:v>45689</c:v>
                </c:pt>
                <c:pt idx="45">
                  <c:v>45717</c:v>
                </c:pt>
                <c:pt idx="46">
                  <c:v>45748</c:v>
                </c:pt>
                <c:pt idx="47">
                  <c:v>45778</c:v>
                </c:pt>
                <c:pt idx="48">
                  <c:v>45809</c:v>
                </c:pt>
                <c:pt idx="49">
                  <c:v>45839</c:v>
                </c:pt>
              </c:numCache>
            </c:numRef>
          </c:cat>
          <c:val>
            <c:numRef>
              <c:f>Sheet4!$AB$4:$AB$221</c:f>
              <c:numCache>
                <c:formatCode>_(* #,##0.00_);_(* \(#,##0.00\);_(* "-"??_);_(@_)</c:formatCode>
                <c:ptCount val="50"/>
                <c:pt idx="0">
                  <c:v>-2300.5700000000002</c:v>
                </c:pt>
                <c:pt idx="1">
                  <c:v>-2230.7700000000004</c:v>
                </c:pt>
                <c:pt idx="2">
                  <c:v>-2161.0900000000006</c:v>
                </c:pt>
                <c:pt idx="3">
                  <c:v>-2091.5400000000018</c:v>
                </c:pt>
                <c:pt idx="4">
                  <c:v>-2022.1200000000022</c:v>
                </c:pt>
                <c:pt idx="5">
                  <c:v>-1952.8300000000027</c:v>
                </c:pt>
                <c:pt idx="6">
                  <c:v>-1883.6700000000033</c:v>
                </c:pt>
                <c:pt idx="7">
                  <c:v>-1814.6300000000028</c:v>
                </c:pt>
                <c:pt idx="8">
                  <c:v>-1745.7300000000018</c:v>
                </c:pt>
                <c:pt idx="9">
                  <c:v>-1676.9600000000019</c:v>
                </c:pt>
                <c:pt idx="10">
                  <c:v>-1608.3200000000029</c:v>
                </c:pt>
                <c:pt idx="11">
                  <c:v>-1539.8100000000031</c:v>
                </c:pt>
                <c:pt idx="12">
                  <c:v>-1471.4300000000044</c:v>
                </c:pt>
                <c:pt idx="13">
                  <c:v>-1403.1900000000051</c:v>
                </c:pt>
                <c:pt idx="14">
                  <c:v>-1335.0900000000051</c:v>
                </c:pt>
                <c:pt idx="15">
                  <c:v>-1267.1200000000063</c:v>
                </c:pt>
                <c:pt idx="16">
                  <c:v>-1199.2900000000068</c:v>
                </c:pt>
                <c:pt idx="17">
                  <c:v>-1131.5900000000065</c:v>
                </c:pt>
                <c:pt idx="18">
                  <c:v>-1064.0300000000057</c:v>
                </c:pt>
                <c:pt idx="19">
                  <c:v>-996.60000000000582</c:v>
                </c:pt>
                <c:pt idx="20">
                  <c:v>-929.31000000000722</c:v>
                </c:pt>
                <c:pt idx="21">
                  <c:v>-862.16000000000622</c:v>
                </c:pt>
                <c:pt idx="22">
                  <c:v>-795.16000000000668</c:v>
                </c:pt>
                <c:pt idx="23">
                  <c:v>-728.29000000000633</c:v>
                </c:pt>
                <c:pt idx="24">
                  <c:v>-661.56000000000722</c:v>
                </c:pt>
                <c:pt idx="25">
                  <c:v>-594.97000000000753</c:v>
                </c:pt>
                <c:pt idx="26">
                  <c:v>-528.52000000000726</c:v>
                </c:pt>
                <c:pt idx="27">
                  <c:v>-462.22000000000662</c:v>
                </c:pt>
                <c:pt idx="28">
                  <c:v>-396.06000000000722</c:v>
                </c:pt>
                <c:pt idx="29">
                  <c:v>-330.04000000000724</c:v>
                </c:pt>
                <c:pt idx="30">
                  <c:v>-264.17000000000507</c:v>
                </c:pt>
                <c:pt idx="31">
                  <c:v>-198.45000000000437</c:v>
                </c:pt>
                <c:pt idx="32">
                  <c:v>-132.87000000000307</c:v>
                </c:pt>
                <c:pt idx="33">
                  <c:v>-67.440000000003238</c:v>
                </c:pt>
                <c:pt idx="34">
                  <c:v>-2.1500000000064574</c:v>
                </c:pt>
                <c:pt idx="35">
                  <c:v>62.989999999992506</c:v>
                </c:pt>
                <c:pt idx="36">
                  <c:v>127.98999999999205</c:v>
                </c:pt>
                <c:pt idx="37">
                  <c:v>192.82999999999174</c:v>
                </c:pt>
                <c:pt idx="38">
                  <c:v>257.52999999998838</c:v>
                </c:pt>
                <c:pt idx="39">
                  <c:v>322.0699999999888</c:v>
                </c:pt>
                <c:pt idx="40">
                  <c:v>386.4699999999898</c:v>
                </c:pt>
                <c:pt idx="41">
                  <c:v>450.70999999999094</c:v>
                </c:pt>
                <c:pt idx="42">
                  <c:v>514.79999999999063</c:v>
                </c:pt>
                <c:pt idx="43">
                  <c:v>578.73999999998887</c:v>
                </c:pt>
                <c:pt idx="44">
                  <c:v>642.52999999998929</c:v>
                </c:pt>
                <c:pt idx="45">
                  <c:v>706.15999999998621</c:v>
                </c:pt>
                <c:pt idx="46">
                  <c:v>769.62999999998692</c:v>
                </c:pt>
                <c:pt idx="47">
                  <c:v>832.94999999998618</c:v>
                </c:pt>
                <c:pt idx="48">
                  <c:v>896.10999999998558</c:v>
                </c:pt>
                <c:pt idx="49">
                  <c:v>959.10999999998512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5-4BED-BFD1-0583695E01B4}"/>
            </c:ext>
          </c:extLst>
        </c:ser>
        <c:ser>
          <c:idx val="2"/>
          <c:order val="2"/>
          <c:tx>
            <c:v>2.125%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Sheet4!$A$4:$A$221</c:f>
              <c:numCache>
                <c:formatCode>mmm\-yy</c:formatCode>
                <c:ptCount val="50"/>
                <c:pt idx="0">
                  <c:v>44348</c:v>
                </c:pt>
                <c:pt idx="1">
                  <c:v>44378</c:v>
                </c:pt>
                <c:pt idx="2">
                  <c:v>44409</c:v>
                </c:pt>
                <c:pt idx="3">
                  <c:v>44440</c:v>
                </c:pt>
                <c:pt idx="4">
                  <c:v>44470</c:v>
                </c:pt>
                <c:pt idx="5">
                  <c:v>44501</c:v>
                </c:pt>
                <c:pt idx="6">
                  <c:v>44531</c:v>
                </c:pt>
                <c:pt idx="7">
                  <c:v>44562</c:v>
                </c:pt>
                <c:pt idx="8">
                  <c:v>44593</c:v>
                </c:pt>
                <c:pt idx="9">
                  <c:v>44621</c:v>
                </c:pt>
                <c:pt idx="10">
                  <c:v>44652</c:v>
                </c:pt>
                <c:pt idx="11">
                  <c:v>44682</c:v>
                </c:pt>
                <c:pt idx="12">
                  <c:v>44713</c:v>
                </c:pt>
                <c:pt idx="13">
                  <c:v>44743</c:v>
                </c:pt>
                <c:pt idx="14">
                  <c:v>44774</c:v>
                </c:pt>
                <c:pt idx="15">
                  <c:v>44805</c:v>
                </c:pt>
                <c:pt idx="16">
                  <c:v>44835</c:v>
                </c:pt>
                <c:pt idx="17">
                  <c:v>44866</c:v>
                </c:pt>
                <c:pt idx="18">
                  <c:v>44896</c:v>
                </c:pt>
                <c:pt idx="19">
                  <c:v>44927</c:v>
                </c:pt>
                <c:pt idx="20">
                  <c:v>44958</c:v>
                </c:pt>
                <c:pt idx="21">
                  <c:v>44986</c:v>
                </c:pt>
                <c:pt idx="22">
                  <c:v>45017</c:v>
                </c:pt>
                <c:pt idx="23">
                  <c:v>45047</c:v>
                </c:pt>
                <c:pt idx="24">
                  <c:v>45078</c:v>
                </c:pt>
                <c:pt idx="25">
                  <c:v>45108</c:v>
                </c:pt>
                <c:pt idx="26">
                  <c:v>45139</c:v>
                </c:pt>
                <c:pt idx="27">
                  <c:v>45170</c:v>
                </c:pt>
                <c:pt idx="28">
                  <c:v>45200</c:v>
                </c:pt>
                <c:pt idx="29">
                  <c:v>45231</c:v>
                </c:pt>
                <c:pt idx="30">
                  <c:v>45261</c:v>
                </c:pt>
                <c:pt idx="31">
                  <c:v>45292</c:v>
                </c:pt>
                <c:pt idx="32">
                  <c:v>45323</c:v>
                </c:pt>
                <c:pt idx="33">
                  <c:v>45352</c:v>
                </c:pt>
                <c:pt idx="34">
                  <c:v>45383</c:v>
                </c:pt>
                <c:pt idx="35">
                  <c:v>45413</c:v>
                </c:pt>
                <c:pt idx="36">
                  <c:v>45444</c:v>
                </c:pt>
                <c:pt idx="37">
                  <c:v>45474</c:v>
                </c:pt>
                <c:pt idx="38">
                  <c:v>45505</c:v>
                </c:pt>
                <c:pt idx="39">
                  <c:v>45536</c:v>
                </c:pt>
                <c:pt idx="40">
                  <c:v>45566</c:v>
                </c:pt>
                <c:pt idx="41">
                  <c:v>45597</c:v>
                </c:pt>
                <c:pt idx="42">
                  <c:v>45627</c:v>
                </c:pt>
                <c:pt idx="43">
                  <c:v>45658</c:v>
                </c:pt>
                <c:pt idx="44">
                  <c:v>45689</c:v>
                </c:pt>
                <c:pt idx="45">
                  <c:v>45717</c:v>
                </c:pt>
                <c:pt idx="46">
                  <c:v>45748</c:v>
                </c:pt>
                <c:pt idx="47">
                  <c:v>45778</c:v>
                </c:pt>
                <c:pt idx="48">
                  <c:v>45809</c:v>
                </c:pt>
                <c:pt idx="49">
                  <c:v>45839</c:v>
                </c:pt>
              </c:numCache>
            </c:numRef>
          </c:cat>
          <c:val>
            <c:numRef>
              <c:f>Sheet4!$AC$4:$AC$221</c:f>
              <c:numCache>
                <c:formatCode>_(* #,##0.00_);_(* \(#,##0.00\);_(* "-"??_);_(@_)</c:formatCode>
                <c:ptCount val="50"/>
                <c:pt idx="0">
                  <c:v>-4017.98</c:v>
                </c:pt>
                <c:pt idx="1">
                  <c:v>-3913.4000000000005</c:v>
                </c:pt>
                <c:pt idx="2">
                  <c:v>-3809.0100000000007</c:v>
                </c:pt>
                <c:pt idx="3">
                  <c:v>-3704.8100000000004</c:v>
                </c:pt>
                <c:pt idx="4">
                  <c:v>-3600.8100000000009</c:v>
                </c:pt>
                <c:pt idx="5">
                  <c:v>-3497.0100000000011</c:v>
                </c:pt>
                <c:pt idx="6">
                  <c:v>-3393.4100000000012</c:v>
                </c:pt>
                <c:pt idx="7">
                  <c:v>-3290.0000000000018</c:v>
                </c:pt>
                <c:pt idx="8">
                  <c:v>-3186.7900000000013</c:v>
                </c:pt>
                <c:pt idx="9">
                  <c:v>-3083.79</c:v>
                </c:pt>
                <c:pt idx="10">
                  <c:v>-2980.9800000000009</c:v>
                </c:pt>
                <c:pt idx="11">
                  <c:v>-2878.3700000000008</c:v>
                </c:pt>
                <c:pt idx="12">
                  <c:v>-2775.9600000000014</c:v>
                </c:pt>
                <c:pt idx="13">
                  <c:v>-2673.7600000000011</c:v>
                </c:pt>
                <c:pt idx="14">
                  <c:v>-2571.7600000000016</c:v>
                </c:pt>
                <c:pt idx="15">
                  <c:v>-2469.9600000000028</c:v>
                </c:pt>
                <c:pt idx="16">
                  <c:v>-2368.3700000000031</c:v>
                </c:pt>
                <c:pt idx="17">
                  <c:v>-2266.9900000000025</c:v>
                </c:pt>
                <c:pt idx="18">
                  <c:v>-2165.8200000000029</c:v>
                </c:pt>
                <c:pt idx="19">
                  <c:v>-2064.8500000000022</c:v>
                </c:pt>
                <c:pt idx="20">
                  <c:v>-1964.0900000000042</c:v>
                </c:pt>
                <c:pt idx="21">
                  <c:v>-1863.5500000000038</c:v>
                </c:pt>
                <c:pt idx="22">
                  <c:v>-1763.2200000000025</c:v>
                </c:pt>
                <c:pt idx="23">
                  <c:v>-1663.1000000000022</c:v>
                </c:pt>
                <c:pt idx="24">
                  <c:v>-1563.190000000001</c:v>
                </c:pt>
                <c:pt idx="25">
                  <c:v>-1463.5000000000027</c:v>
                </c:pt>
                <c:pt idx="26">
                  <c:v>-1364.0200000000036</c:v>
                </c:pt>
                <c:pt idx="27">
                  <c:v>-1264.7600000000039</c:v>
                </c:pt>
                <c:pt idx="28">
                  <c:v>-1165.7200000000034</c:v>
                </c:pt>
                <c:pt idx="29">
                  <c:v>-1066.8900000000021</c:v>
                </c:pt>
                <c:pt idx="30">
                  <c:v>-968.28000000000202</c:v>
                </c:pt>
                <c:pt idx="31">
                  <c:v>-869.88999999999942</c:v>
                </c:pt>
                <c:pt idx="32">
                  <c:v>-771.71999999999798</c:v>
                </c:pt>
                <c:pt idx="33">
                  <c:v>-673.76999999999771</c:v>
                </c:pt>
                <c:pt idx="34">
                  <c:v>-576.0399999999986</c:v>
                </c:pt>
                <c:pt idx="35">
                  <c:v>-478.53999999999905</c:v>
                </c:pt>
                <c:pt idx="36">
                  <c:v>-381.25999999999704</c:v>
                </c:pt>
                <c:pt idx="37">
                  <c:v>-284.20999999999822</c:v>
                </c:pt>
                <c:pt idx="38">
                  <c:v>-187.38000000000056</c:v>
                </c:pt>
                <c:pt idx="39">
                  <c:v>-90.780000000002474</c:v>
                </c:pt>
                <c:pt idx="40">
                  <c:v>5.5899999999996908</c:v>
                </c:pt>
                <c:pt idx="41">
                  <c:v>101.73000000000229</c:v>
                </c:pt>
                <c:pt idx="42">
                  <c:v>197.64000000000169</c:v>
                </c:pt>
                <c:pt idx="43">
                  <c:v>293.32000000000153</c:v>
                </c:pt>
                <c:pt idx="44">
                  <c:v>388.7700000000018</c:v>
                </c:pt>
                <c:pt idx="45">
                  <c:v>483.98999999999887</c:v>
                </c:pt>
                <c:pt idx="46">
                  <c:v>578.97000000000162</c:v>
                </c:pt>
                <c:pt idx="47">
                  <c:v>673.71000000000276</c:v>
                </c:pt>
                <c:pt idx="48">
                  <c:v>768.22000000000435</c:v>
                </c:pt>
                <c:pt idx="49">
                  <c:v>862.49000000000433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5-4BED-BFD1-0583695E0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598576"/>
        <c:axId val="1609598160"/>
      </c:lineChart>
      <c:dateAx>
        <c:axId val="160959857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598160"/>
        <c:crosses val="autoZero"/>
        <c:auto val="1"/>
        <c:lblOffset val="100"/>
        <c:baseTimeUnit val="months"/>
        <c:majorUnit val="12"/>
        <c:majorTimeUnit val="months"/>
      </c:dateAx>
      <c:valAx>
        <c:axId val="1609598160"/>
        <c:scaling>
          <c:orientation val="minMax"/>
          <c:max val="2000"/>
          <c:min val="-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598576"/>
        <c:crosses val="autoZero"/>
        <c:crossBetween val="between"/>
        <c:majorUnit val="1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219914</xdr:colOff>
      <xdr:row>34</xdr:row>
      <xdr:rowOff>7746</xdr:rowOff>
    </xdr:from>
    <xdr:to>
      <xdr:col>15</xdr:col>
      <xdr:colOff>275075</xdr:colOff>
      <xdr:row>62</xdr:row>
      <xdr:rowOff>102996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5342C-89C3-4AB8-B1E9-954FE9B30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313892</xdr:colOff>
      <xdr:row>2</xdr:row>
      <xdr:rowOff>116465</xdr:rowOff>
    </xdr:from>
    <xdr:to>
      <xdr:col>121</xdr:col>
      <xdr:colOff>342467</xdr:colOff>
      <xdr:row>83</xdr:row>
      <xdr:rowOff>100446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12DBF7D-7693-4A38-9302-024929DB9366}"/>
            </a:ext>
          </a:extLst>
        </xdr:cNvPr>
        <xdr:cNvGrpSpPr/>
      </xdr:nvGrpSpPr>
      <xdr:grpSpPr>
        <a:xfrm>
          <a:off x="51336142" y="497465"/>
          <a:ext cx="23555325" cy="15414481"/>
          <a:chOff x="37879370" y="1130859"/>
          <a:chExt cx="23710107" cy="15414481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1C9A3791-70AD-45C2-BE30-B6E25E138589}"/>
              </a:ext>
            </a:extLst>
          </xdr:cNvPr>
          <xdr:cNvGraphicFramePr/>
        </xdr:nvGraphicFramePr>
        <xdr:xfrm>
          <a:off x="37879370" y="1130859"/>
          <a:ext cx="23710107" cy="154144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9551BD88-CCBD-4DA6-98D6-D09C4CC68F5F}"/>
              </a:ext>
            </a:extLst>
          </xdr:cNvPr>
          <xdr:cNvGrpSpPr/>
        </xdr:nvGrpSpPr>
        <xdr:grpSpPr>
          <a:xfrm>
            <a:off x="41801705" y="6636497"/>
            <a:ext cx="6598407" cy="2383227"/>
            <a:chOff x="41801705" y="6636497"/>
            <a:chExt cx="6598407" cy="2383227"/>
          </a:xfrm>
        </xdr:grpSpPr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CC759C-C8AE-4CDA-B7A8-BE59A07F815C}"/>
                </a:ext>
              </a:extLst>
            </xdr:cNvPr>
            <xdr:cNvSpPr txBox="1"/>
          </xdr:nvSpPr>
          <xdr:spPr>
            <a:xfrm>
              <a:off x="46415655" y="7227646"/>
              <a:ext cx="817426" cy="40727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/>
            <a:lstStyle/>
            <a:p>
              <a:pPr algn="ctr"/>
              <a:r>
                <a:rPr lang="en-US" sz="1100"/>
                <a:t>Feb</a:t>
              </a:r>
              <a:r>
                <a:rPr lang="en-US" sz="1100" baseline="0"/>
                <a:t> 2028</a:t>
              </a:r>
            </a:p>
            <a:p>
              <a:pPr algn="ctr"/>
              <a:r>
                <a:rPr lang="en-US" sz="1100" b="1" baseline="0">
                  <a:solidFill>
                    <a:schemeClr val="accent6"/>
                  </a:solidFill>
                </a:rPr>
                <a:t>2.25 %</a:t>
              </a:r>
              <a:endParaRPr lang="en-US" sz="11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A5D70F7-6C1D-4803-9916-3C28B7981EDB}"/>
                </a:ext>
              </a:extLst>
            </xdr:cNvPr>
            <xdr:cNvSpPr txBox="1"/>
          </xdr:nvSpPr>
          <xdr:spPr>
            <a:xfrm>
              <a:off x="47582687" y="6636497"/>
              <a:ext cx="817425" cy="40727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/>
            <a:lstStyle/>
            <a:p>
              <a:pPr algn="ctr"/>
              <a:r>
                <a:rPr lang="en-US" sz="1100"/>
                <a:t>Mar</a:t>
              </a:r>
              <a:r>
                <a:rPr lang="en-US" sz="1100" baseline="0"/>
                <a:t> 2029</a:t>
              </a:r>
            </a:p>
            <a:p>
              <a:pPr algn="ctr"/>
              <a:r>
                <a:rPr lang="en-US" sz="1100" b="1" baseline="0">
                  <a:solidFill>
                    <a:schemeClr val="accent1"/>
                  </a:solidFill>
                </a:rPr>
                <a:t>2.125 %</a:t>
              </a:r>
              <a:endParaRPr lang="en-US" sz="11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EA1B72-A8D0-4527-B988-063320D9F5C4}"/>
                </a:ext>
              </a:extLst>
            </xdr:cNvPr>
            <xdr:cNvSpPr txBox="1"/>
          </xdr:nvSpPr>
          <xdr:spPr>
            <a:xfrm>
              <a:off x="41801705" y="8612447"/>
              <a:ext cx="817425" cy="40727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/>
            <a:lstStyle/>
            <a:p>
              <a:pPr algn="ctr"/>
              <a:r>
                <a:rPr lang="en-US" sz="1100"/>
                <a:t>Nov</a:t>
              </a:r>
              <a:r>
                <a:rPr lang="en-US" sz="1100" baseline="0"/>
                <a:t> 2025</a:t>
              </a:r>
            </a:p>
            <a:p>
              <a:pPr algn="ctr"/>
              <a:r>
                <a:rPr lang="en-US" sz="1100" b="1" baseline="0">
                  <a:solidFill>
                    <a:schemeClr val="accent2"/>
                  </a:solidFill>
                </a:rPr>
                <a:t>2.375 %</a:t>
              </a:r>
              <a:endParaRPr lang="en-US" sz="1100" b="1">
                <a:solidFill>
                  <a:schemeClr val="accent2"/>
                </a:solidFill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36856</xdr:colOff>
      <xdr:row>0</xdr:row>
      <xdr:rowOff>170415</xdr:rowOff>
    </xdr:from>
    <xdr:to>
      <xdr:col>75</xdr:col>
      <xdr:colOff>46382</xdr:colOff>
      <xdr:row>42</xdr:row>
      <xdr:rowOff>127553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1107E-D47F-455C-9B3D-AFF89E3E3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43293</xdr:colOff>
      <xdr:row>43</xdr:row>
      <xdr:rowOff>152400</xdr:rowOff>
    </xdr:from>
    <xdr:to>
      <xdr:col>75</xdr:col>
      <xdr:colOff>166687</xdr:colOff>
      <xdr:row>84</xdr:row>
      <xdr:rowOff>69273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FF123-83E6-4C3A-A1AB-931D31DAA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79670</xdr:colOff>
      <xdr:row>1</xdr:row>
      <xdr:rowOff>3029</xdr:rowOff>
    </xdr:from>
    <xdr:to>
      <xdr:col>54</xdr:col>
      <xdr:colOff>519546</xdr:colOff>
      <xdr:row>51</xdr:row>
      <xdr:rowOff>51955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B8543-04A2-4B36-9E6B-F5E413E52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A3E68-AC42-4109-87A8-309FCA40CA35}" name="Table1" displayName="Table1" ref="A3:Q221" totalsRowShown="0" headerRowBorderDxfId="17">
  <autoFilter ref="A3:Q221" xr:uid="{8162D479-14EE-475C-9CB2-4B96EDABF4CC}"/>
  <tableColumns count="17">
    <tableColumn id="1" xr3:uid="{9CDCB018-0492-4B38-9777-1CB677DCB223}" name="Date" dataDxfId="16"/>
    <tableColumn id="2" xr3:uid="{09F0CC9F-8C32-4D4C-A869-EFAB9DFBB8FB}" name="int2_5" dataDxfId="15" dataCellStyle="Comma"/>
    <tableColumn id="3" xr3:uid="{B2E304FC-2699-469E-AE18-58E4029D35D0}" name="prin2_5" dataDxfId="14" dataCellStyle="Comma"/>
    <tableColumn id="4" xr3:uid="{F5F7F87B-F32C-4A4C-810B-401E240BD5DF}" name="bal2_5" dataDxfId="13" dataCellStyle="Comma"/>
    <tableColumn id="5" xr3:uid="{F6C0D1F1-AEC0-4F58-83AA-81AC1F9B5606}" name="int2_375" dataDxfId="12" dataCellStyle="Comma"/>
    <tableColumn id="6" xr3:uid="{87DED49D-F9EA-4491-948F-345360A61562}" name="prin2_375" dataDxfId="11" dataCellStyle="Comma"/>
    <tableColumn id="7" xr3:uid="{464390A6-F365-438F-A394-33733D212C98}" name="bal2_375" dataDxfId="10" dataCellStyle="Comma"/>
    <tableColumn id="8" xr3:uid="{006C8F4D-8A23-42BA-A316-40D3E54B6233}" name="int2_25" dataDxfId="9" dataCellStyle="Comma"/>
    <tableColumn id="9" xr3:uid="{4B6BC132-1F62-4EF7-A065-9561C4305163}" name="prin2_25" dataDxfId="8" dataCellStyle="Comma"/>
    <tableColumn id="10" xr3:uid="{640B2C5B-D42A-4D4C-B936-3254EAA015C2}" name="bal2_25" dataDxfId="7" dataCellStyle="Comma"/>
    <tableColumn id="11" xr3:uid="{89EEF026-B3A6-4F7B-B9B7-B17238927B7E}" name="int2_125" dataDxfId="6" dataCellStyle="Comma"/>
    <tableColumn id="12" xr3:uid="{06676E19-4094-43B9-A3A9-DE73B73058AC}" name="prin2_125" dataDxfId="5" dataCellStyle="Comma"/>
    <tableColumn id="13" xr3:uid="{4C09BB3D-C23B-46D2-AB64-7BE9CAD83D5F}" name="bal2_125" dataDxfId="4" dataCellStyle="Comma"/>
    <tableColumn id="14" xr3:uid="{65FD4EF4-7043-4D08-BA8A-F06ADCFFD2CE}" name="loanCost2_5" dataDxfId="3" dataCellStyle="Comma"/>
    <tableColumn id="16" xr3:uid="{854E9354-5DCD-489A-9B92-AD67DFF5E1E4}" name="loanCost2_375" dataDxfId="2" dataCellStyle="Comma">
      <calculatedColumnFormula>CC2_375</calculatedColumnFormula>
    </tableColumn>
    <tableColumn id="15" xr3:uid="{5EFFF979-3B21-4D67-BBB3-475B11BA8E0E}" name="loanCost2_25" dataDxfId="1" dataCellStyle="Comma">
      <calculatedColumnFormula>CC2_25</calculatedColumnFormula>
    </tableColumn>
    <tableColumn id="17" xr3:uid="{E61C8770-B398-4FDE-8A47-F50D3812135C}" name="loanCost2_125" dataDxfId="0" dataCellStyle="Comma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B295-CFB4-447F-BCA5-87E279BC88DB}">
  <dimension ref="A2:M41"/>
  <sheetViews>
    <sheetView topLeftCell="A25" workbookViewId="0"/>
  </sheetViews>
  <sheetFormatPr defaultRowHeight="15" x14ac:dyDescent="0.25"/>
  <cols>
    <col min="2" max="2" width="4" customWidth="1"/>
    <col min="3" max="3" width="12.140625" bestFit="1" customWidth="1"/>
    <col min="4" max="5" width="8" bestFit="1" customWidth="1"/>
    <col min="6" max="6" width="8.5703125" bestFit="1" customWidth="1"/>
    <col min="7" max="7" width="9.28515625" bestFit="1" customWidth="1"/>
    <col min="8" max="11" width="9.5703125" customWidth="1"/>
  </cols>
  <sheetData>
    <row r="2" spans="1:13" x14ac:dyDescent="0.25">
      <c r="A2" s="46" t="s">
        <v>0</v>
      </c>
      <c r="B2" s="46"/>
      <c r="C2" s="8">
        <v>2.5000000000000001E-2</v>
      </c>
      <c r="D2" s="8">
        <v>2.375E-2</v>
      </c>
      <c r="E2" s="8">
        <v>2.2499999999999999E-2</v>
      </c>
      <c r="F2" s="8">
        <v>2.1250000000000002E-2</v>
      </c>
    </row>
    <row r="3" spans="1:13" x14ac:dyDescent="0.25">
      <c r="A3" s="46" t="s">
        <v>1</v>
      </c>
      <c r="B3" s="46"/>
      <c r="C3" s="7">
        <v>4805.22</v>
      </c>
      <c r="D3" s="7">
        <v>5881.41</v>
      </c>
      <c r="E3" s="7">
        <v>7427.79</v>
      </c>
      <c r="F3" s="7">
        <v>9157.35</v>
      </c>
    </row>
    <row r="4" spans="1:13" x14ac:dyDescent="0.25">
      <c r="A4" s="46" t="s">
        <v>2</v>
      </c>
      <c r="B4" s="46"/>
      <c r="C4" s="7">
        <v>1225.58</v>
      </c>
      <c r="D4" s="7">
        <v>1212.83</v>
      </c>
      <c r="E4" s="7">
        <v>1200.1500000000001</v>
      </c>
      <c r="F4" s="7">
        <v>1187.56</v>
      </c>
    </row>
    <row r="5" spans="1:13" ht="30" customHeight="1" x14ac:dyDescent="0.25">
      <c r="A5" s="47" t="s">
        <v>3</v>
      </c>
      <c r="B5" s="47"/>
      <c r="C5" s="14">
        <f>C3-$C3</f>
        <v>0</v>
      </c>
      <c r="D5" s="14">
        <f t="shared" ref="D5:F5" si="0">D3-$C3</f>
        <v>1076.1899999999996</v>
      </c>
      <c r="E5" s="14">
        <f t="shared" si="0"/>
        <v>2622.5699999999997</v>
      </c>
      <c r="F5" s="14">
        <f t="shared" si="0"/>
        <v>4352.13</v>
      </c>
    </row>
    <row r="6" spans="1:13" ht="30" customHeight="1" x14ac:dyDescent="0.25">
      <c r="A6" s="47" t="s">
        <v>4</v>
      </c>
      <c r="B6" s="47"/>
      <c r="C6" s="14">
        <f>$C4-C4</f>
        <v>0</v>
      </c>
      <c r="D6" s="14">
        <f t="shared" ref="D6:F6" si="1">$C4-D4</f>
        <v>12.75</v>
      </c>
      <c r="E6" s="14">
        <f t="shared" si="1"/>
        <v>25.429999999999836</v>
      </c>
      <c r="F6" s="14">
        <f t="shared" si="1"/>
        <v>38.019999999999982</v>
      </c>
      <c r="H6" s="45" t="s">
        <v>21</v>
      </c>
      <c r="I6" s="45"/>
      <c r="J6" s="45"/>
      <c r="K6" s="45"/>
    </row>
    <row r="7" spans="1:13" x14ac:dyDescent="0.25">
      <c r="A7" s="5" t="s">
        <v>17</v>
      </c>
      <c r="D7" s="3"/>
      <c r="E7" s="3"/>
      <c r="F7" s="3"/>
      <c r="H7" s="3">
        <v>2.5</v>
      </c>
      <c r="I7" s="3">
        <v>2.375</v>
      </c>
      <c r="J7" s="3">
        <v>2.25</v>
      </c>
      <c r="K7" s="3">
        <v>2.125</v>
      </c>
    </row>
    <row r="8" spans="1:13" x14ac:dyDescent="0.25">
      <c r="A8" s="11">
        <f t="shared" ref="A8" si="2">DATE(2021+B8,6,1)</f>
        <v>50922</v>
      </c>
      <c r="B8" s="15">
        <v>18</v>
      </c>
      <c r="C8" s="14">
        <f t="shared" ref="C8" si="3">$H8-H8-C$5</f>
        <v>0</v>
      </c>
      <c r="D8" s="14">
        <f t="shared" ref="D8" si="4">$H8-I8-D$5</f>
        <v>1679.0900000000065</v>
      </c>
      <c r="E8" s="14">
        <f t="shared" ref="E8" si="5">$H8-J8-E$5</f>
        <v>2869.8800000000483</v>
      </c>
      <c r="F8" s="14">
        <f t="shared" ref="F8" si="6">$H8-K8-F$5</f>
        <v>3860.24999999999</v>
      </c>
      <c r="H8" s="14">
        <f>INDEX('amortization schedules'!$R$4:$U$220,MATCH($A8,'amortization schedules'!$A$4:$A$220,0),MATCH(H$7,'amortization schedules'!$R$3:$U$3,0))</f>
        <v>51725.500000000007</v>
      </c>
      <c r="I8" s="14">
        <f>INDEX('amortization schedules'!$R$4:$U$220,MATCH($A8,'amortization schedules'!$A$4:$A$220,0),MATCH(I$7,'amortization schedules'!$R$3:$U$3,0))</f>
        <v>48970.22</v>
      </c>
      <c r="J8" s="14">
        <f>INDEX('amortization schedules'!$R$4:$U$220,MATCH($A8,'amortization schedules'!$A$4:$A$220,0),MATCH(J$7,'amortization schedules'!$R$3:$U$3,0))</f>
        <v>46233.049999999959</v>
      </c>
      <c r="K8" s="14">
        <f>INDEX('amortization schedules'!$R$4:$U$220,MATCH($A8,'amortization schedules'!$A$4:$A$220,0),MATCH(K$7,'amortization schedules'!$R$3:$U$3,0))</f>
        <v>43513.120000000017</v>
      </c>
      <c r="M8" s="13"/>
    </row>
    <row r="9" spans="1:13" x14ac:dyDescent="0.25">
      <c r="A9" s="11">
        <f t="shared" ref="A9:A17" si="7">DATE(2021+B9,6,1)</f>
        <v>50557</v>
      </c>
      <c r="B9" s="15">
        <v>17</v>
      </c>
      <c r="C9" s="14">
        <f t="shared" ref="C9:C10" si="8">$H9-H9-C$5</f>
        <v>0</v>
      </c>
      <c r="D9" s="14">
        <f t="shared" ref="D9:F10" si="9">$H9-I9-D$5</f>
        <v>1667.3200000000024</v>
      </c>
      <c r="E9" s="14">
        <f t="shared" si="9"/>
        <v>2846.6500000000524</v>
      </c>
      <c r="F9" s="14">
        <f t="shared" si="9"/>
        <v>3825.7099999999891</v>
      </c>
      <c r="H9" s="14">
        <f>INDEX('amortization schedules'!$R$4:$U$220,MATCH($A9,'amortization schedules'!$A$4:$A$220,0),MATCH(H$7,'amortization schedules'!$R$3:$U$3,0))</f>
        <v>51528.250000000007</v>
      </c>
      <c r="I9" s="14">
        <f>INDEX('amortization schedules'!$R$4:$U$220,MATCH($A9,'amortization schedules'!$A$4:$A$220,0),MATCH(I$7,'amortization schedules'!$R$3:$U$3,0))</f>
        <v>48784.740000000005</v>
      </c>
      <c r="J9" s="14">
        <f>INDEX('amortization schedules'!$R$4:$U$220,MATCH($A9,'amortization schedules'!$A$4:$A$220,0),MATCH(J$7,'amortization schedules'!$R$3:$U$3,0))</f>
        <v>46059.029999999955</v>
      </c>
      <c r="K9" s="14">
        <f>INDEX('amortization schedules'!$R$4:$U$220,MATCH($A9,'amortization schedules'!$A$4:$A$220,0),MATCH(K$7,'amortization schedules'!$R$3:$U$3,0))</f>
        <v>43350.410000000018</v>
      </c>
      <c r="M9" s="13"/>
    </row>
    <row r="10" spans="1:13" x14ac:dyDescent="0.25">
      <c r="A10" s="11">
        <f t="shared" si="7"/>
        <v>50192</v>
      </c>
      <c r="B10" s="15">
        <v>16</v>
      </c>
      <c r="C10" s="14">
        <f t="shared" si="8"/>
        <v>0</v>
      </c>
      <c r="D10" s="14">
        <f t="shared" si="9"/>
        <v>1634.6100000000033</v>
      </c>
      <c r="E10" s="14">
        <f t="shared" si="9"/>
        <v>2781.8100000000704</v>
      </c>
      <c r="F10" s="14">
        <f t="shared" si="9"/>
        <v>3729.2400000000025</v>
      </c>
      <c r="H10" s="14">
        <f>INDEX('amortization schedules'!$R$4:$U$220,MATCH($A10,'amortization schedules'!$A$4:$A$220,0),MATCH(H$7,'amortization schedules'!$R$3:$U$3,0))</f>
        <v>50973.140000000014</v>
      </c>
      <c r="I10" s="14">
        <f>INDEX('amortization schedules'!$R$4:$U$220,MATCH($A10,'amortization schedules'!$A$4:$A$220,0),MATCH(I$7,'amortization schedules'!$R$3:$U$3,0))</f>
        <v>48262.340000000011</v>
      </c>
      <c r="J10" s="14">
        <f>INDEX('amortization schedules'!$R$4:$U$220,MATCH($A10,'amortization schedules'!$A$4:$A$220,0),MATCH(J$7,'amortization schedules'!$R$3:$U$3,0))</f>
        <v>45568.759999999944</v>
      </c>
      <c r="K10" s="14">
        <f>INDEX('amortization schedules'!$R$4:$U$220,MATCH($A10,'amortization schedules'!$A$4:$A$220,0),MATCH(K$7,'amortization schedules'!$R$3:$U$3,0))</f>
        <v>42891.770000000011</v>
      </c>
      <c r="M10" s="13"/>
    </row>
    <row r="11" spans="1:13" x14ac:dyDescent="0.25">
      <c r="A11" s="11">
        <f t="shared" si="7"/>
        <v>49827</v>
      </c>
      <c r="B11" s="15">
        <v>15</v>
      </c>
      <c r="C11" s="14">
        <f t="shared" ref="C11:C25" si="10">$H11-H11-C$5</f>
        <v>0</v>
      </c>
      <c r="D11" s="14">
        <f t="shared" ref="D11:D25" si="11">$H11-I11-D$5</f>
        <v>1581.8399999999992</v>
      </c>
      <c r="E11" s="14">
        <f t="shared" ref="E11:E25" si="12">$H11-J11-E$5</f>
        <v>2677.1400000000795</v>
      </c>
      <c r="F11" s="14">
        <f t="shared" ref="F11:F25" si="13">$H11-K11-F$5</f>
        <v>3573.4500000000016</v>
      </c>
      <c r="H11" s="14">
        <f>INDEX('amortization schedules'!$R$4:$U$220,MATCH($A11,'amortization schedules'!$A$4:$A$220,0),MATCH(H$7,'amortization schedules'!$R$3:$U$3,0))</f>
        <v>50068.970000000016</v>
      </c>
      <c r="I11" s="14">
        <f>INDEX('amortization schedules'!$R$4:$U$220,MATCH($A11,'amortization schedules'!$A$4:$A$220,0),MATCH(I$7,'amortization schedules'!$R$3:$U$3,0))</f>
        <v>47410.940000000017</v>
      </c>
      <c r="J11" s="14">
        <f>INDEX('amortization schedules'!$R$4:$U$220,MATCH($A11,'amortization schedules'!$A$4:$A$220,0),MATCH(J$7,'amortization schedules'!$R$3:$U$3,0))</f>
        <v>44769.259999999937</v>
      </c>
      <c r="K11" s="14">
        <f>INDEX('amortization schedules'!$R$4:$U$220,MATCH($A11,'amortization schedules'!$A$4:$A$220,0),MATCH(K$7,'amortization schedules'!$R$3:$U$3,0))</f>
        <v>42143.390000000014</v>
      </c>
      <c r="M11" s="13"/>
    </row>
    <row r="12" spans="1:13" x14ac:dyDescent="0.25">
      <c r="A12" s="11">
        <f t="shared" si="7"/>
        <v>49461</v>
      </c>
      <c r="B12" s="15">
        <v>14</v>
      </c>
      <c r="C12" s="14">
        <f t="shared" si="10"/>
        <v>0</v>
      </c>
      <c r="D12" s="14">
        <f t="shared" si="11"/>
        <v>1509.9299999999957</v>
      </c>
      <c r="E12" s="14">
        <f t="shared" si="12"/>
        <v>2534.3900000000649</v>
      </c>
      <c r="F12" s="14">
        <f t="shared" si="13"/>
        <v>3360.8800000000019</v>
      </c>
      <c r="H12" s="14">
        <f>INDEX('amortization schedules'!$R$4:$U$220,MATCH($A12,'amortization schedules'!$A$4:$A$220,0),MATCH(H$7,'amortization schedules'!$R$3:$U$3,0))</f>
        <v>48824.37000000001</v>
      </c>
      <c r="I12" s="14">
        <f>INDEX('amortization schedules'!$R$4:$U$220,MATCH($A12,'amortization schedules'!$A$4:$A$220,0),MATCH(I$7,'amortization schedules'!$R$3:$U$3,0))</f>
        <v>46238.250000000015</v>
      </c>
      <c r="J12" s="14">
        <f>INDEX('amortization schedules'!$R$4:$U$220,MATCH($A12,'amortization schedules'!$A$4:$A$220,0),MATCH(J$7,'amortization schedules'!$R$3:$U$3,0))</f>
        <v>43667.409999999945</v>
      </c>
      <c r="K12" s="14">
        <f>INDEX('amortization schedules'!$R$4:$U$220,MATCH($A12,'amortization schedules'!$A$4:$A$220,0),MATCH(K$7,'amortization schedules'!$R$3:$U$3,0))</f>
        <v>41111.360000000008</v>
      </c>
      <c r="M12" s="13"/>
    </row>
    <row r="13" spans="1:13" x14ac:dyDescent="0.25">
      <c r="A13" s="11">
        <f t="shared" si="7"/>
        <v>49096</v>
      </c>
      <c r="B13" s="15">
        <v>13</v>
      </c>
      <c r="C13" s="14">
        <f t="shared" si="10"/>
        <v>0</v>
      </c>
      <c r="D13" s="14">
        <f t="shared" si="11"/>
        <v>1419.680000000003</v>
      </c>
      <c r="E13" s="14">
        <f t="shared" si="12"/>
        <v>2355.200000000048</v>
      </c>
      <c r="F13" s="14">
        <f t="shared" si="13"/>
        <v>3093.9299999999976</v>
      </c>
      <c r="H13" s="14">
        <f>INDEX('amortization schedules'!$R$4:$U$220,MATCH($A13,'amortization schedules'!$A$4:$A$220,0),MATCH(H$7,'amortization schedules'!$R$3:$U$3,0))</f>
        <v>47247.700000000004</v>
      </c>
      <c r="I13" s="14">
        <f>INDEX('amortization schedules'!$R$4:$U$220,MATCH($A13,'amortization schedules'!$A$4:$A$220,0),MATCH(I$7,'amortization schedules'!$R$3:$U$3,0))</f>
        <v>44751.83</v>
      </c>
      <c r="J13" s="14">
        <f>INDEX('amortization schedules'!$R$4:$U$220,MATCH($A13,'amortization schedules'!$A$4:$A$220,0),MATCH(J$7,'amortization schedules'!$R$3:$U$3,0))</f>
        <v>42269.929999999957</v>
      </c>
      <c r="K13" s="14">
        <f>INDEX('amortization schedules'!$R$4:$U$220,MATCH($A13,'amortization schedules'!$A$4:$A$220,0),MATCH(K$7,'amortization schedules'!$R$3:$U$3,0))</f>
        <v>39801.640000000007</v>
      </c>
      <c r="M13" s="13"/>
    </row>
    <row r="14" spans="1:13" x14ac:dyDescent="0.25">
      <c r="A14" s="11">
        <f t="shared" si="7"/>
        <v>48731</v>
      </c>
      <c r="B14" s="15">
        <v>12</v>
      </c>
      <c r="C14" s="14">
        <f t="shared" si="10"/>
        <v>0</v>
      </c>
      <c r="D14" s="14">
        <f t="shared" si="11"/>
        <v>1312.0099999999975</v>
      </c>
      <c r="E14" s="14">
        <f t="shared" si="12"/>
        <v>2141.2300000000178</v>
      </c>
      <c r="F14" s="14">
        <f t="shared" si="13"/>
        <v>2774.99999999999</v>
      </c>
      <c r="H14" s="14">
        <f>INDEX('amortization schedules'!$R$4:$U$220,MATCH($A14,'amortization schedules'!$A$4:$A$220,0),MATCH(H$7,'amortization schedules'!$R$3:$U$3,0))</f>
        <v>45347.189999999995</v>
      </c>
      <c r="I14" s="14">
        <f>INDEX('amortization schedules'!$R$4:$U$220,MATCH($A14,'amortization schedules'!$A$4:$A$220,0),MATCH(I$7,'amortization schedules'!$R$3:$U$3,0))</f>
        <v>42958.99</v>
      </c>
      <c r="J14" s="14">
        <f>INDEX('amortization schedules'!$R$4:$U$220,MATCH($A14,'amortization schedules'!$A$4:$A$220,0),MATCH(J$7,'amortization schedules'!$R$3:$U$3,0))</f>
        <v>40583.389999999978</v>
      </c>
      <c r="K14" s="14">
        <f>INDEX('amortization schedules'!$R$4:$U$220,MATCH($A14,'amortization schedules'!$A$4:$A$220,0),MATCH(K$7,'amortization schedules'!$R$3:$U$3,0))</f>
        <v>38220.060000000005</v>
      </c>
      <c r="M14" s="13"/>
    </row>
    <row r="15" spans="1:13" x14ac:dyDescent="0.25">
      <c r="A15" s="11">
        <f t="shared" si="7"/>
        <v>48366</v>
      </c>
      <c r="B15" s="15">
        <v>11</v>
      </c>
      <c r="C15" s="14">
        <f t="shared" ref="C15:C16" si="14">$H15-H15-C$5</f>
        <v>0</v>
      </c>
      <c r="D15" s="14">
        <f t="shared" ref="D15:D16" si="15">$H15-I15-D$5</f>
        <v>1187.670000000001</v>
      </c>
      <c r="E15" s="14">
        <f t="shared" ref="E15:E16" si="16">$H15-J15-E$5</f>
        <v>1894.0400000000081</v>
      </c>
      <c r="F15" s="14">
        <f t="shared" ref="F15:F16" si="17">$H15-K15-F$5</f>
        <v>2406.329999999999</v>
      </c>
      <c r="H15" s="14">
        <f>INDEX('amortization schedules'!$R$4:$U$220,MATCH($A15,'amortization schedules'!$A$4:$A$220,0),MATCH(H$7,'amortization schedules'!$R$3:$U$3,0))</f>
        <v>43130.799999999996</v>
      </c>
      <c r="I15" s="14">
        <f>INDEX('amortization schedules'!$R$4:$U$220,MATCH($A15,'amortization schedules'!$A$4:$A$220,0),MATCH(I$7,'amortization schedules'!$R$3:$U$3,0))</f>
        <v>40866.939999999995</v>
      </c>
      <c r="J15" s="14">
        <f>INDEX('amortization schedules'!$R$4:$U$220,MATCH($A15,'amortization schedules'!$A$4:$A$220,0),MATCH(J$7,'amortization schedules'!$R$3:$U$3,0))</f>
        <v>38614.189999999988</v>
      </c>
      <c r="K15" s="14">
        <f>INDEX('amortization schedules'!$R$4:$U$220,MATCH($A15,'amortization schedules'!$A$4:$A$220,0),MATCH(K$7,'amortization schedules'!$R$3:$U$3,0))</f>
        <v>36372.339999999997</v>
      </c>
      <c r="M15" s="13"/>
    </row>
    <row r="16" spans="1:13" x14ac:dyDescent="0.25">
      <c r="A16" s="11">
        <f t="shared" si="7"/>
        <v>48000</v>
      </c>
      <c r="B16" s="15">
        <v>10</v>
      </c>
      <c r="C16" s="14">
        <f t="shared" si="14"/>
        <v>0</v>
      </c>
      <c r="D16" s="14">
        <f t="shared" si="15"/>
        <v>1047.4500000000144</v>
      </c>
      <c r="E16" s="14">
        <f t="shared" si="16"/>
        <v>1615.1100000000151</v>
      </c>
      <c r="F16" s="14">
        <f t="shared" si="17"/>
        <v>1990.1300000000092</v>
      </c>
      <c r="H16" s="14">
        <f>INDEX('amortization schedules'!$R$4:$U$220,MATCH($A16,'amortization schedules'!$A$4:$A$220,0),MATCH(H$7,'amortization schedules'!$R$3:$U$3,0))</f>
        <v>40606.340000000011</v>
      </c>
      <c r="I16" s="14">
        <f>INDEX('amortization schedules'!$R$4:$U$220,MATCH($A16,'amortization schedules'!$A$4:$A$220,0),MATCH(I$7,'amortization schedules'!$R$3:$U$3,0))</f>
        <v>38482.699999999997</v>
      </c>
      <c r="J16" s="14">
        <f>INDEX('amortization schedules'!$R$4:$U$220,MATCH($A16,'amortization schedules'!$A$4:$A$220,0),MATCH(J$7,'amortization schedules'!$R$3:$U$3,0))</f>
        <v>36368.659999999996</v>
      </c>
      <c r="K16" s="14">
        <f>INDEX('amortization schedules'!$R$4:$U$220,MATCH($A16,'amortization schedules'!$A$4:$A$220,0),MATCH(K$7,'amortization schedules'!$R$3:$U$3,0))</f>
        <v>34264.080000000002</v>
      </c>
      <c r="M16" s="13"/>
    </row>
    <row r="17" spans="1:13" x14ac:dyDescent="0.25">
      <c r="A17" s="11">
        <f t="shared" si="7"/>
        <v>48366</v>
      </c>
      <c r="B17" s="15">
        <v>11</v>
      </c>
      <c r="C17" s="14">
        <f t="shared" ref="C17:C20" si="18">$H17-H17-C$5</f>
        <v>0</v>
      </c>
      <c r="D17" s="14">
        <f t="shared" ref="D17:D20" si="19">$H17-I17-D$5</f>
        <v>1187.670000000001</v>
      </c>
      <c r="E17" s="14">
        <f t="shared" ref="E17:E20" si="20">$H17-J17-E$5</f>
        <v>1894.0400000000081</v>
      </c>
      <c r="F17" s="14">
        <f t="shared" ref="F17:F20" si="21">$H17-K17-F$5</f>
        <v>2406.329999999999</v>
      </c>
      <c r="H17" s="14">
        <f>INDEX('amortization schedules'!$R$4:$U$220,MATCH($A17,'amortization schedules'!$A$4:$A$220,0),MATCH(H$7,'amortization schedules'!$R$3:$U$3,0))</f>
        <v>43130.799999999996</v>
      </c>
      <c r="I17" s="14">
        <f>INDEX('amortization schedules'!$R$4:$U$220,MATCH($A17,'amortization schedules'!$A$4:$A$220,0),MATCH(I$7,'amortization schedules'!$R$3:$U$3,0))</f>
        <v>40866.939999999995</v>
      </c>
      <c r="J17" s="14">
        <f>INDEX('amortization schedules'!$R$4:$U$220,MATCH($A17,'amortization schedules'!$A$4:$A$220,0),MATCH(J$7,'amortization schedules'!$R$3:$U$3,0))</f>
        <v>38614.189999999988</v>
      </c>
      <c r="K17" s="14">
        <f>INDEX('amortization schedules'!$R$4:$U$220,MATCH($A17,'amortization schedules'!$A$4:$A$220,0),MATCH(K$7,'amortization schedules'!$R$3:$U$3,0))</f>
        <v>36372.339999999997</v>
      </c>
      <c r="M17" s="13"/>
    </row>
    <row r="18" spans="1:13" x14ac:dyDescent="0.25">
      <c r="A18" s="11">
        <f t="shared" ref="A18:A22" si="22">DATE(2021+B18,6,1)</f>
        <v>48731</v>
      </c>
      <c r="B18" s="15">
        <v>12</v>
      </c>
      <c r="C18" s="14">
        <f t="shared" si="18"/>
        <v>0</v>
      </c>
      <c r="D18" s="14">
        <f t="shared" si="19"/>
        <v>1312.0099999999975</v>
      </c>
      <c r="E18" s="14">
        <f t="shared" si="20"/>
        <v>2141.2300000000178</v>
      </c>
      <c r="F18" s="14">
        <f t="shared" si="21"/>
        <v>2774.99999999999</v>
      </c>
      <c r="H18" s="14">
        <f>INDEX('amortization schedules'!$R$4:$U$220,MATCH($A18,'amortization schedules'!$A$4:$A$220,0),MATCH(H$7,'amortization schedules'!$R$3:$U$3,0))</f>
        <v>45347.189999999995</v>
      </c>
      <c r="I18" s="14">
        <f>INDEX('amortization schedules'!$R$4:$U$220,MATCH($A18,'amortization schedules'!$A$4:$A$220,0),MATCH(I$7,'amortization schedules'!$R$3:$U$3,0))</f>
        <v>42958.99</v>
      </c>
      <c r="J18" s="14">
        <f>INDEX('amortization schedules'!$R$4:$U$220,MATCH($A18,'amortization schedules'!$A$4:$A$220,0),MATCH(J$7,'amortization schedules'!$R$3:$U$3,0))</f>
        <v>40583.389999999978</v>
      </c>
      <c r="K18" s="14">
        <f>INDEX('amortization schedules'!$R$4:$U$220,MATCH($A18,'amortization schedules'!$A$4:$A$220,0),MATCH(K$7,'amortization schedules'!$R$3:$U$3,0))</f>
        <v>38220.060000000005</v>
      </c>
      <c r="M18" s="13"/>
    </row>
    <row r="19" spans="1:13" x14ac:dyDescent="0.25">
      <c r="A19" s="11">
        <f t="shared" si="22"/>
        <v>49096</v>
      </c>
      <c r="B19" s="15">
        <v>13</v>
      </c>
      <c r="C19" s="14">
        <f t="shared" si="18"/>
        <v>0</v>
      </c>
      <c r="D19" s="14">
        <f t="shared" si="19"/>
        <v>1419.680000000003</v>
      </c>
      <c r="E19" s="14">
        <f t="shared" si="20"/>
        <v>2355.200000000048</v>
      </c>
      <c r="F19" s="14">
        <f t="shared" si="21"/>
        <v>3093.9299999999976</v>
      </c>
      <c r="H19" s="14">
        <f>INDEX('amortization schedules'!$R$4:$U$220,MATCH($A19,'amortization schedules'!$A$4:$A$220,0),MATCH(H$7,'amortization schedules'!$R$3:$U$3,0))</f>
        <v>47247.700000000004</v>
      </c>
      <c r="I19" s="14">
        <f>INDEX('amortization schedules'!$R$4:$U$220,MATCH($A19,'amortization schedules'!$A$4:$A$220,0),MATCH(I$7,'amortization schedules'!$R$3:$U$3,0))</f>
        <v>44751.83</v>
      </c>
      <c r="J19" s="14">
        <f>INDEX('amortization schedules'!$R$4:$U$220,MATCH($A19,'amortization schedules'!$A$4:$A$220,0),MATCH(J$7,'amortization schedules'!$R$3:$U$3,0))</f>
        <v>42269.929999999957</v>
      </c>
      <c r="K19" s="14">
        <f>INDEX('amortization schedules'!$R$4:$U$220,MATCH($A19,'amortization schedules'!$A$4:$A$220,0),MATCH(K$7,'amortization schedules'!$R$3:$U$3,0))</f>
        <v>39801.640000000007</v>
      </c>
      <c r="M19" s="13"/>
    </row>
    <row r="20" spans="1:13" x14ac:dyDescent="0.25">
      <c r="A20" s="11">
        <f t="shared" si="22"/>
        <v>49461</v>
      </c>
      <c r="B20" s="15">
        <v>14</v>
      </c>
      <c r="C20" s="14">
        <f t="shared" si="18"/>
        <v>0</v>
      </c>
      <c r="D20" s="14">
        <f t="shared" si="19"/>
        <v>1509.9299999999957</v>
      </c>
      <c r="E20" s="14">
        <f t="shared" si="20"/>
        <v>2534.3900000000649</v>
      </c>
      <c r="F20" s="14">
        <f t="shared" si="21"/>
        <v>3360.8800000000019</v>
      </c>
      <c r="H20" s="14">
        <f>INDEX('amortization schedules'!$R$4:$U$220,MATCH($A20,'amortization schedules'!$A$4:$A$220,0),MATCH(H$7,'amortization schedules'!$R$3:$U$3,0))</f>
        <v>48824.37000000001</v>
      </c>
      <c r="I20" s="14">
        <f>INDEX('amortization schedules'!$R$4:$U$220,MATCH($A20,'amortization schedules'!$A$4:$A$220,0),MATCH(I$7,'amortization schedules'!$R$3:$U$3,0))</f>
        <v>46238.250000000015</v>
      </c>
      <c r="J20" s="14">
        <f>INDEX('amortization schedules'!$R$4:$U$220,MATCH($A20,'amortization schedules'!$A$4:$A$220,0),MATCH(J$7,'amortization schedules'!$R$3:$U$3,0))</f>
        <v>43667.409999999945</v>
      </c>
      <c r="K20" s="14">
        <f>INDEX('amortization schedules'!$R$4:$U$220,MATCH($A20,'amortization schedules'!$A$4:$A$220,0),MATCH(K$7,'amortization schedules'!$R$3:$U$3,0))</f>
        <v>41111.360000000008</v>
      </c>
      <c r="M20" s="13"/>
    </row>
    <row r="21" spans="1:13" x14ac:dyDescent="0.25">
      <c r="A21" s="11">
        <f t="shared" si="22"/>
        <v>46174</v>
      </c>
      <c r="B21" s="15">
        <v>5</v>
      </c>
      <c r="C21" s="14">
        <f t="shared" si="10"/>
        <v>0</v>
      </c>
      <c r="D21" s="14">
        <f t="shared" si="11"/>
        <v>133.48000000000957</v>
      </c>
      <c r="E21" s="14">
        <f t="shared" si="12"/>
        <v>-206.12000000000262</v>
      </c>
      <c r="F21" s="14">
        <f t="shared" si="13"/>
        <v>-731.71999999999662</v>
      </c>
      <c r="H21" s="14">
        <f>INDEX('amortization schedules'!$R$4:$U$220,MATCH($A21,'amortization schedules'!$A$4:$A$220,0),MATCH(H$7,'amortization schedules'!$R$3:$U$3,0))</f>
        <v>23622.400000000005</v>
      </c>
      <c r="I21" s="14">
        <f>INDEX('amortization schedules'!$R$4:$U$220,MATCH($A21,'amortization schedules'!$A$4:$A$220,0),MATCH(I$7,'amortization schedules'!$R$3:$U$3,0))</f>
        <v>22412.729999999996</v>
      </c>
      <c r="J21" s="14">
        <f>INDEX('amortization schedules'!$R$4:$U$220,MATCH($A21,'amortization schedules'!$A$4:$A$220,0),MATCH(J$7,'amortization schedules'!$R$3:$U$3,0))</f>
        <v>21205.950000000008</v>
      </c>
      <c r="K21" s="14">
        <f>INDEX('amortization schedules'!$R$4:$U$220,MATCH($A21,'amortization schedules'!$A$4:$A$220,0),MATCH(K$7,'amortization schedules'!$R$3:$U$3,0))</f>
        <v>20001.990000000002</v>
      </c>
      <c r="M21" s="13"/>
    </row>
    <row r="22" spans="1:13" x14ac:dyDescent="0.25">
      <c r="A22" s="11">
        <f t="shared" si="22"/>
        <v>45809</v>
      </c>
      <c r="B22" s="15">
        <v>4</v>
      </c>
      <c r="C22" s="14">
        <f t="shared" si="10"/>
        <v>0</v>
      </c>
      <c r="D22" s="14">
        <f t="shared" si="11"/>
        <v>-87.21999999999116</v>
      </c>
      <c r="E22" s="14">
        <f t="shared" si="12"/>
        <v>-646.52999999999884</v>
      </c>
      <c r="F22" s="14">
        <f t="shared" si="13"/>
        <v>-1390.8899999999985</v>
      </c>
      <c r="H22" s="14">
        <f>INDEX('amortization schedules'!$R$4:$U$220,MATCH($A22,'amortization schedules'!$A$4:$A$220,0),MATCH(H$7,'amortization schedules'!$R$3:$U$3,0))</f>
        <v>19402.650000000005</v>
      </c>
      <c r="I22" s="14">
        <f>INDEX('amortization schedules'!$R$4:$U$220,MATCH($A22,'amortization schedules'!$A$4:$A$220,0),MATCH(I$7,'amortization schedules'!$R$3:$U$3,0))</f>
        <v>18413.679999999997</v>
      </c>
      <c r="J22" s="14">
        <f>INDEX('amortization schedules'!$R$4:$U$220,MATCH($A22,'amortization schedules'!$A$4:$A$220,0),MATCH(J$7,'amortization schedules'!$R$3:$U$3,0))</f>
        <v>17426.610000000004</v>
      </c>
      <c r="K22" s="14">
        <f>INDEX('amortization schedules'!$R$4:$U$220,MATCH($A22,'amortization schedules'!$A$4:$A$220,0),MATCH(K$7,'amortization schedules'!$R$3:$U$3,0))</f>
        <v>16441.410000000003</v>
      </c>
      <c r="M22" s="13"/>
    </row>
    <row r="23" spans="1:13" x14ac:dyDescent="0.25">
      <c r="A23" s="11">
        <f>DATE(2021+B23,6,1)</f>
        <v>45444</v>
      </c>
      <c r="B23" s="15">
        <v>3</v>
      </c>
      <c r="C23" s="14">
        <f t="shared" si="10"/>
        <v>0</v>
      </c>
      <c r="D23" s="14">
        <f t="shared" si="11"/>
        <v>-319.09999999999945</v>
      </c>
      <c r="E23" s="14">
        <f t="shared" si="12"/>
        <v>-1109.4899999999998</v>
      </c>
      <c r="F23" s="14">
        <f t="shared" si="13"/>
        <v>-2084.1300000000056</v>
      </c>
      <c r="H23" s="14">
        <f>INDEX('amortization schedules'!$R$4:$U$220,MATCH($A23,'amortization schedules'!$A$4:$A$220,0),MATCH(H$7,'amortization schedules'!$R$3:$U$3,0))</f>
        <v>14924.23</v>
      </c>
      <c r="I23" s="14">
        <f>INDEX('amortization schedules'!$R$4:$U$220,MATCH($A23,'amortization schedules'!$A$4:$A$220,0),MATCH(I$7,'amortization schedules'!$R$3:$U$3,0))</f>
        <v>14167.14</v>
      </c>
      <c r="J23" s="14">
        <f>INDEX('amortization schedules'!$R$4:$U$220,MATCH($A23,'amortization schedules'!$A$4:$A$220,0),MATCH(J$7,'amortization schedules'!$R$3:$U$3,0))</f>
        <v>13411.15</v>
      </c>
      <c r="K23" s="14">
        <f>INDEX('amortization schedules'!$R$4:$U$220,MATCH($A23,'amortization schedules'!$A$4:$A$220,0),MATCH(K$7,'amortization schedules'!$R$3:$U$3,0))</f>
        <v>12656.230000000005</v>
      </c>
      <c r="M23" s="13"/>
    </row>
    <row r="24" spans="1:13" x14ac:dyDescent="0.25">
      <c r="A24" s="11">
        <f>DATE(2021+B24,6,1)</f>
        <v>45078</v>
      </c>
      <c r="B24" s="15">
        <v>2</v>
      </c>
      <c r="C24" s="14">
        <f t="shared" si="10"/>
        <v>0</v>
      </c>
      <c r="D24" s="14">
        <f t="shared" si="11"/>
        <v>-561.58999999999924</v>
      </c>
      <c r="E24" s="14">
        <f t="shared" si="12"/>
        <v>-1593.880000000001</v>
      </c>
      <c r="F24" s="14">
        <f t="shared" si="13"/>
        <v>-2809.8200000000006</v>
      </c>
      <c r="H24" s="14">
        <f>INDEX('amortization schedules'!$R$4:$U$220,MATCH($A24,'amortization schedules'!$A$4:$A$220,0),MATCH(H$7,'amortization schedules'!$R$3:$U$3,0))</f>
        <v>10193.52</v>
      </c>
      <c r="I24" s="14">
        <f>INDEX('amortization schedules'!$R$4:$U$220,MATCH($A24,'amortization schedules'!$A$4:$A$220,0),MATCH(I$7,'amortization schedules'!$R$3:$U$3,0))</f>
        <v>9678.92</v>
      </c>
      <c r="J24" s="14">
        <f>INDEX('amortization schedules'!$R$4:$U$220,MATCH($A24,'amortization schedules'!$A$4:$A$220,0),MATCH(J$7,'amortization schedules'!$R$3:$U$3,0))</f>
        <v>9164.8300000000017</v>
      </c>
      <c r="K24" s="14">
        <f>INDEX('amortization schedules'!$R$4:$U$220,MATCH($A24,'amortization schedules'!$A$4:$A$220,0),MATCH(K$7,'amortization schedules'!$R$3:$U$3,0))</f>
        <v>8651.2100000000009</v>
      </c>
      <c r="M24" s="13"/>
    </row>
    <row r="25" spans="1:13" x14ac:dyDescent="0.25">
      <c r="A25" s="11">
        <f>DATE(2021+B25,6,1)</f>
        <v>44713</v>
      </c>
      <c r="B25" s="15">
        <v>1</v>
      </c>
      <c r="C25" s="14">
        <f t="shared" si="10"/>
        <v>0</v>
      </c>
      <c r="D25" s="14">
        <f t="shared" si="11"/>
        <v>-814.14999999999873</v>
      </c>
      <c r="E25" s="14">
        <f t="shared" si="12"/>
        <v>-2098.5899999999992</v>
      </c>
      <c r="F25" s="14">
        <f t="shared" si="13"/>
        <v>-3566.3500000000004</v>
      </c>
      <c r="H25" s="14">
        <f>INDEX('amortization schedules'!$R$4:$U$220,MATCH($A25,'amortization schedules'!$A$4:$A$220,0),MATCH(H$7,'amortization schedules'!$R$3:$U$3,0))</f>
        <v>5216.75</v>
      </c>
      <c r="I25" s="14">
        <f>INDEX('amortization schedules'!$R$4:$U$220,MATCH($A25,'amortization schedules'!$A$4:$A$220,0),MATCH(I$7,'amortization schedules'!$R$3:$U$3,0))</f>
        <v>4954.7099999999991</v>
      </c>
      <c r="J25" s="14">
        <f>INDEX('amortization schedules'!$R$4:$U$220,MATCH($A25,'amortization schedules'!$A$4:$A$220,0),MATCH(J$7,'amortization schedules'!$R$3:$U$3,0))</f>
        <v>4692.7699999999995</v>
      </c>
      <c r="K25" s="14">
        <f>INDEX('amortization schedules'!$R$4:$U$220,MATCH($A25,'amortization schedules'!$A$4:$A$220,0),MATCH(K$7,'amortization schedules'!$R$3:$U$3,0))</f>
        <v>4430.97</v>
      </c>
      <c r="M25" s="13"/>
    </row>
    <row r="26" spans="1:13" x14ac:dyDescent="0.25">
      <c r="A26" s="11">
        <v>44378</v>
      </c>
      <c r="B26" s="15">
        <v>0</v>
      </c>
      <c r="C26" s="14">
        <f t="shared" ref="C26" si="23">$H26-H26-C$5</f>
        <v>0</v>
      </c>
      <c r="D26" s="14">
        <f t="shared" ref="D26" si="24">$H26-I26-D$5</f>
        <v>-1053.9999999999995</v>
      </c>
      <c r="E26" s="14">
        <f t="shared" ref="E26" si="25">$H26-J26-E$5</f>
        <v>-2578.1999999999998</v>
      </c>
      <c r="F26" s="14">
        <f t="shared" ref="F26" si="26">$H26-K26-F$5</f>
        <v>-4285.57</v>
      </c>
      <c r="H26" s="14">
        <f>INDEX('amortization schedules'!$R$4:$U$220,MATCH($A26,'amortization schedules'!$A$4:$A$220,0),MATCH(H$7,'amortization schedules'!$R$3:$U$3,0))</f>
        <v>443.75</v>
      </c>
      <c r="I26" s="14">
        <f>INDEX('amortization schedules'!$R$4:$U$220,MATCH($A26,'amortization schedules'!$A$4:$A$220,0),MATCH(I$7,'amortization schedules'!$R$3:$U$3,0))</f>
        <v>421.56</v>
      </c>
      <c r="J26" s="14">
        <f>INDEX('amortization schedules'!$R$4:$U$220,MATCH($A26,'amortization schedules'!$A$4:$A$220,0),MATCH(J$7,'amortization schedules'!$R$3:$U$3,0))</f>
        <v>399.38</v>
      </c>
      <c r="K26" s="14">
        <f>INDEX('amortization schedules'!$R$4:$U$220,MATCH($A26,'amortization schedules'!$A$4:$A$220,0),MATCH(K$7,'amortization schedules'!$R$3:$U$3,0))</f>
        <v>377.19</v>
      </c>
      <c r="M26" s="13"/>
    </row>
    <row r="27" spans="1:13" x14ac:dyDescent="0.25">
      <c r="B27" s="6"/>
      <c r="C27" s="14"/>
      <c r="D27" s="14"/>
      <c r="E27" s="14"/>
      <c r="F27" s="14"/>
    </row>
    <row r="28" spans="1:13" x14ac:dyDescent="0.25">
      <c r="B28" s="6"/>
      <c r="C28" s="14"/>
      <c r="D28" s="14"/>
      <c r="E28" s="14"/>
      <c r="F28" s="14"/>
    </row>
    <row r="29" spans="1:13" x14ac:dyDescent="0.25">
      <c r="B29" s="6"/>
      <c r="C29" s="14"/>
      <c r="D29" s="14"/>
      <c r="E29" s="14"/>
      <c r="F29" s="14"/>
    </row>
    <row r="30" spans="1:13" x14ac:dyDescent="0.25">
      <c r="B30" s="6"/>
      <c r="C30" s="14"/>
      <c r="D30" s="14"/>
      <c r="E30" s="14"/>
      <c r="F30" s="14"/>
    </row>
    <row r="32" spans="1:13" x14ac:dyDescent="0.25">
      <c r="A32" s="11">
        <v>50922</v>
      </c>
      <c r="B32" s="6" t="s">
        <v>13</v>
      </c>
      <c r="C32" s="7">
        <v>51725.43</v>
      </c>
      <c r="D32" s="7">
        <v>48970.14</v>
      </c>
      <c r="E32" s="7">
        <v>46233.07</v>
      </c>
      <c r="F32" s="7">
        <v>43513.17</v>
      </c>
      <c r="H32" s="9"/>
      <c r="I32" s="9"/>
      <c r="J32" s="9"/>
      <c r="K32" s="9"/>
    </row>
    <row r="33" spans="1:11" x14ac:dyDescent="0.25">
      <c r="A33" s="11">
        <v>49846</v>
      </c>
      <c r="B33" s="6" t="s">
        <v>14</v>
      </c>
      <c r="C33" s="7">
        <v>50068.970000000016</v>
      </c>
      <c r="D33" s="7">
        <v>47410.940000000017</v>
      </c>
      <c r="E33" s="7">
        <v>44769.259999999937</v>
      </c>
      <c r="F33" s="7">
        <v>42143.390000000014</v>
      </c>
      <c r="H33" s="9"/>
      <c r="I33" s="9"/>
      <c r="J33" s="9"/>
      <c r="K33" s="9"/>
    </row>
    <row r="34" spans="1:11" x14ac:dyDescent="0.25">
      <c r="A34" s="11">
        <v>48019</v>
      </c>
      <c r="B34" s="10" t="s">
        <v>15</v>
      </c>
      <c r="C34" s="7">
        <v>40606.340000000011</v>
      </c>
      <c r="D34" s="7">
        <v>38482.699999999997</v>
      </c>
      <c r="E34" s="7">
        <v>36368.659999999996</v>
      </c>
      <c r="F34" s="7">
        <v>34264.080000000002</v>
      </c>
      <c r="H34" s="9"/>
      <c r="I34" s="9"/>
      <c r="J34" s="9"/>
      <c r="K34" s="9"/>
    </row>
    <row r="35" spans="1:11" x14ac:dyDescent="0.25">
      <c r="A35" s="1">
        <v>46174</v>
      </c>
      <c r="B35" s="10" t="s">
        <v>16</v>
      </c>
      <c r="C35" s="7">
        <v>23622.400000000005</v>
      </c>
      <c r="D35" s="7">
        <v>22412.729999999996</v>
      </c>
      <c r="E35" s="7">
        <v>21205.950000000008</v>
      </c>
      <c r="F35" s="7">
        <v>20001.990000000002</v>
      </c>
      <c r="H35" s="9"/>
      <c r="I35" s="9"/>
      <c r="J35" s="9"/>
      <c r="K35" s="9"/>
    </row>
    <row r="36" spans="1:11" x14ac:dyDescent="0.25">
      <c r="B36" s="2"/>
      <c r="C36" s="7"/>
      <c r="D36" s="7"/>
      <c r="E36" s="7"/>
      <c r="F36" s="7"/>
    </row>
    <row r="37" spans="1:11" x14ac:dyDescent="0.25">
      <c r="B37" s="12"/>
      <c r="C37" s="7"/>
      <c r="D37" s="7"/>
      <c r="E37" s="7"/>
      <c r="F37" s="7"/>
      <c r="G37" s="12"/>
      <c r="H37" s="12"/>
    </row>
    <row r="38" spans="1:11" x14ac:dyDescent="0.25">
      <c r="C38" s="7"/>
      <c r="D38" s="7"/>
      <c r="E38" s="7"/>
      <c r="F38" s="7"/>
    </row>
    <row r="39" spans="1:11" x14ac:dyDescent="0.25">
      <c r="C39" s="7"/>
      <c r="D39" s="7"/>
      <c r="E39" s="7"/>
      <c r="F39" s="7"/>
    </row>
    <row r="40" spans="1:11" x14ac:dyDescent="0.25">
      <c r="C40" s="7"/>
      <c r="D40" s="7"/>
      <c r="E40" s="7"/>
      <c r="F40" s="7"/>
    </row>
    <row r="41" spans="1:11" x14ac:dyDescent="0.25">
      <c r="A41">
        <v>62</v>
      </c>
      <c r="E41">
        <v>23622.400000000005</v>
      </c>
      <c r="F41">
        <v>22412.729999999996</v>
      </c>
      <c r="G41">
        <v>21205.950000000008</v>
      </c>
      <c r="H41">
        <v>20001.990000000002</v>
      </c>
    </row>
  </sheetData>
  <mergeCells count="6">
    <mergeCell ref="H6:K6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085-5F5F-4D98-BCE0-8186AF62E48E}">
  <dimension ref="A1:CZ220"/>
  <sheetViews>
    <sheetView zoomScale="30" zoomScaleNormal="30" workbookViewId="0"/>
  </sheetViews>
  <sheetFormatPr defaultRowHeight="15" x14ac:dyDescent="0.25"/>
  <cols>
    <col min="1" max="1" width="7.42578125" bestFit="1" customWidth="1"/>
    <col min="2" max="2" width="10.85546875" style="18" bestFit="1" customWidth="1"/>
    <col min="3" max="3" width="11.5703125" bestFit="1" customWidth="1"/>
    <col min="4" max="4" width="10.7109375" bestFit="1" customWidth="1"/>
    <col min="5" max="5" width="10.85546875" style="16" bestFit="1" customWidth="1"/>
    <col min="6" max="6" width="11.5703125" bestFit="1" customWidth="1"/>
    <col min="7" max="7" width="10.7109375" bestFit="1" customWidth="1"/>
    <col min="8" max="8" width="10.85546875" style="16" bestFit="1" customWidth="1"/>
    <col min="9" max="9" width="11.5703125" bestFit="1" customWidth="1"/>
    <col min="10" max="10" width="10.7109375" bestFit="1" customWidth="1"/>
    <col min="11" max="11" width="10.85546875" style="16" bestFit="1" customWidth="1"/>
    <col min="12" max="12" width="11.5703125" bestFit="1" customWidth="1"/>
    <col min="13" max="13" width="10.7109375" bestFit="1" customWidth="1"/>
    <col min="14" max="14" width="10.140625" style="18" bestFit="1" customWidth="1"/>
    <col min="15" max="17" width="10.140625" bestFit="1" customWidth="1"/>
    <col min="18" max="18" width="9.140625" style="18"/>
    <col min="22" max="22" width="9.140625" style="18"/>
    <col min="27" max="30" width="7.28515625" customWidth="1"/>
    <col min="33" max="33" width="11.28515625" style="16" customWidth="1"/>
    <col min="34" max="35" width="11.28515625" customWidth="1"/>
    <col min="36" max="36" width="10" style="16" customWidth="1"/>
    <col min="37" max="38" width="8.85546875" bestFit="1" customWidth="1"/>
    <col min="39" max="39" width="8.5703125" style="16" customWidth="1"/>
    <col min="40" max="41" width="8.5703125" customWidth="1"/>
    <col min="42" max="42" width="8" style="16" customWidth="1"/>
    <col min="43" max="44" width="8" customWidth="1"/>
    <col min="45" max="45" width="9.140625" style="16"/>
  </cols>
  <sheetData>
    <row r="1" spans="1:104" x14ac:dyDescent="0.25">
      <c r="B1" s="50" t="s">
        <v>19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0" t="s">
        <v>26</v>
      </c>
      <c r="O1" s="51"/>
      <c r="P1" s="51"/>
      <c r="Q1" s="51"/>
      <c r="R1" s="50" t="s">
        <v>18</v>
      </c>
      <c r="S1" s="51"/>
      <c r="T1" s="51"/>
      <c r="U1" s="51"/>
      <c r="V1" s="50" t="s">
        <v>18</v>
      </c>
      <c r="W1" s="51"/>
      <c r="X1" s="51"/>
      <c r="Y1" s="51"/>
      <c r="AA1" t="s">
        <v>23</v>
      </c>
      <c r="AC1" t="s">
        <v>24</v>
      </c>
      <c r="AD1" s="27">
        <v>0</v>
      </c>
      <c r="AG1" s="16" t="s">
        <v>25</v>
      </c>
      <c r="AJ1" s="16" t="s">
        <v>27</v>
      </c>
      <c r="AM1" s="16" t="s">
        <v>28</v>
      </c>
      <c r="AP1" s="16" t="s">
        <v>29</v>
      </c>
    </row>
    <row r="2" spans="1:104" ht="15.75" x14ac:dyDescent="0.25">
      <c r="B2" s="54" t="s">
        <v>9</v>
      </c>
      <c r="C2" s="55"/>
      <c r="D2" s="55"/>
      <c r="E2" s="54" t="s">
        <v>10</v>
      </c>
      <c r="F2" s="55"/>
      <c r="G2" s="55"/>
      <c r="H2" s="52" t="s">
        <v>11</v>
      </c>
      <c r="I2" s="53"/>
      <c r="J2" s="53"/>
      <c r="K2" s="52" t="s">
        <v>12</v>
      </c>
      <c r="L2" s="53"/>
      <c r="M2" s="53"/>
      <c r="N2" s="48">
        <v>297000</v>
      </c>
      <c r="O2" s="49"/>
      <c r="P2" s="49"/>
      <c r="Q2" s="49"/>
      <c r="R2" s="48" t="s">
        <v>20</v>
      </c>
      <c r="S2" s="49"/>
      <c r="T2" s="49"/>
      <c r="U2" s="49"/>
      <c r="V2" s="48" t="s">
        <v>22</v>
      </c>
      <c r="W2" s="49"/>
      <c r="X2" s="49"/>
      <c r="Y2" s="49"/>
      <c r="AA2">
        <v>1225.5899999999999</v>
      </c>
      <c r="AB2">
        <v>1212.83</v>
      </c>
      <c r="AC2">
        <v>1200.1500000000001</v>
      </c>
      <c r="AD2">
        <v>1187.56</v>
      </c>
      <c r="CZ2" t="s">
        <v>30</v>
      </c>
    </row>
    <row r="3" spans="1:104" ht="15.75" thickBot="1" x14ac:dyDescent="0.3">
      <c r="A3" s="20" t="s">
        <v>5</v>
      </c>
      <c r="B3" s="21" t="s">
        <v>6</v>
      </c>
      <c r="C3" s="20" t="s">
        <v>7</v>
      </c>
      <c r="D3" s="20" t="s">
        <v>8</v>
      </c>
      <c r="E3" s="22" t="s">
        <v>6</v>
      </c>
      <c r="F3" s="20" t="s">
        <v>7</v>
      </c>
      <c r="G3" s="20" t="s">
        <v>8</v>
      </c>
      <c r="H3" s="22" t="s">
        <v>6</v>
      </c>
      <c r="I3" s="20" t="s">
        <v>7</v>
      </c>
      <c r="J3" s="20" t="s">
        <v>8</v>
      </c>
      <c r="K3" s="22" t="s">
        <v>6</v>
      </c>
      <c r="L3" s="20" t="s">
        <v>7</v>
      </c>
      <c r="M3" s="20" t="s">
        <v>8</v>
      </c>
      <c r="N3" s="23">
        <v>2.5</v>
      </c>
      <c r="O3" s="24">
        <v>2.375</v>
      </c>
      <c r="P3" s="24">
        <v>2.25</v>
      </c>
      <c r="Q3" s="24">
        <v>2.125</v>
      </c>
      <c r="R3" s="23">
        <v>2.5</v>
      </c>
      <c r="S3" s="24">
        <v>2.375</v>
      </c>
      <c r="T3" s="24">
        <v>2.25</v>
      </c>
      <c r="U3" s="24">
        <v>2.125</v>
      </c>
      <c r="V3" s="23">
        <v>2.5</v>
      </c>
      <c r="W3" s="24">
        <v>2.375</v>
      </c>
      <c r="X3" s="24">
        <v>2.25</v>
      </c>
      <c r="Y3" s="24">
        <v>2.125</v>
      </c>
      <c r="Z3" s="3"/>
      <c r="AA3" s="24">
        <v>2.5</v>
      </c>
      <c r="AB3" s="24">
        <v>2.375</v>
      </c>
      <c r="AC3" s="24">
        <v>2.25</v>
      </c>
      <c r="AD3" s="24">
        <v>2.125</v>
      </c>
      <c r="AE3" s="26"/>
      <c r="AG3" s="22">
        <v>2.375</v>
      </c>
      <c r="AH3" s="20">
        <v>2.25</v>
      </c>
      <c r="AI3" s="20">
        <v>2.125</v>
      </c>
      <c r="AJ3" s="22">
        <v>2.375</v>
      </c>
      <c r="AK3" s="20">
        <v>2.25</v>
      </c>
      <c r="AL3" s="20">
        <v>2.125</v>
      </c>
      <c r="AM3" s="22">
        <v>2.375</v>
      </c>
      <c r="AN3" s="20">
        <v>2.25</v>
      </c>
      <c r="AO3" s="20">
        <v>2.125</v>
      </c>
      <c r="AP3" s="22">
        <v>2.375</v>
      </c>
      <c r="AQ3" s="20">
        <v>2.25</v>
      </c>
      <c r="AR3" s="20">
        <v>2.125</v>
      </c>
    </row>
    <row r="4" spans="1:104" x14ac:dyDescent="0.25">
      <c r="A4" s="1">
        <v>44378</v>
      </c>
      <c r="B4" s="18">
        <v>443.75</v>
      </c>
      <c r="C4">
        <v>781.83</v>
      </c>
      <c r="D4" s="2">
        <v>212218.17</v>
      </c>
      <c r="E4" s="16">
        <v>421.56</v>
      </c>
      <c r="F4">
        <v>791.27</v>
      </c>
      <c r="G4" s="2">
        <v>212208.73</v>
      </c>
      <c r="H4" s="16">
        <v>399.38</v>
      </c>
      <c r="I4">
        <v>800.78</v>
      </c>
      <c r="J4" s="2">
        <v>212199.23</v>
      </c>
      <c r="K4" s="16">
        <v>377.19</v>
      </c>
      <c r="L4">
        <v>810.37</v>
      </c>
      <c r="M4" s="2">
        <v>212189.63</v>
      </c>
      <c r="N4" s="19">
        <f>$N$2-D4</f>
        <v>84781.829999999987</v>
      </c>
      <c r="O4" s="2">
        <f>$N$2-G4</f>
        <v>84791.26999999999</v>
      </c>
      <c r="P4" s="2">
        <f>$N$2-J4</f>
        <v>84800.76999999999</v>
      </c>
      <c r="Q4" s="2">
        <f>$N$2-M4</f>
        <v>84810.37</v>
      </c>
      <c r="R4" s="18">
        <f>SUM($B$4:$B4)</f>
        <v>443.75</v>
      </c>
      <c r="S4">
        <f>SUM($E$4:$E4)</f>
        <v>421.56</v>
      </c>
      <c r="T4">
        <f>SUM($H$4:$H4)</f>
        <v>399.38</v>
      </c>
      <c r="U4">
        <f>SUM($K$4:$K4)</f>
        <v>377.19</v>
      </c>
      <c r="V4" s="18">
        <f t="shared" ref="V4:V67" si="0">R4+CC2_5</f>
        <v>5545.75</v>
      </c>
      <c r="W4">
        <f t="shared" ref="W4:W67" si="1">S4+CC2_375</f>
        <v>6303.56</v>
      </c>
      <c r="X4">
        <f t="shared" ref="X4:X67" si="2">T4+CC2_25</f>
        <v>7827.38</v>
      </c>
      <c r="Y4">
        <f t="shared" ref="Y4:Y67" si="3">U4+CC2_125</f>
        <v>9535.19</v>
      </c>
      <c r="Z4" s="12"/>
      <c r="AA4" s="12">
        <f t="shared" ref="AA4:AD4" si="4">$AA$2-AA2</f>
        <v>0</v>
      </c>
      <c r="AB4" s="12">
        <f t="shared" si="4"/>
        <v>12.759999999999991</v>
      </c>
      <c r="AC4" s="12">
        <f t="shared" si="4"/>
        <v>25.439999999999827</v>
      </c>
      <c r="AD4" s="12">
        <f t="shared" si="4"/>
        <v>38.029999999999973</v>
      </c>
      <c r="AE4" s="12"/>
      <c r="AF4" s="1">
        <v>44378</v>
      </c>
      <c r="AG4" s="25">
        <f>O4-$N4+AB4</f>
        <v>22.200000000002319</v>
      </c>
      <c r="AH4" s="2">
        <f t="shared" ref="AH4:AI4" si="5">P4-$N4+AC4</f>
        <v>44.380000000002156</v>
      </c>
      <c r="AI4" s="2">
        <f t="shared" si="5"/>
        <v>66.570000000008122</v>
      </c>
      <c r="AJ4" s="16">
        <f>$V4-W4</f>
        <v>-757.8100000000004</v>
      </c>
      <c r="AK4">
        <f>$V4-X4</f>
        <v>-2281.63</v>
      </c>
      <c r="AL4">
        <f>$V4-Y4</f>
        <v>-3989.4400000000005</v>
      </c>
      <c r="AM4" s="25">
        <f>O4-$N4+AB4+AJ4</f>
        <v>-735.60999999999808</v>
      </c>
      <c r="AN4" s="2">
        <f>P4-$N4+AC4+AK4</f>
        <v>-2237.2499999999982</v>
      </c>
      <c r="AO4" s="2">
        <f>Q4-$N4+AD4+AL4</f>
        <v>-3922.8699999999926</v>
      </c>
      <c r="AP4" s="28">
        <f>$D4-G4</f>
        <v>9.4400000000023283</v>
      </c>
      <c r="AQ4" s="29">
        <f>$D4-J4</f>
        <v>18.940000000002328</v>
      </c>
      <c r="AR4" s="29">
        <f>$D4-M4</f>
        <v>28.540000000008149</v>
      </c>
    </row>
    <row r="5" spans="1:104" x14ac:dyDescent="0.25">
      <c r="A5" s="1">
        <v>44409</v>
      </c>
      <c r="B5" s="18">
        <v>442.12</v>
      </c>
      <c r="C5">
        <v>783.46</v>
      </c>
      <c r="D5" s="2">
        <v>211434.71</v>
      </c>
      <c r="E5" s="16">
        <v>420</v>
      </c>
      <c r="F5">
        <v>792.83</v>
      </c>
      <c r="G5" s="2">
        <v>211415.9</v>
      </c>
      <c r="H5" s="16">
        <v>397.87</v>
      </c>
      <c r="I5">
        <v>802.28</v>
      </c>
      <c r="J5" s="2">
        <v>211396.95</v>
      </c>
      <c r="K5" s="16">
        <v>375.75</v>
      </c>
      <c r="L5">
        <v>811.81</v>
      </c>
      <c r="M5" s="2">
        <v>211377.82</v>
      </c>
      <c r="N5" s="19">
        <f t="shared" ref="N5:N68" si="6">$N$2-D5</f>
        <v>85565.290000000008</v>
      </c>
      <c r="O5" s="2">
        <f t="shared" ref="O5:O68" si="7">$N$2-G5</f>
        <v>85584.1</v>
      </c>
      <c r="P5" s="2">
        <f t="shared" ref="P5:P68" si="8">$N$2-J5</f>
        <v>85603.049999999988</v>
      </c>
      <c r="Q5" s="2">
        <f t="shared" ref="Q5:Q68" si="9">$N$2-M5</f>
        <v>85622.18</v>
      </c>
      <c r="R5" s="18">
        <f>SUM($B$4:$B5)</f>
        <v>885.87</v>
      </c>
      <c r="S5">
        <f>SUM($E$4:$E5)</f>
        <v>841.56</v>
      </c>
      <c r="T5">
        <f>SUM($H$4:$H5)</f>
        <v>797.25</v>
      </c>
      <c r="U5">
        <f>SUM($K$4:$K5)</f>
        <v>752.94</v>
      </c>
      <c r="V5" s="18">
        <f t="shared" si="0"/>
        <v>5987.87</v>
      </c>
      <c r="W5">
        <f t="shared" si="1"/>
        <v>6723.5599999999995</v>
      </c>
      <c r="X5">
        <f t="shared" si="2"/>
        <v>8225.25</v>
      </c>
      <c r="Y5">
        <f t="shared" si="3"/>
        <v>9910.94</v>
      </c>
      <c r="AA5" s="2">
        <f>AA4*(1+($AD$1/12))+AA$4</f>
        <v>0</v>
      </c>
      <c r="AB5" s="2">
        <f>AB4*(1+($AD$1/12))+AB$4</f>
        <v>25.519999999999982</v>
      </c>
      <c r="AC5" s="2">
        <f>AC4*(1+($AD$1/12))+AC$4</f>
        <v>50.879999999999654</v>
      </c>
      <c r="AD5" s="2">
        <f t="shared" ref="AD5" si="10">AD4*(1+($AD$1/12))+AD$4</f>
        <v>76.059999999999945</v>
      </c>
      <c r="AE5" s="12"/>
      <c r="AF5" s="1">
        <v>44409</v>
      </c>
      <c r="AG5" s="25">
        <f t="shared" ref="AG5:AG68" si="11">O5-$N5+AB5</f>
        <v>44.329999999997654</v>
      </c>
      <c r="AH5" s="2">
        <f t="shared" ref="AH5:AH68" si="12">P5-$N5+AC5</f>
        <v>88.639999999979864</v>
      </c>
      <c r="AI5" s="2">
        <f t="shared" ref="AI5:AI68" si="13">Q5-$N5+AD5</f>
        <v>132.94999999998481</v>
      </c>
      <c r="AJ5" s="16">
        <f t="shared" ref="AJ5:AJ68" si="14">$V5-W5</f>
        <v>-735.6899999999996</v>
      </c>
      <c r="AK5">
        <f t="shared" ref="AK5:AK68" si="15">$V5-X5</f>
        <v>-2237.38</v>
      </c>
      <c r="AL5">
        <f t="shared" ref="AL5:AL68" si="16">$V5-Y5</f>
        <v>-3923.0700000000006</v>
      </c>
      <c r="AM5" s="16">
        <f t="shared" ref="AM5:AM14" si="17">O5-$N5+AB5+AJ5</f>
        <v>-691.36000000000195</v>
      </c>
      <c r="AN5">
        <f t="shared" ref="AN5:AN14" si="18">P5-$N5+AC5+AK5</f>
        <v>-2148.7400000000202</v>
      </c>
      <c r="AO5">
        <f t="shared" ref="AO5:AO14" si="19">Q5-$N5+AD5+AL5</f>
        <v>-3790.1200000000158</v>
      </c>
      <c r="AP5" s="16">
        <f>$D5-G5</f>
        <v>18.809999999997672</v>
      </c>
      <c r="AQ5" s="30">
        <f>$D5-J5</f>
        <v>37.759999999980209</v>
      </c>
      <c r="AR5" s="30">
        <f>$D5-M5</f>
        <v>56.889999999984866</v>
      </c>
    </row>
    <row r="6" spans="1:104" x14ac:dyDescent="0.25">
      <c r="A6" s="1">
        <v>44440</v>
      </c>
      <c r="B6" s="18">
        <v>440.49</v>
      </c>
      <c r="C6">
        <v>785.09</v>
      </c>
      <c r="D6" s="2">
        <v>210649.62</v>
      </c>
      <c r="E6" s="16">
        <v>418.43</v>
      </c>
      <c r="F6">
        <v>794.4</v>
      </c>
      <c r="G6" s="2">
        <v>210621.5</v>
      </c>
      <c r="H6" s="16">
        <v>396.37</v>
      </c>
      <c r="I6">
        <v>803.78</v>
      </c>
      <c r="J6" s="2">
        <v>210593.17</v>
      </c>
      <c r="K6" s="16">
        <v>374.31</v>
      </c>
      <c r="L6">
        <v>813.25</v>
      </c>
      <c r="M6" s="2">
        <v>210564.57</v>
      </c>
      <c r="N6" s="19">
        <f t="shared" si="6"/>
        <v>86350.38</v>
      </c>
      <c r="O6" s="2">
        <f t="shared" si="7"/>
        <v>86378.5</v>
      </c>
      <c r="P6" s="2">
        <f t="shared" si="8"/>
        <v>86406.829999999987</v>
      </c>
      <c r="Q6" s="2">
        <f t="shared" si="9"/>
        <v>86435.43</v>
      </c>
      <c r="R6" s="18">
        <f>SUM($B$4:$B6)</f>
        <v>1326.3600000000001</v>
      </c>
      <c r="S6">
        <f>SUM($E$4:$E6)</f>
        <v>1259.99</v>
      </c>
      <c r="T6">
        <f>SUM($H$4:$H6)</f>
        <v>1193.6199999999999</v>
      </c>
      <c r="U6">
        <f>SUM($K$4:$K6)</f>
        <v>1127.25</v>
      </c>
      <c r="V6" s="18">
        <f t="shared" si="0"/>
        <v>6428.3600000000006</v>
      </c>
      <c r="W6">
        <f t="shared" si="1"/>
        <v>7141.99</v>
      </c>
      <c r="X6">
        <f t="shared" si="2"/>
        <v>8621.619999999999</v>
      </c>
      <c r="Y6">
        <f t="shared" si="3"/>
        <v>10285.25</v>
      </c>
      <c r="AA6" s="2">
        <f t="shared" ref="AA6:AA69" si="20">AA5*(1+($AD$1/12))+AA$4</f>
        <v>0</v>
      </c>
      <c r="AB6" s="12">
        <f t="shared" ref="AB6:AB68" si="21">AB5*(1+$AD$1)+AB$4</f>
        <v>38.279999999999973</v>
      </c>
      <c r="AC6" s="12">
        <f t="shared" ref="AC6:AC68" si="22">AC5*(1+$AD$1)+AC$4</f>
        <v>76.319999999999482</v>
      </c>
      <c r="AD6" s="12">
        <f t="shared" ref="AD6:AD68" si="23">AD5*(1+$AD$1)+AD$4</f>
        <v>114.08999999999992</v>
      </c>
      <c r="AE6" s="12"/>
      <c r="AF6" s="1">
        <v>44440</v>
      </c>
      <c r="AG6" s="25">
        <f t="shared" si="11"/>
        <v>66.399999999995316</v>
      </c>
      <c r="AH6" s="2">
        <f t="shared" si="12"/>
        <v>132.76999999998202</v>
      </c>
      <c r="AI6" s="2">
        <f t="shared" si="13"/>
        <v>199.13999999998828</v>
      </c>
      <c r="AJ6" s="16">
        <f t="shared" si="14"/>
        <v>-713.6299999999992</v>
      </c>
      <c r="AK6">
        <f t="shared" si="15"/>
        <v>-2193.2599999999984</v>
      </c>
      <c r="AL6">
        <f t="shared" si="16"/>
        <v>-3856.8899999999994</v>
      </c>
      <c r="AM6" s="16">
        <f t="shared" si="17"/>
        <v>-647.23000000000388</v>
      </c>
      <c r="AN6">
        <f t="shared" si="18"/>
        <v>-2060.4900000000162</v>
      </c>
      <c r="AO6">
        <f t="shared" si="19"/>
        <v>-3657.7500000000109</v>
      </c>
      <c r="AP6" s="16">
        <f t="shared" ref="AP6:AP69" si="24">$D6-G6</f>
        <v>28.119999999995343</v>
      </c>
      <c r="AQ6" s="30">
        <f t="shared" ref="AQ6:AQ69" si="25">$D6-J6</f>
        <v>56.449999999982538</v>
      </c>
      <c r="AR6" s="30">
        <f t="shared" ref="AR6:AR69" si="26">$D6-M6</f>
        <v>85.049999999988358</v>
      </c>
    </row>
    <row r="7" spans="1:104" x14ac:dyDescent="0.25">
      <c r="A7" s="1">
        <v>44470</v>
      </c>
      <c r="B7" s="18">
        <v>438.85</v>
      </c>
      <c r="C7">
        <v>786.73</v>
      </c>
      <c r="D7" s="2">
        <v>209862.89</v>
      </c>
      <c r="E7" s="16">
        <v>416.86</v>
      </c>
      <c r="F7">
        <v>795.97</v>
      </c>
      <c r="G7" s="2">
        <v>209825.52</v>
      </c>
      <c r="H7" s="16">
        <v>394.86</v>
      </c>
      <c r="I7">
        <v>805.29</v>
      </c>
      <c r="J7" s="2">
        <v>209787.88</v>
      </c>
      <c r="K7" s="16">
        <v>372.87</v>
      </c>
      <c r="L7">
        <v>814.69</v>
      </c>
      <c r="M7" s="2">
        <v>209749.89</v>
      </c>
      <c r="N7" s="19">
        <f t="shared" si="6"/>
        <v>87137.109999999986</v>
      </c>
      <c r="O7" s="2">
        <f t="shared" si="7"/>
        <v>87174.48000000001</v>
      </c>
      <c r="P7" s="2">
        <f t="shared" si="8"/>
        <v>87212.12</v>
      </c>
      <c r="Q7" s="2">
        <f t="shared" si="9"/>
        <v>87250.109999999986</v>
      </c>
      <c r="R7" s="18">
        <f>SUM($B$4:$B7)</f>
        <v>1765.21</v>
      </c>
      <c r="S7">
        <f>SUM($E$4:$E7)</f>
        <v>1676.85</v>
      </c>
      <c r="T7">
        <f>SUM($H$4:$H7)</f>
        <v>1588.48</v>
      </c>
      <c r="U7">
        <f>SUM($K$4:$K7)</f>
        <v>1500.12</v>
      </c>
      <c r="V7" s="18">
        <f t="shared" si="0"/>
        <v>6867.21</v>
      </c>
      <c r="W7">
        <f t="shared" si="1"/>
        <v>7558.85</v>
      </c>
      <c r="X7">
        <f t="shared" si="2"/>
        <v>9016.48</v>
      </c>
      <c r="Y7">
        <f t="shared" si="3"/>
        <v>10658.119999999999</v>
      </c>
      <c r="AA7" s="2">
        <f t="shared" si="20"/>
        <v>0</v>
      </c>
      <c r="AB7" s="12">
        <f t="shared" si="21"/>
        <v>51.039999999999964</v>
      </c>
      <c r="AC7" s="12">
        <f t="shared" si="22"/>
        <v>101.75999999999931</v>
      </c>
      <c r="AD7" s="12">
        <f t="shared" si="23"/>
        <v>152.11999999999989</v>
      </c>
      <c r="AE7" s="12"/>
      <c r="AF7" s="1">
        <v>44470</v>
      </c>
      <c r="AG7" s="25">
        <f t="shared" si="11"/>
        <v>88.410000000024411</v>
      </c>
      <c r="AH7" s="2">
        <f t="shared" si="12"/>
        <v>176.77000000000862</v>
      </c>
      <c r="AI7" s="2">
        <f t="shared" si="13"/>
        <v>265.11999999999989</v>
      </c>
      <c r="AJ7" s="16">
        <f t="shared" si="14"/>
        <v>-691.64000000000033</v>
      </c>
      <c r="AK7">
        <f t="shared" si="15"/>
        <v>-2149.2699999999995</v>
      </c>
      <c r="AL7">
        <f t="shared" si="16"/>
        <v>-3790.9099999999989</v>
      </c>
      <c r="AM7" s="16">
        <f t="shared" si="17"/>
        <v>-603.22999999997592</v>
      </c>
      <c r="AN7">
        <f t="shared" si="18"/>
        <v>-1972.4999999999909</v>
      </c>
      <c r="AO7">
        <f t="shared" si="19"/>
        <v>-3525.7899999999991</v>
      </c>
      <c r="AP7" s="16">
        <f t="shared" si="24"/>
        <v>37.370000000024447</v>
      </c>
      <c r="AQ7" s="30">
        <f t="shared" si="25"/>
        <v>75.010000000009313</v>
      </c>
      <c r="AR7" s="30">
        <f t="shared" si="26"/>
        <v>113</v>
      </c>
    </row>
    <row r="8" spans="1:104" x14ac:dyDescent="0.25">
      <c r="A8" s="1">
        <v>44501</v>
      </c>
      <c r="B8" s="18">
        <v>437.21</v>
      </c>
      <c r="C8">
        <v>788.37</v>
      </c>
      <c r="D8" s="2">
        <v>209074.53</v>
      </c>
      <c r="E8" s="16">
        <v>415.28</v>
      </c>
      <c r="F8">
        <v>797.55</v>
      </c>
      <c r="G8" s="2">
        <v>209027.97</v>
      </c>
      <c r="H8" s="16">
        <v>393.35</v>
      </c>
      <c r="I8">
        <v>806.8</v>
      </c>
      <c r="J8" s="2">
        <v>208981.08</v>
      </c>
      <c r="K8" s="16">
        <v>371.43</v>
      </c>
      <c r="L8">
        <v>816.13</v>
      </c>
      <c r="M8" s="2">
        <v>208933.76000000001</v>
      </c>
      <c r="N8" s="19">
        <f t="shared" si="6"/>
        <v>87925.47</v>
      </c>
      <c r="O8" s="2">
        <f t="shared" si="7"/>
        <v>87972.03</v>
      </c>
      <c r="P8" s="2">
        <f t="shared" si="8"/>
        <v>88018.920000000013</v>
      </c>
      <c r="Q8" s="2">
        <f t="shared" si="9"/>
        <v>88066.239999999991</v>
      </c>
      <c r="R8" s="18">
        <f>SUM($B$4:$B8)</f>
        <v>2202.42</v>
      </c>
      <c r="S8">
        <f>SUM($E$4:$E8)</f>
        <v>2092.13</v>
      </c>
      <c r="T8">
        <f>SUM($H$4:$H8)</f>
        <v>1981.83</v>
      </c>
      <c r="U8">
        <f>SUM($K$4:$K8)</f>
        <v>1871.55</v>
      </c>
      <c r="V8" s="18">
        <f t="shared" si="0"/>
        <v>7304.42</v>
      </c>
      <c r="W8">
        <f t="shared" si="1"/>
        <v>7974.13</v>
      </c>
      <c r="X8">
        <f t="shared" si="2"/>
        <v>9409.83</v>
      </c>
      <c r="Y8">
        <f t="shared" si="3"/>
        <v>11029.55</v>
      </c>
      <c r="AA8" s="2">
        <f t="shared" si="20"/>
        <v>0</v>
      </c>
      <c r="AB8" s="12">
        <f t="shared" si="21"/>
        <v>63.799999999999955</v>
      </c>
      <c r="AC8" s="12">
        <f t="shared" si="22"/>
        <v>127.19999999999914</v>
      </c>
      <c r="AD8" s="12">
        <f t="shared" si="23"/>
        <v>190.14999999999986</v>
      </c>
      <c r="AE8" s="12"/>
      <c r="AF8" s="1">
        <v>44501</v>
      </c>
      <c r="AG8" s="25">
        <f t="shared" si="11"/>
        <v>110.35999999999763</v>
      </c>
      <c r="AH8" s="2">
        <f t="shared" si="12"/>
        <v>220.65000000001078</v>
      </c>
      <c r="AI8" s="2">
        <f t="shared" si="13"/>
        <v>330.91999999998939</v>
      </c>
      <c r="AJ8" s="16">
        <f t="shared" si="14"/>
        <v>-669.71</v>
      </c>
      <c r="AK8">
        <f t="shared" si="15"/>
        <v>-2105.41</v>
      </c>
      <c r="AL8">
        <f t="shared" si="16"/>
        <v>-3725.1299999999992</v>
      </c>
      <c r="AM8" s="16">
        <f t="shared" si="17"/>
        <v>-559.35000000000241</v>
      </c>
      <c r="AN8">
        <f t="shared" si="18"/>
        <v>-1884.7599999999891</v>
      </c>
      <c r="AO8">
        <f t="shared" si="19"/>
        <v>-3394.21000000001</v>
      </c>
      <c r="AP8" s="16">
        <f t="shared" si="24"/>
        <v>46.559999999997672</v>
      </c>
      <c r="AQ8" s="30">
        <f t="shared" si="25"/>
        <v>93.450000000011642</v>
      </c>
      <c r="AR8" s="30">
        <f t="shared" si="26"/>
        <v>140.76999999998952</v>
      </c>
    </row>
    <row r="9" spans="1:104" x14ac:dyDescent="0.25">
      <c r="A9" s="1">
        <v>44531</v>
      </c>
      <c r="B9" s="18">
        <v>435.57</v>
      </c>
      <c r="C9">
        <v>790.01</v>
      </c>
      <c r="D9" s="2">
        <v>208284.52</v>
      </c>
      <c r="E9" s="16">
        <v>413.7</v>
      </c>
      <c r="F9">
        <v>799.13</v>
      </c>
      <c r="G9" s="2">
        <v>208228.84</v>
      </c>
      <c r="H9" s="16">
        <v>391.84</v>
      </c>
      <c r="I9">
        <v>808.31</v>
      </c>
      <c r="J9" s="2">
        <v>208172.77</v>
      </c>
      <c r="K9" s="16">
        <v>369.99</v>
      </c>
      <c r="L9">
        <v>817.57</v>
      </c>
      <c r="M9" s="2">
        <v>208116.19</v>
      </c>
      <c r="N9" s="19">
        <f t="shared" si="6"/>
        <v>88715.48000000001</v>
      </c>
      <c r="O9" s="2">
        <f t="shared" si="7"/>
        <v>88771.16</v>
      </c>
      <c r="P9" s="2">
        <f t="shared" si="8"/>
        <v>88827.23000000001</v>
      </c>
      <c r="Q9" s="2">
        <f t="shared" si="9"/>
        <v>88883.81</v>
      </c>
      <c r="R9" s="18">
        <f>SUM($B$4:$B9)</f>
        <v>2637.9900000000002</v>
      </c>
      <c r="S9">
        <f>SUM($E$4:$E9)</f>
        <v>2505.83</v>
      </c>
      <c r="T9">
        <f>SUM($H$4:$H9)</f>
        <v>2373.67</v>
      </c>
      <c r="U9">
        <f>SUM($K$4:$K9)</f>
        <v>2241.54</v>
      </c>
      <c r="V9" s="18">
        <f t="shared" si="0"/>
        <v>7739.99</v>
      </c>
      <c r="W9">
        <f t="shared" si="1"/>
        <v>8387.83</v>
      </c>
      <c r="X9">
        <f t="shared" si="2"/>
        <v>9801.67</v>
      </c>
      <c r="Y9">
        <f t="shared" si="3"/>
        <v>11399.54</v>
      </c>
      <c r="AA9" s="2">
        <f t="shared" si="20"/>
        <v>0</v>
      </c>
      <c r="AB9" s="12">
        <f t="shared" si="21"/>
        <v>76.559999999999945</v>
      </c>
      <c r="AC9" s="12">
        <f t="shared" si="22"/>
        <v>152.63999999999896</v>
      </c>
      <c r="AD9" s="12">
        <f t="shared" si="23"/>
        <v>228.17999999999984</v>
      </c>
      <c r="AE9" s="12"/>
      <c r="AF9" s="1">
        <v>44531</v>
      </c>
      <c r="AG9" s="25">
        <f t="shared" si="11"/>
        <v>132.23999999999296</v>
      </c>
      <c r="AH9" s="2">
        <f t="shared" si="12"/>
        <v>264.38999999999896</v>
      </c>
      <c r="AI9" s="2">
        <f t="shared" si="13"/>
        <v>396.50999999998703</v>
      </c>
      <c r="AJ9" s="16">
        <f t="shared" si="14"/>
        <v>-647.84000000000015</v>
      </c>
      <c r="AK9">
        <f t="shared" si="15"/>
        <v>-2061.6800000000003</v>
      </c>
      <c r="AL9">
        <f t="shared" si="16"/>
        <v>-3659.5500000000011</v>
      </c>
      <c r="AM9" s="16">
        <f t="shared" si="17"/>
        <v>-515.60000000000719</v>
      </c>
      <c r="AN9">
        <f t="shared" si="18"/>
        <v>-1797.2900000000013</v>
      </c>
      <c r="AO9">
        <f t="shared" si="19"/>
        <v>-3263.0400000000141</v>
      </c>
      <c r="AP9" s="16">
        <f t="shared" si="24"/>
        <v>55.679999999993015</v>
      </c>
      <c r="AQ9" s="30">
        <f t="shared" si="25"/>
        <v>111.75</v>
      </c>
      <c r="AR9" s="30">
        <f t="shared" si="26"/>
        <v>168.32999999998719</v>
      </c>
    </row>
    <row r="10" spans="1:104" x14ac:dyDescent="0.25">
      <c r="A10" s="1">
        <v>44562</v>
      </c>
      <c r="B10" s="18">
        <v>433.93</v>
      </c>
      <c r="C10">
        <v>791.65</v>
      </c>
      <c r="D10" s="2">
        <v>207492.87</v>
      </c>
      <c r="E10" s="16">
        <v>412.12</v>
      </c>
      <c r="F10">
        <v>800.71</v>
      </c>
      <c r="G10" s="2">
        <v>207428.13</v>
      </c>
      <c r="H10" s="16">
        <v>390.32</v>
      </c>
      <c r="I10">
        <v>809.83</v>
      </c>
      <c r="J10" s="2">
        <v>207362.95</v>
      </c>
      <c r="K10" s="16">
        <v>368.54</v>
      </c>
      <c r="L10">
        <v>819.02</v>
      </c>
      <c r="M10" s="2">
        <v>207297.17</v>
      </c>
      <c r="N10" s="19">
        <f t="shared" si="6"/>
        <v>89507.13</v>
      </c>
      <c r="O10" s="2">
        <f t="shared" si="7"/>
        <v>89571.87</v>
      </c>
      <c r="P10" s="2">
        <f t="shared" si="8"/>
        <v>89637.049999999988</v>
      </c>
      <c r="Q10" s="2">
        <f t="shared" si="9"/>
        <v>89702.829999999987</v>
      </c>
      <c r="R10" s="18">
        <f>SUM($B$4:$B10)</f>
        <v>3071.92</v>
      </c>
      <c r="S10">
        <f>SUM($E$4:$E10)</f>
        <v>2917.95</v>
      </c>
      <c r="T10">
        <f>SUM($H$4:$H10)</f>
        <v>2763.9900000000002</v>
      </c>
      <c r="U10">
        <f>SUM($K$4:$K10)</f>
        <v>2610.08</v>
      </c>
      <c r="V10" s="18">
        <f t="shared" si="0"/>
        <v>8173.92</v>
      </c>
      <c r="W10">
        <f t="shared" si="1"/>
        <v>8799.9500000000007</v>
      </c>
      <c r="X10">
        <f t="shared" si="2"/>
        <v>10191.99</v>
      </c>
      <c r="Y10">
        <f t="shared" si="3"/>
        <v>11768.08</v>
      </c>
      <c r="AA10" s="2">
        <f t="shared" si="20"/>
        <v>0</v>
      </c>
      <c r="AB10" s="12">
        <f t="shared" si="21"/>
        <v>89.319999999999936</v>
      </c>
      <c r="AC10" s="12">
        <f t="shared" si="22"/>
        <v>178.07999999999879</v>
      </c>
      <c r="AD10" s="12">
        <f t="shared" si="23"/>
        <v>266.20999999999981</v>
      </c>
      <c r="AE10" s="12"/>
      <c r="AF10" s="1">
        <v>44562</v>
      </c>
      <c r="AG10" s="25">
        <f t="shared" si="11"/>
        <v>154.05999999999062</v>
      </c>
      <c r="AH10" s="2">
        <f t="shared" si="12"/>
        <v>307.99999999998249</v>
      </c>
      <c r="AI10" s="2">
        <f t="shared" si="13"/>
        <v>461.90999999998235</v>
      </c>
      <c r="AJ10" s="16">
        <f t="shared" si="14"/>
        <v>-626.03000000000065</v>
      </c>
      <c r="AK10">
        <f t="shared" si="15"/>
        <v>-2018.0699999999997</v>
      </c>
      <c r="AL10">
        <f t="shared" si="16"/>
        <v>-3594.16</v>
      </c>
      <c r="AM10" s="16">
        <f t="shared" si="17"/>
        <v>-471.97000000001003</v>
      </c>
      <c r="AN10">
        <f t="shared" si="18"/>
        <v>-1710.0700000000172</v>
      </c>
      <c r="AO10">
        <f t="shared" si="19"/>
        <v>-3132.2500000000173</v>
      </c>
      <c r="AP10" s="16">
        <f t="shared" si="24"/>
        <v>64.739999999990687</v>
      </c>
      <c r="AQ10" s="30">
        <f t="shared" si="25"/>
        <v>129.9199999999837</v>
      </c>
      <c r="AR10" s="30">
        <f t="shared" si="26"/>
        <v>195.69999999998254</v>
      </c>
    </row>
    <row r="11" spans="1:104" x14ac:dyDescent="0.25">
      <c r="A11" s="1">
        <v>44593</v>
      </c>
      <c r="B11" s="18">
        <v>432.28</v>
      </c>
      <c r="C11">
        <v>793.3</v>
      </c>
      <c r="D11" s="2">
        <v>206699.56</v>
      </c>
      <c r="E11" s="16">
        <v>410.53</v>
      </c>
      <c r="F11">
        <v>802.3</v>
      </c>
      <c r="G11" s="2">
        <v>206625.84</v>
      </c>
      <c r="H11" s="16">
        <v>388.81</v>
      </c>
      <c r="I11">
        <v>811.34</v>
      </c>
      <c r="J11" s="2">
        <v>206551.6</v>
      </c>
      <c r="K11" s="16">
        <v>367.09</v>
      </c>
      <c r="L11">
        <v>820.47</v>
      </c>
      <c r="M11" s="2">
        <v>206476.7</v>
      </c>
      <c r="N11" s="19">
        <f t="shared" si="6"/>
        <v>90300.44</v>
      </c>
      <c r="O11" s="2">
        <f t="shared" si="7"/>
        <v>90374.16</v>
      </c>
      <c r="P11" s="2">
        <f t="shared" si="8"/>
        <v>90448.4</v>
      </c>
      <c r="Q11" s="2">
        <f t="shared" si="9"/>
        <v>90523.299999999988</v>
      </c>
      <c r="R11" s="18">
        <f>SUM($B$4:$B11)</f>
        <v>3504.2</v>
      </c>
      <c r="S11">
        <f>SUM($E$4:$E11)</f>
        <v>3328.4799999999996</v>
      </c>
      <c r="T11">
        <f>SUM($H$4:$H11)</f>
        <v>3152.8</v>
      </c>
      <c r="U11">
        <f>SUM($K$4:$K11)</f>
        <v>2977.17</v>
      </c>
      <c r="V11" s="18">
        <f t="shared" si="0"/>
        <v>8606.2000000000007</v>
      </c>
      <c r="W11">
        <f t="shared" si="1"/>
        <v>9210.48</v>
      </c>
      <c r="X11">
        <f t="shared" si="2"/>
        <v>10580.8</v>
      </c>
      <c r="Y11">
        <f t="shared" si="3"/>
        <v>12135.17</v>
      </c>
      <c r="AA11" s="2">
        <f t="shared" si="20"/>
        <v>0</v>
      </c>
      <c r="AB11" s="12">
        <f t="shared" si="21"/>
        <v>102.07999999999993</v>
      </c>
      <c r="AC11" s="12">
        <f t="shared" si="22"/>
        <v>203.51999999999862</v>
      </c>
      <c r="AD11" s="12">
        <f t="shared" si="23"/>
        <v>304.23999999999978</v>
      </c>
      <c r="AE11" s="12"/>
      <c r="AF11" s="1">
        <v>44593</v>
      </c>
      <c r="AG11" s="25">
        <f t="shared" si="11"/>
        <v>175.80000000000109</v>
      </c>
      <c r="AH11" s="2">
        <f t="shared" si="12"/>
        <v>351.47999999999047</v>
      </c>
      <c r="AI11" s="2">
        <f t="shared" si="13"/>
        <v>527.09999999998581</v>
      </c>
      <c r="AJ11" s="16">
        <f t="shared" si="14"/>
        <v>-604.27999999999884</v>
      </c>
      <c r="AK11">
        <f t="shared" si="15"/>
        <v>-1974.5999999999985</v>
      </c>
      <c r="AL11">
        <f t="shared" si="16"/>
        <v>-3528.9699999999993</v>
      </c>
      <c r="AM11" s="16">
        <f t="shared" si="17"/>
        <v>-428.47999999999774</v>
      </c>
      <c r="AN11">
        <f t="shared" si="18"/>
        <v>-1623.1200000000081</v>
      </c>
      <c r="AO11">
        <f t="shared" si="19"/>
        <v>-3001.8700000000135</v>
      </c>
      <c r="AP11" s="16">
        <f t="shared" si="24"/>
        <v>73.720000000001164</v>
      </c>
      <c r="AQ11" s="30">
        <f t="shared" si="25"/>
        <v>147.95999999999185</v>
      </c>
      <c r="AR11" s="30">
        <f t="shared" si="26"/>
        <v>222.85999999998603</v>
      </c>
    </row>
    <row r="12" spans="1:104" x14ac:dyDescent="0.25">
      <c r="A12" s="1">
        <v>44621</v>
      </c>
      <c r="B12" s="18">
        <v>430.62</v>
      </c>
      <c r="C12">
        <v>794.96</v>
      </c>
      <c r="D12" s="2">
        <v>205904.61</v>
      </c>
      <c r="E12" s="16">
        <v>408.95</v>
      </c>
      <c r="F12">
        <v>803.88</v>
      </c>
      <c r="G12" s="2">
        <v>205821.95</v>
      </c>
      <c r="H12" s="16">
        <v>387.28</v>
      </c>
      <c r="I12">
        <v>812.87</v>
      </c>
      <c r="J12" s="2">
        <v>205738.74</v>
      </c>
      <c r="K12" s="16">
        <v>365.64</v>
      </c>
      <c r="L12">
        <v>821.92</v>
      </c>
      <c r="M12" s="2">
        <v>205654.77</v>
      </c>
      <c r="N12" s="19">
        <f t="shared" si="6"/>
        <v>91095.390000000014</v>
      </c>
      <c r="O12" s="2">
        <f t="shared" si="7"/>
        <v>91178.049999999988</v>
      </c>
      <c r="P12" s="2">
        <f t="shared" si="8"/>
        <v>91261.260000000009</v>
      </c>
      <c r="Q12" s="2">
        <f t="shared" si="9"/>
        <v>91345.23000000001</v>
      </c>
      <c r="R12" s="18">
        <f>SUM($B$4:$B12)</f>
        <v>3934.8199999999997</v>
      </c>
      <c r="S12">
        <f>SUM($E$4:$E12)</f>
        <v>3737.4299999999994</v>
      </c>
      <c r="T12">
        <f>SUM($H$4:$H12)</f>
        <v>3540.08</v>
      </c>
      <c r="U12">
        <f>SUM($K$4:$K12)</f>
        <v>3342.81</v>
      </c>
      <c r="V12" s="18">
        <f t="shared" si="0"/>
        <v>9036.82</v>
      </c>
      <c r="W12">
        <f t="shared" si="1"/>
        <v>9619.43</v>
      </c>
      <c r="X12">
        <f t="shared" si="2"/>
        <v>10968.08</v>
      </c>
      <c r="Y12">
        <f t="shared" si="3"/>
        <v>12500.81</v>
      </c>
      <c r="AA12" s="2">
        <f t="shared" si="20"/>
        <v>0</v>
      </c>
      <c r="AB12" s="12">
        <f t="shared" si="21"/>
        <v>114.83999999999992</v>
      </c>
      <c r="AC12" s="12">
        <f t="shared" si="22"/>
        <v>228.95999999999844</v>
      </c>
      <c r="AD12" s="12">
        <f t="shared" si="23"/>
        <v>342.26999999999975</v>
      </c>
      <c r="AE12" s="12"/>
      <c r="AF12" s="1">
        <v>44621</v>
      </c>
      <c r="AG12" s="25">
        <f t="shared" si="11"/>
        <v>197.49999999997431</v>
      </c>
      <c r="AH12" s="2">
        <f t="shared" si="12"/>
        <v>394.82999999999379</v>
      </c>
      <c r="AI12" s="2">
        <f t="shared" si="13"/>
        <v>592.10999999999626</v>
      </c>
      <c r="AJ12" s="16">
        <f t="shared" si="14"/>
        <v>-582.61000000000058</v>
      </c>
      <c r="AK12">
        <f t="shared" si="15"/>
        <v>-1931.2600000000002</v>
      </c>
      <c r="AL12">
        <f t="shared" si="16"/>
        <v>-3463.99</v>
      </c>
      <c r="AM12" s="16">
        <f t="shared" si="17"/>
        <v>-385.11000000002628</v>
      </c>
      <c r="AN12">
        <f t="shared" si="18"/>
        <v>-1536.4300000000064</v>
      </c>
      <c r="AO12">
        <f t="shared" si="19"/>
        <v>-2871.8800000000037</v>
      </c>
      <c r="AP12" s="16">
        <f t="shared" si="24"/>
        <v>82.659999999974389</v>
      </c>
      <c r="AQ12" s="30">
        <f t="shared" si="25"/>
        <v>165.86999999999534</v>
      </c>
      <c r="AR12" s="30">
        <f t="shared" si="26"/>
        <v>249.83999999999651</v>
      </c>
    </row>
    <row r="13" spans="1:104" x14ac:dyDescent="0.25">
      <c r="A13" s="1">
        <v>44652</v>
      </c>
      <c r="B13" s="18">
        <v>428.97</v>
      </c>
      <c r="C13">
        <v>796.61</v>
      </c>
      <c r="D13" s="2">
        <v>205107.99</v>
      </c>
      <c r="E13" s="16">
        <v>407.36</v>
      </c>
      <c r="F13">
        <v>805.47</v>
      </c>
      <c r="G13" s="2">
        <v>205016.48</v>
      </c>
      <c r="H13" s="16">
        <v>385.76</v>
      </c>
      <c r="I13">
        <v>814.39</v>
      </c>
      <c r="J13" s="2">
        <v>204924.35</v>
      </c>
      <c r="K13" s="16">
        <v>364.18</v>
      </c>
      <c r="L13">
        <v>823.38</v>
      </c>
      <c r="M13" s="2">
        <v>204831.39</v>
      </c>
      <c r="N13" s="19">
        <f t="shared" si="6"/>
        <v>91892.010000000009</v>
      </c>
      <c r="O13" s="2">
        <f t="shared" si="7"/>
        <v>91983.51999999999</v>
      </c>
      <c r="P13" s="2">
        <f t="shared" si="8"/>
        <v>92075.65</v>
      </c>
      <c r="Q13" s="2">
        <f t="shared" si="9"/>
        <v>92168.609999999986</v>
      </c>
      <c r="R13" s="18">
        <f>SUM($B$4:$B13)</f>
        <v>4363.79</v>
      </c>
      <c r="S13">
        <f>SUM($E$4:$E13)</f>
        <v>4144.7899999999991</v>
      </c>
      <c r="T13">
        <f>SUM($H$4:$H13)</f>
        <v>3925.84</v>
      </c>
      <c r="U13">
        <f>SUM($K$4:$K13)</f>
        <v>3706.99</v>
      </c>
      <c r="V13" s="18">
        <f t="shared" si="0"/>
        <v>9465.7900000000009</v>
      </c>
      <c r="W13">
        <f t="shared" si="1"/>
        <v>10026.789999999999</v>
      </c>
      <c r="X13">
        <f t="shared" si="2"/>
        <v>11353.84</v>
      </c>
      <c r="Y13">
        <f t="shared" si="3"/>
        <v>12864.99</v>
      </c>
      <c r="AA13" s="2">
        <f t="shared" si="20"/>
        <v>0</v>
      </c>
      <c r="AB13" s="12">
        <f t="shared" si="21"/>
        <v>127.59999999999991</v>
      </c>
      <c r="AC13" s="12">
        <f t="shared" si="22"/>
        <v>254.39999999999827</v>
      </c>
      <c r="AD13" s="12">
        <f t="shared" si="23"/>
        <v>380.29999999999973</v>
      </c>
      <c r="AE13" s="12"/>
      <c r="AF13" s="1">
        <v>44652</v>
      </c>
      <c r="AG13" s="25">
        <f t="shared" si="11"/>
        <v>219.10999999998012</v>
      </c>
      <c r="AH13" s="2">
        <f t="shared" si="12"/>
        <v>438.03999999998314</v>
      </c>
      <c r="AI13" s="2">
        <f t="shared" si="13"/>
        <v>656.89999999997644</v>
      </c>
      <c r="AJ13" s="16">
        <f t="shared" si="14"/>
        <v>-560.99999999999818</v>
      </c>
      <c r="AK13">
        <f t="shared" si="15"/>
        <v>-1888.0499999999993</v>
      </c>
      <c r="AL13">
        <f t="shared" si="16"/>
        <v>-3399.1999999999989</v>
      </c>
      <c r="AM13" s="16">
        <f t="shared" si="17"/>
        <v>-341.89000000001806</v>
      </c>
      <c r="AN13">
        <f t="shared" si="18"/>
        <v>-1450.0100000000161</v>
      </c>
      <c r="AO13">
        <f t="shared" si="19"/>
        <v>-2742.3000000000225</v>
      </c>
      <c r="AP13" s="16">
        <f t="shared" si="24"/>
        <v>91.509999999980209</v>
      </c>
      <c r="AQ13" s="30">
        <f t="shared" si="25"/>
        <v>183.63999999998487</v>
      </c>
      <c r="AR13" s="30">
        <f t="shared" si="26"/>
        <v>276.59999999997672</v>
      </c>
    </row>
    <row r="14" spans="1:104" x14ac:dyDescent="0.25">
      <c r="A14" s="1">
        <v>44682</v>
      </c>
      <c r="B14" s="18">
        <v>427.31</v>
      </c>
      <c r="C14">
        <v>798.27</v>
      </c>
      <c r="D14" s="2">
        <v>204309.72</v>
      </c>
      <c r="E14" s="16">
        <v>405.76</v>
      </c>
      <c r="F14">
        <v>807.07</v>
      </c>
      <c r="G14" s="2">
        <v>204209.41</v>
      </c>
      <c r="H14" s="16">
        <v>384.23</v>
      </c>
      <c r="I14">
        <v>815.92</v>
      </c>
      <c r="J14" s="2">
        <v>204108.43</v>
      </c>
      <c r="K14" s="16">
        <v>362.72</v>
      </c>
      <c r="L14">
        <v>824.84</v>
      </c>
      <c r="M14" s="2">
        <v>204006.55</v>
      </c>
      <c r="N14" s="19">
        <f t="shared" si="6"/>
        <v>92690.28</v>
      </c>
      <c r="O14" s="2">
        <f t="shared" si="7"/>
        <v>92790.59</v>
      </c>
      <c r="P14" s="2">
        <f t="shared" si="8"/>
        <v>92891.57</v>
      </c>
      <c r="Q14" s="2">
        <f t="shared" si="9"/>
        <v>92993.450000000012</v>
      </c>
      <c r="R14" s="18">
        <f>SUM($B$4:$B14)</f>
        <v>4791.1000000000004</v>
      </c>
      <c r="S14">
        <f>SUM($E$4:$E14)</f>
        <v>4550.5499999999993</v>
      </c>
      <c r="T14">
        <f>SUM($H$4:$H14)</f>
        <v>4310.07</v>
      </c>
      <c r="U14">
        <f>SUM($K$4:$K14)</f>
        <v>4069.71</v>
      </c>
      <c r="V14" s="18">
        <f t="shared" si="0"/>
        <v>9893.1</v>
      </c>
      <c r="W14">
        <f t="shared" si="1"/>
        <v>10432.549999999999</v>
      </c>
      <c r="X14">
        <f t="shared" si="2"/>
        <v>11738.07</v>
      </c>
      <c r="Y14">
        <f t="shared" si="3"/>
        <v>13227.71</v>
      </c>
      <c r="AA14" s="2">
        <f t="shared" si="20"/>
        <v>0</v>
      </c>
      <c r="AB14" s="12">
        <f t="shared" si="21"/>
        <v>140.3599999999999</v>
      </c>
      <c r="AC14" s="12">
        <f t="shared" si="22"/>
        <v>279.8399999999981</v>
      </c>
      <c r="AD14" s="12">
        <f t="shared" si="23"/>
        <v>418.3299999999997</v>
      </c>
      <c r="AE14" s="12"/>
      <c r="AF14" s="1">
        <v>44682</v>
      </c>
      <c r="AG14" s="25">
        <f t="shared" si="11"/>
        <v>240.66999999999757</v>
      </c>
      <c r="AH14" s="2">
        <f t="shared" si="12"/>
        <v>481.13000000000625</v>
      </c>
      <c r="AI14" s="2">
        <f t="shared" si="13"/>
        <v>721.50000000001251</v>
      </c>
      <c r="AJ14" s="16">
        <f t="shared" si="14"/>
        <v>-539.44999999999891</v>
      </c>
      <c r="AK14">
        <f t="shared" si="15"/>
        <v>-1844.9699999999993</v>
      </c>
      <c r="AL14">
        <f t="shared" si="16"/>
        <v>-3334.6099999999988</v>
      </c>
      <c r="AM14" s="16">
        <f t="shared" si="17"/>
        <v>-298.78000000000134</v>
      </c>
      <c r="AN14">
        <f t="shared" si="18"/>
        <v>-1363.8399999999931</v>
      </c>
      <c r="AO14">
        <f t="shared" si="19"/>
        <v>-2613.109999999986</v>
      </c>
      <c r="AP14" s="16">
        <f t="shared" si="24"/>
        <v>100.30999999999767</v>
      </c>
      <c r="AQ14" s="30">
        <f t="shared" si="25"/>
        <v>201.29000000000815</v>
      </c>
      <c r="AR14" s="30">
        <f t="shared" si="26"/>
        <v>303.17000000001281</v>
      </c>
    </row>
    <row r="15" spans="1:104" x14ac:dyDescent="0.25">
      <c r="A15" s="1">
        <v>44713</v>
      </c>
      <c r="B15" s="18">
        <v>425.65</v>
      </c>
      <c r="C15">
        <v>799.93</v>
      </c>
      <c r="D15" s="2">
        <v>203509.79</v>
      </c>
      <c r="E15" s="16">
        <v>404.16</v>
      </c>
      <c r="F15">
        <v>808.67</v>
      </c>
      <c r="G15" s="2">
        <v>203400.75</v>
      </c>
      <c r="H15" s="16">
        <v>382.7</v>
      </c>
      <c r="I15">
        <v>817.45</v>
      </c>
      <c r="J15" s="2">
        <v>203290.98</v>
      </c>
      <c r="K15" s="16">
        <v>361.26</v>
      </c>
      <c r="L15">
        <v>826.3</v>
      </c>
      <c r="M15" s="2">
        <v>203180.26</v>
      </c>
      <c r="N15" s="19">
        <f t="shared" si="6"/>
        <v>93490.209999999992</v>
      </c>
      <c r="O15" s="2">
        <f t="shared" si="7"/>
        <v>93599.25</v>
      </c>
      <c r="P15" s="2">
        <f t="shared" si="8"/>
        <v>93709.01999999999</v>
      </c>
      <c r="Q15" s="2">
        <f t="shared" si="9"/>
        <v>93819.739999999991</v>
      </c>
      <c r="R15" s="18">
        <f>SUM($B$4:$B15)</f>
        <v>5216.75</v>
      </c>
      <c r="S15">
        <f>SUM($E$4:$E15)</f>
        <v>4954.7099999999991</v>
      </c>
      <c r="T15">
        <f>SUM($H$4:$H15)</f>
        <v>4692.7699999999995</v>
      </c>
      <c r="U15">
        <f>SUM($K$4:$K15)</f>
        <v>4430.97</v>
      </c>
      <c r="V15" s="18">
        <f t="shared" si="0"/>
        <v>10318.75</v>
      </c>
      <c r="W15">
        <f t="shared" si="1"/>
        <v>10836.71</v>
      </c>
      <c r="X15">
        <f t="shared" si="2"/>
        <v>12120.77</v>
      </c>
      <c r="Y15">
        <f t="shared" si="3"/>
        <v>13588.970000000001</v>
      </c>
      <c r="AA15" s="2">
        <f t="shared" si="20"/>
        <v>0</v>
      </c>
      <c r="AB15" s="12">
        <f t="shared" si="21"/>
        <v>153.11999999999989</v>
      </c>
      <c r="AC15" s="12">
        <f t="shared" si="22"/>
        <v>305.27999999999793</v>
      </c>
      <c r="AD15" s="12">
        <f t="shared" si="23"/>
        <v>456.35999999999967</v>
      </c>
      <c r="AE15" s="12"/>
      <c r="AF15" s="1">
        <v>44713</v>
      </c>
      <c r="AG15" s="25">
        <f t="shared" si="11"/>
        <v>262.16000000000804</v>
      </c>
      <c r="AH15" s="2">
        <f t="shared" si="12"/>
        <v>524.0899999999956</v>
      </c>
      <c r="AI15" s="2">
        <f t="shared" si="13"/>
        <v>785.88999999999851</v>
      </c>
      <c r="AJ15" s="16">
        <f t="shared" si="14"/>
        <v>-517.95999999999913</v>
      </c>
      <c r="AK15">
        <f t="shared" si="15"/>
        <v>-1802.0200000000004</v>
      </c>
      <c r="AL15">
        <f t="shared" si="16"/>
        <v>-3270.2200000000012</v>
      </c>
      <c r="AM15" s="16">
        <f t="shared" ref="AM15:AM78" si="27">O15-$N15+AB15+AJ15</f>
        <v>-255.79999999999109</v>
      </c>
      <c r="AN15">
        <f t="shared" ref="AN15:AN78" si="28">P15-$N15+AC15+AK15</f>
        <v>-1277.9300000000048</v>
      </c>
      <c r="AO15">
        <f t="shared" ref="AO15:AO78" si="29">Q15-$N15+AD15+AL15</f>
        <v>-2484.3300000000027</v>
      </c>
      <c r="AP15" s="16">
        <f t="shared" si="24"/>
        <v>109.04000000000815</v>
      </c>
      <c r="AQ15" s="30">
        <f t="shared" si="25"/>
        <v>218.80999999999767</v>
      </c>
      <c r="AR15" s="30">
        <f t="shared" si="26"/>
        <v>329.52999999999884</v>
      </c>
    </row>
    <row r="16" spans="1:104" x14ac:dyDescent="0.25">
      <c r="A16" s="1">
        <v>44743</v>
      </c>
      <c r="B16" s="18">
        <v>423.98</v>
      </c>
      <c r="C16">
        <v>801.6</v>
      </c>
      <c r="D16" s="2">
        <v>202708.19</v>
      </c>
      <c r="E16" s="16">
        <v>402.56</v>
      </c>
      <c r="F16">
        <v>810.27</v>
      </c>
      <c r="G16" s="2">
        <v>202590.48</v>
      </c>
      <c r="H16" s="16">
        <v>381.17</v>
      </c>
      <c r="I16">
        <v>818.98</v>
      </c>
      <c r="J16" s="2">
        <v>202472</v>
      </c>
      <c r="K16" s="16">
        <v>359.8</v>
      </c>
      <c r="L16">
        <v>827.76</v>
      </c>
      <c r="M16" s="2">
        <v>202352.49</v>
      </c>
      <c r="N16" s="19">
        <f t="shared" si="6"/>
        <v>94291.81</v>
      </c>
      <c r="O16" s="2">
        <f t="shared" si="7"/>
        <v>94409.51999999999</v>
      </c>
      <c r="P16" s="2">
        <f t="shared" si="8"/>
        <v>94528</v>
      </c>
      <c r="Q16" s="2">
        <f t="shared" si="9"/>
        <v>94647.510000000009</v>
      </c>
      <c r="R16" s="18">
        <f>SUM($B$4:$B16)</f>
        <v>5640.73</v>
      </c>
      <c r="S16">
        <f>SUM($E$4:$E16)</f>
        <v>5357.2699999999995</v>
      </c>
      <c r="T16">
        <f>SUM($H$4:$H16)</f>
        <v>5073.9399999999996</v>
      </c>
      <c r="U16">
        <f>SUM($K$4:$K16)</f>
        <v>4790.7700000000004</v>
      </c>
      <c r="V16" s="18">
        <f t="shared" si="0"/>
        <v>10742.73</v>
      </c>
      <c r="W16">
        <f t="shared" si="1"/>
        <v>11239.27</v>
      </c>
      <c r="X16">
        <f t="shared" si="2"/>
        <v>12501.939999999999</v>
      </c>
      <c r="Y16">
        <f t="shared" si="3"/>
        <v>13948.77</v>
      </c>
      <c r="AA16" s="2">
        <f t="shared" si="20"/>
        <v>0</v>
      </c>
      <c r="AB16" s="12">
        <f t="shared" si="21"/>
        <v>165.87999999999988</v>
      </c>
      <c r="AC16" s="12">
        <f t="shared" si="22"/>
        <v>330.71999999999775</v>
      </c>
      <c r="AD16" s="12">
        <f t="shared" si="23"/>
        <v>494.38999999999965</v>
      </c>
      <c r="AE16" s="12"/>
      <c r="AF16" s="1">
        <v>44743</v>
      </c>
      <c r="AG16" s="25">
        <f t="shared" si="11"/>
        <v>283.58999999999173</v>
      </c>
      <c r="AH16" s="2">
        <f t="shared" si="12"/>
        <v>566.91000000000008</v>
      </c>
      <c r="AI16" s="2">
        <f t="shared" si="13"/>
        <v>850.09000000001129</v>
      </c>
      <c r="AJ16" s="16">
        <f t="shared" si="14"/>
        <v>-496.54000000000087</v>
      </c>
      <c r="AK16">
        <f t="shared" si="15"/>
        <v>-1759.2099999999991</v>
      </c>
      <c r="AL16">
        <f t="shared" si="16"/>
        <v>-3206.0400000000009</v>
      </c>
      <c r="AM16" s="16">
        <f t="shared" si="27"/>
        <v>-212.95000000000914</v>
      </c>
      <c r="AN16">
        <f t="shared" si="28"/>
        <v>-1192.299999999999</v>
      </c>
      <c r="AO16">
        <f t="shared" si="29"/>
        <v>-2355.9499999999898</v>
      </c>
      <c r="AP16" s="16">
        <f t="shared" si="24"/>
        <v>117.70999999999185</v>
      </c>
      <c r="AQ16" s="30">
        <f t="shared" si="25"/>
        <v>236.19000000000233</v>
      </c>
      <c r="AR16" s="30">
        <f t="shared" si="26"/>
        <v>355.70000000001164</v>
      </c>
    </row>
    <row r="17" spans="1:44" x14ac:dyDescent="0.25">
      <c r="A17" s="1">
        <v>44774</v>
      </c>
      <c r="B17" s="18">
        <v>422.31</v>
      </c>
      <c r="C17">
        <v>803.27</v>
      </c>
      <c r="D17" s="2">
        <v>201904.92</v>
      </c>
      <c r="E17" s="16">
        <v>400.96</v>
      </c>
      <c r="F17">
        <v>811.87</v>
      </c>
      <c r="G17" s="2">
        <v>201778.61</v>
      </c>
      <c r="H17" s="16">
        <v>379.64</v>
      </c>
      <c r="I17">
        <v>820.51</v>
      </c>
      <c r="J17" s="2">
        <v>201651.49</v>
      </c>
      <c r="K17" s="16">
        <v>358.33</v>
      </c>
      <c r="L17">
        <v>829.23</v>
      </c>
      <c r="M17" s="2">
        <v>201523.27</v>
      </c>
      <c r="N17" s="19">
        <f t="shared" si="6"/>
        <v>95095.079999999987</v>
      </c>
      <c r="O17" s="2">
        <f t="shared" si="7"/>
        <v>95221.390000000014</v>
      </c>
      <c r="P17" s="2">
        <f t="shared" si="8"/>
        <v>95348.510000000009</v>
      </c>
      <c r="Q17" s="2">
        <f t="shared" si="9"/>
        <v>95476.73000000001</v>
      </c>
      <c r="R17" s="18">
        <f>SUM($B$4:$B17)</f>
        <v>6063.04</v>
      </c>
      <c r="S17">
        <f>SUM($E$4:$E17)</f>
        <v>5758.23</v>
      </c>
      <c r="T17">
        <f>SUM($H$4:$H17)</f>
        <v>5453.58</v>
      </c>
      <c r="U17">
        <f>SUM($K$4:$K17)</f>
        <v>5149.1000000000004</v>
      </c>
      <c r="V17" s="18">
        <f t="shared" si="0"/>
        <v>11165.04</v>
      </c>
      <c r="W17">
        <f t="shared" si="1"/>
        <v>11640.23</v>
      </c>
      <c r="X17">
        <f t="shared" si="2"/>
        <v>12881.58</v>
      </c>
      <c r="Y17">
        <f t="shared" si="3"/>
        <v>14307.1</v>
      </c>
      <c r="AA17" s="2">
        <f t="shared" si="20"/>
        <v>0</v>
      </c>
      <c r="AB17" s="12">
        <f t="shared" si="21"/>
        <v>178.63999999999987</v>
      </c>
      <c r="AC17" s="12">
        <f t="shared" si="22"/>
        <v>356.15999999999758</v>
      </c>
      <c r="AD17" s="12">
        <f t="shared" si="23"/>
        <v>532.41999999999962</v>
      </c>
      <c r="AE17" s="12"/>
      <c r="AF17" s="1">
        <v>44774</v>
      </c>
      <c r="AG17" s="25">
        <f t="shared" si="11"/>
        <v>304.95000000002665</v>
      </c>
      <c r="AH17" s="2">
        <f t="shared" si="12"/>
        <v>609.5900000000197</v>
      </c>
      <c r="AI17" s="2">
        <f t="shared" si="13"/>
        <v>914.0700000000229</v>
      </c>
      <c r="AJ17" s="16">
        <f t="shared" si="14"/>
        <v>-475.18999999999869</v>
      </c>
      <c r="AK17">
        <f t="shared" si="15"/>
        <v>-1716.5399999999991</v>
      </c>
      <c r="AL17">
        <f t="shared" si="16"/>
        <v>-3142.0599999999995</v>
      </c>
      <c r="AM17" s="16">
        <f t="shared" si="27"/>
        <v>-170.23999999997204</v>
      </c>
      <c r="AN17">
        <f t="shared" si="28"/>
        <v>-1106.9499999999794</v>
      </c>
      <c r="AO17">
        <f t="shared" si="29"/>
        <v>-2227.9899999999766</v>
      </c>
      <c r="AP17" s="16">
        <f t="shared" si="24"/>
        <v>126.31000000002678</v>
      </c>
      <c r="AQ17" s="30">
        <f t="shared" si="25"/>
        <v>253.43000000002212</v>
      </c>
      <c r="AR17" s="30">
        <f t="shared" si="26"/>
        <v>381.65000000002328</v>
      </c>
    </row>
    <row r="18" spans="1:44" x14ac:dyDescent="0.25">
      <c r="A18" s="1">
        <v>44805</v>
      </c>
      <c r="B18" s="18">
        <v>420.64</v>
      </c>
      <c r="C18">
        <v>804.94</v>
      </c>
      <c r="D18" s="2">
        <v>201099.97</v>
      </c>
      <c r="E18" s="16">
        <v>399.35</v>
      </c>
      <c r="F18">
        <v>813.48</v>
      </c>
      <c r="G18" s="2">
        <v>200965.13</v>
      </c>
      <c r="H18" s="16">
        <v>378.1</v>
      </c>
      <c r="I18">
        <v>822.05</v>
      </c>
      <c r="J18" s="2">
        <v>200829.43</v>
      </c>
      <c r="K18" s="16">
        <v>356.86</v>
      </c>
      <c r="L18">
        <v>830.7</v>
      </c>
      <c r="M18" s="2">
        <v>200692.57</v>
      </c>
      <c r="N18" s="19">
        <f t="shared" si="6"/>
        <v>95900.03</v>
      </c>
      <c r="O18" s="2">
        <f t="shared" si="7"/>
        <v>96034.87</v>
      </c>
      <c r="P18" s="2">
        <f t="shared" si="8"/>
        <v>96170.57</v>
      </c>
      <c r="Q18" s="2">
        <f t="shared" si="9"/>
        <v>96307.43</v>
      </c>
      <c r="R18" s="18">
        <f>SUM($B$4:$B18)</f>
        <v>6483.68</v>
      </c>
      <c r="S18">
        <f>SUM($E$4:$E18)</f>
        <v>6157.58</v>
      </c>
      <c r="T18">
        <f>SUM($H$4:$H18)</f>
        <v>5831.68</v>
      </c>
      <c r="U18">
        <f>SUM($K$4:$K18)</f>
        <v>5505.96</v>
      </c>
      <c r="V18" s="18">
        <f t="shared" si="0"/>
        <v>11585.68</v>
      </c>
      <c r="W18">
        <f t="shared" si="1"/>
        <v>12039.58</v>
      </c>
      <c r="X18">
        <f t="shared" si="2"/>
        <v>13259.68</v>
      </c>
      <c r="Y18">
        <f t="shared" si="3"/>
        <v>14663.96</v>
      </c>
      <c r="AA18" s="2">
        <f t="shared" si="20"/>
        <v>0</v>
      </c>
      <c r="AB18" s="12">
        <f t="shared" si="21"/>
        <v>191.39999999999986</v>
      </c>
      <c r="AC18" s="12">
        <f t="shared" si="22"/>
        <v>381.59999999999741</v>
      </c>
      <c r="AD18" s="12">
        <f t="shared" si="23"/>
        <v>570.44999999999959</v>
      </c>
      <c r="AE18" s="12"/>
      <c r="AF18" s="1">
        <v>44805</v>
      </c>
      <c r="AG18" s="25">
        <f t="shared" si="11"/>
        <v>326.23999999999637</v>
      </c>
      <c r="AH18" s="2">
        <f t="shared" si="12"/>
        <v>652.14000000000556</v>
      </c>
      <c r="AI18" s="2">
        <f t="shared" si="13"/>
        <v>977.84999999999377</v>
      </c>
      <c r="AJ18" s="16">
        <f t="shared" si="14"/>
        <v>-453.89999999999964</v>
      </c>
      <c r="AK18">
        <f t="shared" si="15"/>
        <v>-1674</v>
      </c>
      <c r="AL18">
        <f t="shared" si="16"/>
        <v>-3078.2799999999988</v>
      </c>
      <c r="AM18" s="16">
        <f t="shared" si="27"/>
        <v>-127.66000000000327</v>
      </c>
      <c r="AN18">
        <f t="shared" si="28"/>
        <v>-1021.8599999999944</v>
      </c>
      <c r="AO18">
        <f t="shared" si="29"/>
        <v>-2100.4300000000048</v>
      </c>
      <c r="AP18" s="16">
        <f t="shared" si="24"/>
        <v>134.83999999999651</v>
      </c>
      <c r="AQ18" s="30">
        <f t="shared" si="25"/>
        <v>270.54000000000815</v>
      </c>
      <c r="AR18" s="30">
        <f t="shared" si="26"/>
        <v>407.39999999999418</v>
      </c>
    </row>
    <row r="19" spans="1:44" x14ac:dyDescent="0.25">
      <c r="A19" s="1">
        <v>44835</v>
      </c>
      <c r="B19" s="18">
        <v>418.96</v>
      </c>
      <c r="C19">
        <v>806.62</v>
      </c>
      <c r="D19" s="2">
        <v>200293.35</v>
      </c>
      <c r="E19" s="16">
        <v>397.74</v>
      </c>
      <c r="F19">
        <v>815.09</v>
      </c>
      <c r="G19" s="2">
        <v>200150.05</v>
      </c>
      <c r="H19" s="16">
        <v>376.56</v>
      </c>
      <c r="I19">
        <v>823.59</v>
      </c>
      <c r="J19" s="2">
        <v>200005.84</v>
      </c>
      <c r="K19" s="16">
        <v>355.39</v>
      </c>
      <c r="L19">
        <v>832.17</v>
      </c>
      <c r="M19" s="2">
        <v>199860.4</v>
      </c>
      <c r="N19" s="19">
        <f t="shared" si="6"/>
        <v>96706.65</v>
      </c>
      <c r="O19" s="2">
        <f t="shared" si="7"/>
        <v>96849.950000000012</v>
      </c>
      <c r="P19" s="2">
        <f t="shared" si="8"/>
        <v>96994.16</v>
      </c>
      <c r="Q19" s="2">
        <f t="shared" si="9"/>
        <v>97139.6</v>
      </c>
      <c r="R19" s="18">
        <f>SUM($B$4:$B19)</f>
        <v>6902.64</v>
      </c>
      <c r="S19">
        <f>SUM($E$4:$E19)</f>
        <v>6555.32</v>
      </c>
      <c r="T19">
        <f>SUM($H$4:$H19)</f>
        <v>6208.2400000000007</v>
      </c>
      <c r="U19">
        <f>SUM($K$4:$K19)</f>
        <v>5861.35</v>
      </c>
      <c r="V19" s="18">
        <f t="shared" si="0"/>
        <v>12004.64</v>
      </c>
      <c r="W19">
        <f t="shared" si="1"/>
        <v>12437.32</v>
      </c>
      <c r="X19">
        <f t="shared" si="2"/>
        <v>13636.240000000002</v>
      </c>
      <c r="Y19">
        <f t="shared" si="3"/>
        <v>15019.35</v>
      </c>
      <c r="AA19" s="2">
        <f t="shared" si="20"/>
        <v>0</v>
      </c>
      <c r="AB19" s="12">
        <f t="shared" si="21"/>
        <v>204.15999999999985</v>
      </c>
      <c r="AC19" s="12">
        <f t="shared" si="22"/>
        <v>407.03999999999724</v>
      </c>
      <c r="AD19" s="12">
        <f t="shared" si="23"/>
        <v>608.47999999999956</v>
      </c>
      <c r="AE19" s="12"/>
      <c r="AF19" s="1">
        <v>44835</v>
      </c>
      <c r="AG19" s="25">
        <f t="shared" si="11"/>
        <v>347.46000000001732</v>
      </c>
      <c r="AH19" s="2">
        <f t="shared" si="12"/>
        <v>694.55000000000655</v>
      </c>
      <c r="AI19" s="2">
        <f t="shared" si="13"/>
        <v>1041.4300000000112</v>
      </c>
      <c r="AJ19" s="16">
        <f t="shared" si="14"/>
        <v>-432.68000000000029</v>
      </c>
      <c r="AK19">
        <f t="shared" si="15"/>
        <v>-1631.6000000000022</v>
      </c>
      <c r="AL19">
        <f t="shared" si="16"/>
        <v>-3014.7100000000009</v>
      </c>
      <c r="AM19" s="16">
        <f t="shared" si="27"/>
        <v>-85.219999999982974</v>
      </c>
      <c r="AN19">
        <f t="shared" si="28"/>
        <v>-937.04999999999563</v>
      </c>
      <c r="AO19">
        <f t="shared" si="29"/>
        <v>-1973.2799999999897</v>
      </c>
      <c r="AP19" s="16">
        <f t="shared" si="24"/>
        <v>143.30000000001746</v>
      </c>
      <c r="AQ19" s="30">
        <f t="shared" si="25"/>
        <v>287.51000000000931</v>
      </c>
      <c r="AR19" s="30">
        <f t="shared" si="26"/>
        <v>432.95000000001164</v>
      </c>
    </row>
    <row r="20" spans="1:44" x14ac:dyDescent="0.25">
      <c r="A20" s="1">
        <v>44866</v>
      </c>
      <c r="B20" s="18">
        <v>417.28</v>
      </c>
      <c r="C20">
        <v>808.3</v>
      </c>
      <c r="D20" s="2">
        <v>199485.05</v>
      </c>
      <c r="E20" s="16">
        <v>396.13</v>
      </c>
      <c r="F20">
        <v>816.7</v>
      </c>
      <c r="G20" s="2">
        <v>199333.35</v>
      </c>
      <c r="H20" s="16">
        <v>375.01</v>
      </c>
      <c r="I20">
        <v>825.14</v>
      </c>
      <c r="J20" s="2">
        <v>199180.7</v>
      </c>
      <c r="K20" s="16">
        <v>353.92</v>
      </c>
      <c r="L20">
        <v>833.64</v>
      </c>
      <c r="M20" s="2">
        <v>199026.76</v>
      </c>
      <c r="N20" s="19">
        <f t="shared" si="6"/>
        <v>97514.950000000012</v>
      </c>
      <c r="O20" s="2">
        <f t="shared" si="7"/>
        <v>97666.65</v>
      </c>
      <c r="P20" s="2">
        <f t="shared" si="8"/>
        <v>97819.299999999988</v>
      </c>
      <c r="Q20" s="2">
        <f t="shared" si="9"/>
        <v>97973.239999999991</v>
      </c>
      <c r="R20" s="18">
        <f>SUM($B$4:$B20)</f>
        <v>7319.92</v>
      </c>
      <c r="S20">
        <f>SUM($E$4:$E20)</f>
        <v>6951.45</v>
      </c>
      <c r="T20">
        <f>SUM($H$4:$H20)</f>
        <v>6583.2500000000009</v>
      </c>
      <c r="U20">
        <f>SUM($K$4:$K20)</f>
        <v>6215.27</v>
      </c>
      <c r="V20" s="18">
        <f t="shared" si="0"/>
        <v>12421.92</v>
      </c>
      <c r="W20">
        <f t="shared" si="1"/>
        <v>12833.45</v>
      </c>
      <c r="X20">
        <f t="shared" si="2"/>
        <v>14011.25</v>
      </c>
      <c r="Y20">
        <f t="shared" si="3"/>
        <v>15373.27</v>
      </c>
      <c r="AA20" s="2">
        <f t="shared" si="20"/>
        <v>0</v>
      </c>
      <c r="AB20" s="12">
        <f t="shared" si="21"/>
        <v>216.91999999999985</v>
      </c>
      <c r="AC20" s="12">
        <f t="shared" si="22"/>
        <v>432.47999999999706</v>
      </c>
      <c r="AD20" s="12">
        <f t="shared" si="23"/>
        <v>646.50999999999954</v>
      </c>
      <c r="AE20" s="12"/>
      <c r="AF20" s="1">
        <v>44866</v>
      </c>
      <c r="AG20" s="25">
        <f t="shared" si="11"/>
        <v>368.61999999998238</v>
      </c>
      <c r="AH20" s="2">
        <f t="shared" si="12"/>
        <v>736.82999999997378</v>
      </c>
      <c r="AI20" s="2">
        <f t="shared" si="13"/>
        <v>1104.7999999999786</v>
      </c>
      <c r="AJ20" s="16">
        <f t="shared" si="14"/>
        <v>-411.53000000000065</v>
      </c>
      <c r="AK20">
        <f t="shared" si="15"/>
        <v>-1589.33</v>
      </c>
      <c r="AL20">
        <f t="shared" si="16"/>
        <v>-2951.3500000000004</v>
      </c>
      <c r="AM20" s="16">
        <f t="shared" si="27"/>
        <v>-42.910000000018272</v>
      </c>
      <c r="AN20">
        <f t="shared" si="28"/>
        <v>-852.50000000002615</v>
      </c>
      <c r="AO20">
        <f t="shared" si="29"/>
        <v>-1846.5500000000218</v>
      </c>
      <c r="AP20" s="16">
        <f t="shared" si="24"/>
        <v>151.69999999998254</v>
      </c>
      <c r="AQ20" s="30">
        <f t="shared" si="25"/>
        <v>304.34999999997672</v>
      </c>
      <c r="AR20" s="30">
        <f t="shared" si="26"/>
        <v>458.28999999997905</v>
      </c>
    </row>
    <row r="21" spans="1:44" x14ac:dyDescent="0.25">
      <c r="A21" s="1">
        <v>44896</v>
      </c>
      <c r="B21" s="18">
        <v>415.59</v>
      </c>
      <c r="C21">
        <v>809.99</v>
      </c>
      <c r="D21" s="2">
        <v>198675.06</v>
      </c>
      <c r="E21" s="16">
        <v>394.51</v>
      </c>
      <c r="F21">
        <v>818.32</v>
      </c>
      <c r="G21" s="2">
        <v>198515.03</v>
      </c>
      <c r="H21" s="16">
        <v>373.46</v>
      </c>
      <c r="I21">
        <v>826.69</v>
      </c>
      <c r="J21" s="2">
        <v>198354.01</v>
      </c>
      <c r="K21" s="16">
        <v>352.44</v>
      </c>
      <c r="L21">
        <v>835.12</v>
      </c>
      <c r="M21" s="2">
        <v>198191.65</v>
      </c>
      <c r="N21" s="19">
        <f t="shared" si="6"/>
        <v>98324.94</v>
      </c>
      <c r="O21" s="2">
        <f t="shared" si="7"/>
        <v>98484.97</v>
      </c>
      <c r="P21" s="2">
        <f t="shared" si="8"/>
        <v>98645.989999999991</v>
      </c>
      <c r="Q21" s="2">
        <f t="shared" si="9"/>
        <v>98808.35</v>
      </c>
      <c r="R21" s="18">
        <f>SUM($B$4:$B21)</f>
        <v>7735.51</v>
      </c>
      <c r="S21">
        <f>SUM($E$4:$E21)</f>
        <v>7345.96</v>
      </c>
      <c r="T21">
        <f>SUM($H$4:$H21)</f>
        <v>6956.7100000000009</v>
      </c>
      <c r="U21">
        <f>SUM($K$4:$K21)</f>
        <v>6567.71</v>
      </c>
      <c r="V21" s="18">
        <f t="shared" si="0"/>
        <v>12837.51</v>
      </c>
      <c r="W21">
        <f t="shared" si="1"/>
        <v>13227.96</v>
      </c>
      <c r="X21">
        <f t="shared" si="2"/>
        <v>14384.710000000001</v>
      </c>
      <c r="Y21">
        <f t="shared" si="3"/>
        <v>15725.71</v>
      </c>
      <c r="AA21" s="2">
        <f t="shared" si="20"/>
        <v>0</v>
      </c>
      <c r="AB21" s="12">
        <f t="shared" si="21"/>
        <v>229.67999999999984</v>
      </c>
      <c r="AC21" s="12">
        <f t="shared" si="22"/>
        <v>457.91999999999689</v>
      </c>
      <c r="AD21" s="12">
        <f t="shared" si="23"/>
        <v>684.53999999999951</v>
      </c>
      <c r="AE21" s="12"/>
      <c r="AF21" s="1">
        <v>44896</v>
      </c>
      <c r="AG21" s="25">
        <f t="shared" si="11"/>
        <v>389.70999999999867</v>
      </c>
      <c r="AH21" s="2">
        <f t="shared" si="12"/>
        <v>778.96999999998525</v>
      </c>
      <c r="AI21" s="2">
        <f t="shared" si="13"/>
        <v>1167.950000000003</v>
      </c>
      <c r="AJ21" s="16">
        <f t="shared" si="14"/>
        <v>-390.44999999999891</v>
      </c>
      <c r="AK21">
        <f t="shared" si="15"/>
        <v>-1547.2000000000007</v>
      </c>
      <c r="AL21">
        <f t="shared" si="16"/>
        <v>-2888.1999999999989</v>
      </c>
      <c r="AM21" s="16">
        <f t="shared" si="27"/>
        <v>-0.74000000000023647</v>
      </c>
      <c r="AN21">
        <f t="shared" si="28"/>
        <v>-768.23000000001548</v>
      </c>
      <c r="AO21">
        <f t="shared" si="29"/>
        <v>-1720.2499999999959</v>
      </c>
      <c r="AP21" s="16">
        <f t="shared" si="24"/>
        <v>160.02999999999884</v>
      </c>
      <c r="AQ21" s="30">
        <f t="shared" si="25"/>
        <v>321.04999999998836</v>
      </c>
      <c r="AR21" s="30">
        <f t="shared" si="26"/>
        <v>483.41000000000349</v>
      </c>
    </row>
    <row r="22" spans="1:44" x14ac:dyDescent="0.25">
      <c r="A22" s="1">
        <v>44927</v>
      </c>
      <c r="B22" s="18">
        <v>413.91</v>
      </c>
      <c r="C22">
        <v>811.67</v>
      </c>
      <c r="D22" s="2">
        <v>197863.39</v>
      </c>
      <c r="E22" s="16">
        <v>392.89</v>
      </c>
      <c r="F22">
        <v>819.94</v>
      </c>
      <c r="G22" s="2">
        <v>197695.1</v>
      </c>
      <c r="H22" s="16">
        <v>371.91</v>
      </c>
      <c r="I22">
        <v>828.24</v>
      </c>
      <c r="J22" s="2">
        <v>197525.78</v>
      </c>
      <c r="K22" s="16">
        <v>350.96</v>
      </c>
      <c r="L22">
        <v>836.6</v>
      </c>
      <c r="M22" s="2">
        <v>197355.05</v>
      </c>
      <c r="N22" s="19">
        <f t="shared" si="6"/>
        <v>99136.609999999986</v>
      </c>
      <c r="O22" s="2">
        <f t="shared" si="7"/>
        <v>99304.9</v>
      </c>
      <c r="P22" s="2">
        <f t="shared" si="8"/>
        <v>99474.22</v>
      </c>
      <c r="Q22" s="2">
        <f t="shared" si="9"/>
        <v>99644.950000000012</v>
      </c>
      <c r="R22" s="18">
        <f>SUM($B$4:$B22)</f>
        <v>8149.42</v>
      </c>
      <c r="S22">
        <f>SUM($E$4:$E22)</f>
        <v>7738.85</v>
      </c>
      <c r="T22">
        <f>SUM($H$4:$H22)</f>
        <v>7328.6200000000008</v>
      </c>
      <c r="U22">
        <f>SUM($K$4:$K22)</f>
        <v>6918.67</v>
      </c>
      <c r="V22" s="18">
        <f t="shared" si="0"/>
        <v>13251.42</v>
      </c>
      <c r="W22">
        <f t="shared" si="1"/>
        <v>13620.85</v>
      </c>
      <c r="X22">
        <f t="shared" si="2"/>
        <v>14756.62</v>
      </c>
      <c r="Y22">
        <f t="shared" si="3"/>
        <v>16076.67</v>
      </c>
      <c r="AA22" s="2">
        <f t="shared" si="20"/>
        <v>0</v>
      </c>
      <c r="AB22" s="12">
        <f t="shared" si="21"/>
        <v>242.43999999999983</v>
      </c>
      <c r="AC22" s="12">
        <f t="shared" si="22"/>
        <v>483.35999999999672</v>
      </c>
      <c r="AD22" s="12">
        <f t="shared" si="23"/>
        <v>722.56999999999948</v>
      </c>
      <c r="AE22" s="12"/>
      <c r="AF22" s="1">
        <v>44927</v>
      </c>
      <c r="AG22" s="25">
        <f t="shared" si="11"/>
        <v>410.73000000000798</v>
      </c>
      <c r="AH22" s="2">
        <f t="shared" si="12"/>
        <v>820.97000000001185</v>
      </c>
      <c r="AI22" s="2">
        <f t="shared" si="13"/>
        <v>1230.9100000000251</v>
      </c>
      <c r="AJ22" s="16">
        <f t="shared" si="14"/>
        <v>-369.43000000000029</v>
      </c>
      <c r="AK22">
        <f t="shared" si="15"/>
        <v>-1505.2000000000007</v>
      </c>
      <c r="AL22">
        <f t="shared" si="16"/>
        <v>-2825.25</v>
      </c>
      <c r="AM22" s="16">
        <f t="shared" si="27"/>
        <v>41.300000000007685</v>
      </c>
      <c r="AN22">
        <f t="shared" si="28"/>
        <v>-684.22999999998888</v>
      </c>
      <c r="AO22">
        <f t="shared" si="29"/>
        <v>-1594.3399999999749</v>
      </c>
      <c r="AP22" s="16">
        <f t="shared" si="24"/>
        <v>168.29000000000815</v>
      </c>
      <c r="AQ22" s="30">
        <f t="shared" si="25"/>
        <v>337.61000000001513</v>
      </c>
      <c r="AR22" s="30">
        <f t="shared" si="26"/>
        <v>508.34000000002561</v>
      </c>
    </row>
    <row r="23" spans="1:44" x14ac:dyDescent="0.25">
      <c r="A23" s="1">
        <v>44958</v>
      </c>
      <c r="B23" s="18">
        <v>412.22</v>
      </c>
      <c r="C23">
        <v>813.36</v>
      </c>
      <c r="D23" s="2">
        <v>197050.02</v>
      </c>
      <c r="E23" s="16">
        <v>391.27</v>
      </c>
      <c r="F23">
        <v>821.56</v>
      </c>
      <c r="G23" s="2">
        <v>196873.54</v>
      </c>
      <c r="H23" s="16">
        <v>370.36</v>
      </c>
      <c r="I23">
        <v>829.79</v>
      </c>
      <c r="J23" s="2">
        <v>196695.99</v>
      </c>
      <c r="K23" s="16">
        <v>349.48</v>
      </c>
      <c r="L23">
        <v>838.08</v>
      </c>
      <c r="M23" s="2">
        <v>196516.97</v>
      </c>
      <c r="N23" s="19">
        <f t="shared" si="6"/>
        <v>99949.98000000001</v>
      </c>
      <c r="O23" s="2">
        <f t="shared" si="7"/>
        <v>100126.45999999999</v>
      </c>
      <c r="P23" s="2">
        <f t="shared" si="8"/>
        <v>100304.01000000001</v>
      </c>
      <c r="Q23" s="2">
        <f t="shared" si="9"/>
        <v>100483.03</v>
      </c>
      <c r="R23" s="18">
        <f>SUM($B$4:$B23)</f>
        <v>8561.64</v>
      </c>
      <c r="S23">
        <f>SUM($E$4:$E23)</f>
        <v>8130.1200000000008</v>
      </c>
      <c r="T23">
        <f>SUM($H$4:$H23)</f>
        <v>7698.9800000000005</v>
      </c>
      <c r="U23">
        <f>SUM($K$4:$K23)</f>
        <v>7268.15</v>
      </c>
      <c r="V23" s="18">
        <f t="shared" si="0"/>
        <v>13663.64</v>
      </c>
      <c r="W23">
        <f t="shared" si="1"/>
        <v>14012.12</v>
      </c>
      <c r="X23">
        <f t="shared" si="2"/>
        <v>15126.98</v>
      </c>
      <c r="Y23">
        <f t="shared" si="3"/>
        <v>16426.150000000001</v>
      </c>
      <c r="AA23" s="2">
        <f t="shared" si="20"/>
        <v>0</v>
      </c>
      <c r="AB23" s="12">
        <f t="shared" si="21"/>
        <v>255.19999999999982</v>
      </c>
      <c r="AC23" s="12">
        <f t="shared" si="22"/>
        <v>508.79999999999654</v>
      </c>
      <c r="AD23" s="12">
        <f t="shared" si="23"/>
        <v>760.59999999999945</v>
      </c>
      <c r="AE23" s="12"/>
      <c r="AF23" s="1">
        <v>44958</v>
      </c>
      <c r="AG23" s="25">
        <f t="shared" si="11"/>
        <v>431.67999999998119</v>
      </c>
      <c r="AH23" s="2">
        <f t="shared" si="12"/>
        <v>862.82999999999538</v>
      </c>
      <c r="AI23" s="2">
        <f t="shared" si="13"/>
        <v>1293.6499999999878</v>
      </c>
      <c r="AJ23" s="16">
        <f t="shared" si="14"/>
        <v>-348.48000000000138</v>
      </c>
      <c r="AK23">
        <f t="shared" si="15"/>
        <v>-1463.3400000000001</v>
      </c>
      <c r="AL23">
        <f t="shared" si="16"/>
        <v>-2762.510000000002</v>
      </c>
      <c r="AM23" s="16">
        <f t="shared" si="27"/>
        <v>83.199999999979809</v>
      </c>
      <c r="AN23">
        <f t="shared" si="28"/>
        <v>-600.51000000000477</v>
      </c>
      <c r="AO23">
        <f t="shared" si="29"/>
        <v>-1468.8600000000142</v>
      </c>
      <c r="AP23" s="16">
        <f t="shared" si="24"/>
        <v>176.47999999998137</v>
      </c>
      <c r="AQ23" s="30">
        <f t="shared" si="25"/>
        <v>354.02999999999884</v>
      </c>
      <c r="AR23" s="30">
        <f t="shared" si="26"/>
        <v>533.04999999998836</v>
      </c>
    </row>
    <row r="24" spans="1:44" x14ac:dyDescent="0.25">
      <c r="A24" s="1">
        <v>44986</v>
      </c>
      <c r="B24" s="18">
        <v>410.52</v>
      </c>
      <c r="C24">
        <v>815.06</v>
      </c>
      <c r="D24" s="2">
        <v>196234.96</v>
      </c>
      <c r="E24" s="16">
        <v>389.65</v>
      </c>
      <c r="F24">
        <v>823.18</v>
      </c>
      <c r="G24" s="2">
        <v>196050.35</v>
      </c>
      <c r="H24" s="16">
        <v>368.8</v>
      </c>
      <c r="I24">
        <v>831.35</v>
      </c>
      <c r="J24" s="2">
        <v>195864.64</v>
      </c>
      <c r="K24" s="16">
        <v>348</v>
      </c>
      <c r="L24">
        <v>839.56</v>
      </c>
      <c r="M24" s="2">
        <v>195677.41</v>
      </c>
      <c r="N24" s="19">
        <f t="shared" si="6"/>
        <v>100765.04000000001</v>
      </c>
      <c r="O24" s="2">
        <f t="shared" si="7"/>
        <v>100949.65</v>
      </c>
      <c r="P24" s="2">
        <f t="shared" si="8"/>
        <v>101135.35999999999</v>
      </c>
      <c r="Q24" s="2">
        <f t="shared" si="9"/>
        <v>101322.59</v>
      </c>
      <c r="R24" s="18">
        <f>SUM($B$4:$B24)</f>
        <v>8972.16</v>
      </c>
      <c r="S24">
        <f>SUM($E$4:$E24)</f>
        <v>8519.77</v>
      </c>
      <c r="T24">
        <f>SUM($H$4:$H24)</f>
        <v>8067.7800000000007</v>
      </c>
      <c r="U24">
        <f>SUM($K$4:$K24)</f>
        <v>7616.15</v>
      </c>
      <c r="V24" s="18">
        <f t="shared" si="0"/>
        <v>14074.16</v>
      </c>
      <c r="W24">
        <f t="shared" si="1"/>
        <v>14401.77</v>
      </c>
      <c r="X24">
        <f t="shared" si="2"/>
        <v>15495.78</v>
      </c>
      <c r="Y24">
        <f t="shared" si="3"/>
        <v>16774.150000000001</v>
      </c>
      <c r="AA24" s="2">
        <f t="shared" si="20"/>
        <v>0</v>
      </c>
      <c r="AB24" s="12">
        <f t="shared" si="21"/>
        <v>267.95999999999981</v>
      </c>
      <c r="AC24" s="12">
        <f t="shared" si="22"/>
        <v>534.23999999999637</v>
      </c>
      <c r="AD24" s="12">
        <f t="shared" si="23"/>
        <v>798.62999999999943</v>
      </c>
      <c r="AE24" s="12"/>
      <c r="AF24" s="1">
        <v>44986</v>
      </c>
      <c r="AG24" s="25">
        <f t="shared" si="11"/>
        <v>452.56999999998584</v>
      </c>
      <c r="AH24" s="2">
        <f t="shared" si="12"/>
        <v>904.55999999997425</v>
      </c>
      <c r="AI24" s="2">
        <f t="shared" si="13"/>
        <v>1356.1799999999878</v>
      </c>
      <c r="AJ24" s="16">
        <f t="shared" si="14"/>
        <v>-327.61000000000058</v>
      </c>
      <c r="AK24">
        <f t="shared" si="15"/>
        <v>-1421.6200000000008</v>
      </c>
      <c r="AL24">
        <f t="shared" si="16"/>
        <v>-2699.9900000000016</v>
      </c>
      <c r="AM24" s="16">
        <f t="shared" si="27"/>
        <v>124.95999999998526</v>
      </c>
      <c r="AN24">
        <f t="shared" si="28"/>
        <v>-517.06000000002655</v>
      </c>
      <c r="AO24">
        <f t="shared" si="29"/>
        <v>-1343.8100000000138</v>
      </c>
      <c r="AP24" s="16">
        <f t="shared" si="24"/>
        <v>184.60999999998603</v>
      </c>
      <c r="AQ24" s="30">
        <f t="shared" si="25"/>
        <v>370.31999999997788</v>
      </c>
      <c r="AR24" s="30">
        <f t="shared" si="26"/>
        <v>557.54999999998836</v>
      </c>
    </row>
    <row r="25" spans="1:44" x14ac:dyDescent="0.25">
      <c r="A25" s="1">
        <v>45017</v>
      </c>
      <c r="B25" s="18">
        <v>408.82</v>
      </c>
      <c r="C25">
        <v>816.76</v>
      </c>
      <c r="D25" s="2">
        <v>195418.21</v>
      </c>
      <c r="E25" s="16">
        <v>388.02</v>
      </c>
      <c r="F25">
        <v>824.81</v>
      </c>
      <c r="G25" s="2">
        <v>195225.54</v>
      </c>
      <c r="H25" s="16">
        <v>367.25</v>
      </c>
      <c r="I25">
        <v>832.9</v>
      </c>
      <c r="J25" s="2">
        <v>195031.74</v>
      </c>
      <c r="K25" s="16">
        <v>346.51</v>
      </c>
      <c r="L25">
        <v>841.05</v>
      </c>
      <c r="M25" s="2">
        <v>194836.37</v>
      </c>
      <c r="N25" s="19">
        <f t="shared" si="6"/>
        <v>101581.79000000001</v>
      </c>
      <c r="O25" s="2">
        <f t="shared" si="7"/>
        <v>101774.45999999999</v>
      </c>
      <c r="P25" s="2">
        <f t="shared" si="8"/>
        <v>101968.26000000001</v>
      </c>
      <c r="Q25" s="2">
        <f t="shared" si="9"/>
        <v>102163.63</v>
      </c>
      <c r="R25" s="18">
        <f>SUM($B$4:$B25)</f>
        <v>9380.98</v>
      </c>
      <c r="S25">
        <f>SUM($E$4:$E25)</f>
        <v>8907.7900000000009</v>
      </c>
      <c r="T25">
        <f>SUM($H$4:$H25)</f>
        <v>8435.0300000000007</v>
      </c>
      <c r="U25">
        <f>SUM($K$4:$K25)</f>
        <v>7962.66</v>
      </c>
      <c r="V25" s="18">
        <f t="shared" si="0"/>
        <v>14482.98</v>
      </c>
      <c r="W25">
        <f t="shared" si="1"/>
        <v>14789.79</v>
      </c>
      <c r="X25">
        <f t="shared" si="2"/>
        <v>15863.03</v>
      </c>
      <c r="Y25">
        <f t="shared" si="3"/>
        <v>17120.66</v>
      </c>
      <c r="AA25" s="2">
        <f t="shared" si="20"/>
        <v>0</v>
      </c>
      <c r="AB25" s="12">
        <f t="shared" si="21"/>
        <v>280.7199999999998</v>
      </c>
      <c r="AC25" s="12">
        <f t="shared" si="22"/>
        <v>559.6799999999962</v>
      </c>
      <c r="AD25" s="12">
        <f t="shared" si="23"/>
        <v>836.6599999999994</v>
      </c>
      <c r="AE25" s="12"/>
      <c r="AF25" s="1">
        <v>45017</v>
      </c>
      <c r="AG25" s="25">
        <f t="shared" si="11"/>
        <v>473.3899999999835</v>
      </c>
      <c r="AH25" s="2">
        <f t="shared" si="12"/>
        <v>946.14999999999736</v>
      </c>
      <c r="AI25" s="2">
        <f t="shared" si="13"/>
        <v>1418.4999999999959</v>
      </c>
      <c r="AJ25" s="16">
        <f t="shared" si="14"/>
        <v>-306.81000000000131</v>
      </c>
      <c r="AK25">
        <f t="shared" si="15"/>
        <v>-1380.0500000000011</v>
      </c>
      <c r="AL25">
        <f t="shared" si="16"/>
        <v>-2637.6800000000003</v>
      </c>
      <c r="AM25" s="16">
        <f t="shared" si="27"/>
        <v>166.57999999998219</v>
      </c>
      <c r="AN25">
        <f t="shared" si="28"/>
        <v>-433.90000000000373</v>
      </c>
      <c r="AO25">
        <f t="shared" si="29"/>
        <v>-1219.1800000000044</v>
      </c>
      <c r="AP25" s="16">
        <f t="shared" si="24"/>
        <v>192.6699999999837</v>
      </c>
      <c r="AQ25" s="30">
        <f t="shared" si="25"/>
        <v>386.47000000000116</v>
      </c>
      <c r="AR25" s="30">
        <f t="shared" si="26"/>
        <v>581.83999999999651</v>
      </c>
    </row>
    <row r="26" spans="1:44" x14ac:dyDescent="0.25">
      <c r="A26" s="1">
        <v>45047</v>
      </c>
      <c r="B26" s="18">
        <v>407.12</v>
      </c>
      <c r="C26">
        <v>818.46</v>
      </c>
      <c r="D26" s="2">
        <v>194599.75</v>
      </c>
      <c r="E26" s="16">
        <v>386.38</v>
      </c>
      <c r="F26">
        <v>826.45</v>
      </c>
      <c r="G26" s="2">
        <v>194399.09</v>
      </c>
      <c r="H26" s="16">
        <v>365.68</v>
      </c>
      <c r="I26">
        <v>834.47</v>
      </c>
      <c r="J26" s="2">
        <v>194197.27</v>
      </c>
      <c r="K26" s="16">
        <v>345.02</v>
      </c>
      <c r="L26">
        <v>842.54</v>
      </c>
      <c r="M26" s="2">
        <v>193993.83</v>
      </c>
      <c r="N26" s="19">
        <f t="shared" si="6"/>
        <v>102400.25</v>
      </c>
      <c r="O26" s="2">
        <f t="shared" si="7"/>
        <v>102600.91</v>
      </c>
      <c r="P26" s="2">
        <f t="shared" si="8"/>
        <v>102802.73000000001</v>
      </c>
      <c r="Q26" s="2">
        <f t="shared" si="9"/>
        <v>103006.17000000001</v>
      </c>
      <c r="R26" s="18">
        <f>SUM($B$4:$B26)</f>
        <v>9788.1</v>
      </c>
      <c r="S26">
        <f>SUM($E$4:$E26)</f>
        <v>9294.17</v>
      </c>
      <c r="T26">
        <f>SUM($H$4:$H26)</f>
        <v>8800.7100000000009</v>
      </c>
      <c r="U26">
        <f>SUM($K$4:$K26)</f>
        <v>8307.68</v>
      </c>
      <c r="V26" s="18">
        <f t="shared" si="0"/>
        <v>14890.1</v>
      </c>
      <c r="W26">
        <f t="shared" si="1"/>
        <v>15176.17</v>
      </c>
      <c r="X26">
        <f t="shared" si="2"/>
        <v>16228.710000000001</v>
      </c>
      <c r="Y26">
        <f t="shared" si="3"/>
        <v>17465.68</v>
      </c>
      <c r="AA26" s="2">
        <f t="shared" si="20"/>
        <v>0</v>
      </c>
      <c r="AB26" s="12">
        <f t="shared" si="21"/>
        <v>293.47999999999979</v>
      </c>
      <c r="AC26" s="12">
        <f t="shared" si="22"/>
        <v>585.11999999999603</v>
      </c>
      <c r="AD26" s="12">
        <f t="shared" si="23"/>
        <v>874.68999999999937</v>
      </c>
      <c r="AE26" s="12"/>
      <c r="AF26" s="1">
        <v>45047</v>
      </c>
      <c r="AG26" s="25">
        <f t="shared" si="11"/>
        <v>494.14000000000328</v>
      </c>
      <c r="AH26" s="2">
        <f t="shared" si="12"/>
        <v>987.6000000000065</v>
      </c>
      <c r="AI26" s="2">
        <f t="shared" si="13"/>
        <v>1480.6100000000122</v>
      </c>
      <c r="AJ26" s="16">
        <f t="shared" si="14"/>
        <v>-286.06999999999971</v>
      </c>
      <c r="AK26">
        <f t="shared" si="15"/>
        <v>-1338.6100000000006</v>
      </c>
      <c r="AL26">
        <f t="shared" si="16"/>
        <v>-2575.58</v>
      </c>
      <c r="AM26" s="16">
        <f t="shared" si="27"/>
        <v>208.07000000000357</v>
      </c>
      <c r="AN26">
        <f t="shared" si="28"/>
        <v>-351.00999999999408</v>
      </c>
      <c r="AO26">
        <f t="shared" si="29"/>
        <v>-1094.9699999999877</v>
      </c>
      <c r="AP26" s="16">
        <f t="shared" si="24"/>
        <v>200.66000000000349</v>
      </c>
      <c r="AQ26" s="30">
        <f t="shared" si="25"/>
        <v>402.48000000001048</v>
      </c>
      <c r="AR26" s="30">
        <f t="shared" si="26"/>
        <v>605.92000000001281</v>
      </c>
    </row>
    <row r="27" spans="1:44" x14ac:dyDescent="0.25">
      <c r="A27" s="1">
        <v>45078</v>
      </c>
      <c r="B27" s="18">
        <v>405.42</v>
      </c>
      <c r="C27">
        <v>820.16</v>
      </c>
      <c r="D27" s="2">
        <v>193779.58</v>
      </c>
      <c r="E27" s="16">
        <v>384.75</v>
      </c>
      <c r="F27">
        <v>828.08</v>
      </c>
      <c r="G27" s="2">
        <v>193571.01</v>
      </c>
      <c r="H27" s="16">
        <v>364.12</v>
      </c>
      <c r="I27">
        <v>836.03</v>
      </c>
      <c r="J27" s="2">
        <v>193361.24</v>
      </c>
      <c r="K27" s="16">
        <v>343.53</v>
      </c>
      <c r="L27">
        <v>844.03</v>
      </c>
      <c r="M27" s="2">
        <v>193149.8</v>
      </c>
      <c r="N27" s="19">
        <f t="shared" si="6"/>
        <v>103220.42000000001</v>
      </c>
      <c r="O27" s="2">
        <f t="shared" si="7"/>
        <v>103428.98999999999</v>
      </c>
      <c r="P27" s="2">
        <f t="shared" si="8"/>
        <v>103638.76000000001</v>
      </c>
      <c r="Q27" s="2">
        <f t="shared" si="9"/>
        <v>103850.20000000001</v>
      </c>
      <c r="R27" s="18">
        <f>SUM($B$4:$B27)</f>
        <v>10193.52</v>
      </c>
      <c r="S27">
        <f>SUM($E$4:$E27)</f>
        <v>9678.92</v>
      </c>
      <c r="T27">
        <f>SUM($H$4:$H27)</f>
        <v>9164.8300000000017</v>
      </c>
      <c r="U27">
        <f>SUM($K$4:$K27)</f>
        <v>8651.2100000000009</v>
      </c>
      <c r="V27" s="18">
        <f t="shared" si="0"/>
        <v>15295.52</v>
      </c>
      <c r="W27">
        <f t="shared" si="1"/>
        <v>15560.92</v>
      </c>
      <c r="X27">
        <f t="shared" si="2"/>
        <v>16592.830000000002</v>
      </c>
      <c r="Y27">
        <f t="shared" si="3"/>
        <v>17809.21</v>
      </c>
      <c r="AA27" s="2">
        <f t="shared" si="20"/>
        <v>0</v>
      </c>
      <c r="AB27" s="12">
        <f t="shared" si="21"/>
        <v>306.23999999999978</v>
      </c>
      <c r="AC27" s="12">
        <f t="shared" si="22"/>
        <v>610.55999999999585</v>
      </c>
      <c r="AD27" s="12">
        <f t="shared" si="23"/>
        <v>912.71999999999935</v>
      </c>
      <c r="AE27" s="12"/>
      <c r="AF27" s="1">
        <v>45078</v>
      </c>
      <c r="AG27" s="25">
        <f t="shared" si="11"/>
        <v>514.80999999997766</v>
      </c>
      <c r="AH27" s="2">
        <f t="shared" si="12"/>
        <v>1028.8999999999924</v>
      </c>
      <c r="AI27" s="2">
        <f t="shared" si="13"/>
        <v>1542.4999999999982</v>
      </c>
      <c r="AJ27" s="16">
        <f t="shared" si="14"/>
        <v>-265.39999999999964</v>
      </c>
      <c r="AK27">
        <f t="shared" si="15"/>
        <v>-1297.3100000000013</v>
      </c>
      <c r="AL27">
        <f t="shared" si="16"/>
        <v>-2513.6899999999987</v>
      </c>
      <c r="AM27" s="16">
        <f t="shared" si="27"/>
        <v>249.40999999997803</v>
      </c>
      <c r="AN27">
        <f t="shared" si="28"/>
        <v>-268.41000000000895</v>
      </c>
      <c r="AO27">
        <f t="shared" si="29"/>
        <v>-971.19000000000051</v>
      </c>
      <c r="AP27" s="16">
        <f t="shared" si="24"/>
        <v>208.56999999997788</v>
      </c>
      <c r="AQ27" s="30">
        <f t="shared" si="25"/>
        <v>418.33999999999651</v>
      </c>
      <c r="AR27" s="30">
        <f t="shared" si="26"/>
        <v>629.77999999999884</v>
      </c>
    </row>
    <row r="28" spans="1:44" x14ac:dyDescent="0.25">
      <c r="A28" s="1">
        <v>45108</v>
      </c>
      <c r="B28" s="18">
        <v>403.71</v>
      </c>
      <c r="C28">
        <v>821.87</v>
      </c>
      <c r="D28" s="2">
        <v>192957.71</v>
      </c>
      <c r="E28" s="16">
        <v>383.11</v>
      </c>
      <c r="F28">
        <v>829.72</v>
      </c>
      <c r="G28" s="2">
        <v>192741.29</v>
      </c>
      <c r="H28" s="16">
        <v>362.55</v>
      </c>
      <c r="I28">
        <v>837.6</v>
      </c>
      <c r="J28" s="2">
        <v>192523.65</v>
      </c>
      <c r="K28" s="16">
        <v>342.04</v>
      </c>
      <c r="L28">
        <v>845.52</v>
      </c>
      <c r="M28" s="2">
        <v>192304.27</v>
      </c>
      <c r="N28" s="19">
        <f t="shared" si="6"/>
        <v>104042.29000000001</v>
      </c>
      <c r="O28" s="2">
        <f t="shared" si="7"/>
        <v>104258.70999999999</v>
      </c>
      <c r="P28" s="2">
        <f t="shared" si="8"/>
        <v>104476.35</v>
      </c>
      <c r="Q28" s="2">
        <f t="shared" si="9"/>
        <v>104695.73000000001</v>
      </c>
      <c r="R28" s="18">
        <f>SUM($B$4:$B28)</f>
        <v>10597.23</v>
      </c>
      <c r="S28">
        <f>SUM($E$4:$E28)</f>
        <v>10062.030000000001</v>
      </c>
      <c r="T28">
        <f>SUM($H$4:$H28)</f>
        <v>9527.380000000001</v>
      </c>
      <c r="U28">
        <f>SUM($K$4:$K28)</f>
        <v>8993.2500000000018</v>
      </c>
      <c r="V28" s="18">
        <f t="shared" si="0"/>
        <v>15699.23</v>
      </c>
      <c r="W28">
        <f t="shared" si="1"/>
        <v>15944.03</v>
      </c>
      <c r="X28">
        <f t="shared" si="2"/>
        <v>16955.38</v>
      </c>
      <c r="Y28">
        <f t="shared" si="3"/>
        <v>18151.25</v>
      </c>
      <c r="AA28" s="2">
        <f t="shared" si="20"/>
        <v>0</v>
      </c>
      <c r="AB28" s="12">
        <f t="shared" si="21"/>
        <v>318.99999999999977</v>
      </c>
      <c r="AC28" s="12">
        <f t="shared" si="22"/>
        <v>635.99999999999568</v>
      </c>
      <c r="AD28" s="12">
        <f t="shared" si="23"/>
        <v>950.74999999999932</v>
      </c>
      <c r="AE28" s="12"/>
      <c r="AF28" s="1">
        <v>45108</v>
      </c>
      <c r="AG28" s="25">
        <f t="shared" si="11"/>
        <v>535.41999999998347</v>
      </c>
      <c r="AH28" s="2">
        <f t="shared" si="12"/>
        <v>1070.0599999999934</v>
      </c>
      <c r="AI28" s="2">
        <f t="shared" si="13"/>
        <v>1604.1900000000016</v>
      </c>
      <c r="AJ28" s="16">
        <f t="shared" si="14"/>
        <v>-244.80000000000109</v>
      </c>
      <c r="AK28">
        <f t="shared" si="15"/>
        <v>-1256.1500000000015</v>
      </c>
      <c r="AL28">
        <f t="shared" si="16"/>
        <v>-2452.0200000000004</v>
      </c>
      <c r="AM28" s="16">
        <f t="shared" si="27"/>
        <v>290.61999999998238</v>
      </c>
      <c r="AN28">
        <f t="shared" si="28"/>
        <v>-186.0900000000081</v>
      </c>
      <c r="AO28">
        <f t="shared" si="29"/>
        <v>-847.82999999999879</v>
      </c>
      <c r="AP28" s="16">
        <f t="shared" si="24"/>
        <v>216.4199999999837</v>
      </c>
      <c r="AQ28" s="30">
        <f t="shared" si="25"/>
        <v>434.05999999999767</v>
      </c>
      <c r="AR28" s="30">
        <f t="shared" si="26"/>
        <v>653.44000000000233</v>
      </c>
    </row>
    <row r="29" spans="1:44" x14ac:dyDescent="0.25">
      <c r="A29" s="1">
        <v>45139</v>
      </c>
      <c r="B29" s="18">
        <v>402</v>
      </c>
      <c r="C29">
        <v>823.58</v>
      </c>
      <c r="D29" s="2">
        <v>192134.13</v>
      </c>
      <c r="E29" s="16">
        <v>381.47</v>
      </c>
      <c r="F29">
        <v>831.36</v>
      </c>
      <c r="G29" s="2">
        <v>191909.93</v>
      </c>
      <c r="H29" s="16">
        <v>360.98</v>
      </c>
      <c r="I29">
        <v>839.17</v>
      </c>
      <c r="J29" s="2">
        <v>191684.48000000001</v>
      </c>
      <c r="K29" s="16">
        <v>340.54</v>
      </c>
      <c r="L29">
        <v>847.02</v>
      </c>
      <c r="M29" s="2">
        <v>191457.25</v>
      </c>
      <c r="N29" s="19">
        <f t="shared" si="6"/>
        <v>104865.87</v>
      </c>
      <c r="O29" s="2">
        <f t="shared" si="7"/>
        <v>105090.07</v>
      </c>
      <c r="P29" s="2">
        <f t="shared" si="8"/>
        <v>105315.51999999999</v>
      </c>
      <c r="Q29" s="2">
        <f t="shared" si="9"/>
        <v>105542.75</v>
      </c>
      <c r="R29" s="18">
        <f>SUM($B$4:$B29)</f>
        <v>10999.23</v>
      </c>
      <c r="S29">
        <f>SUM($E$4:$E29)</f>
        <v>10443.5</v>
      </c>
      <c r="T29">
        <f>SUM($H$4:$H29)</f>
        <v>9888.36</v>
      </c>
      <c r="U29">
        <f>SUM($K$4:$K29)</f>
        <v>9333.7900000000027</v>
      </c>
      <c r="V29" s="18">
        <f t="shared" si="0"/>
        <v>16101.23</v>
      </c>
      <c r="W29">
        <f t="shared" si="1"/>
        <v>16325.5</v>
      </c>
      <c r="X29">
        <f t="shared" si="2"/>
        <v>17316.36</v>
      </c>
      <c r="Y29">
        <f t="shared" si="3"/>
        <v>18491.79</v>
      </c>
      <c r="AA29" s="2">
        <f t="shared" si="20"/>
        <v>0</v>
      </c>
      <c r="AB29" s="12">
        <f t="shared" si="21"/>
        <v>331.75999999999976</v>
      </c>
      <c r="AC29" s="12">
        <f t="shared" si="22"/>
        <v>661.43999999999551</v>
      </c>
      <c r="AD29" s="12">
        <f t="shared" si="23"/>
        <v>988.77999999999929</v>
      </c>
      <c r="AE29" s="12"/>
      <c r="AF29" s="1">
        <v>45139</v>
      </c>
      <c r="AG29" s="25">
        <f t="shared" si="11"/>
        <v>555.96000000001141</v>
      </c>
      <c r="AH29" s="2">
        <f t="shared" si="12"/>
        <v>1111.0899999999897</v>
      </c>
      <c r="AI29" s="2">
        <f t="shared" si="13"/>
        <v>1665.6600000000039</v>
      </c>
      <c r="AJ29" s="16">
        <f t="shared" si="14"/>
        <v>-224.27000000000044</v>
      </c>
      <c r="AK29">
        <f t="shared" si="15"/>
        <v>-1215.130000000001</v>
      </c>
      <c r="AL29">
        <f t="shared" si="16"/>
        <v>-2390.5600000000013</v>
      </c>
      <c r="AM29" s="16">
        <f t="shared" si="27"/>
        <v>331.69000000001097</v>
      </c>
      <c r="AN29">
        <f t="shared" si="28"/>
        <v>-104.04000000001133</v>
      </c>
      <c r="AO29">
        <f t="shared" si="29"/>
        <v>-724.89999999999736</v>
      </c>
      <c r="AP29" s="16">
        <f t="shared" si="24"/>
        <v>224.20000000001164</v>
      </c>
      <c r="AQ29" s="30">
        <f t="shared" si="25"/>
        <v>449.64999999999418</v>
      </c>
      <c r="AR29" s="30">
        <f t="shared" si="26"/>
        <v>676.88000000000466</v>
      </c>
    </row>
    <row r="30" spans="1:44" x14ac:dyDescent="0.25">
      <c r="A30" s="1">
        <v>45170</v>
      </c>
      <c r="B30" s="18">
        <v>400.28</v>
      </c>
      <c r="C30">
        <v>825.3</v>
      </c>
      <c r="D30" s="2">
        <v>191308.83</v>
      </c>
      <c r="E30" s="16">
        <v>379.82</v>
      </c>
      <c r="F30">
        <v>833.01</v>
      </c>
      <c r="G30" s="2">
        <v>191076.92</v>
      </c>
      <c r="H30" s="16">
        <v>359.41</v>
      </c>
      <c r="I30">
        <v>840.74</v>
      </c>
      <c r="J30" s="2">
        <v>190843.74</v>
      </c>
      <c r="K30" s="16">
        <v>339.04</v>
      </c>
      <c r="L30">
        <v>848.52</v>
      </c>
      <c r="M30" s="2">
        <v>190608.73</v>
      </c>
      <c r="N30" s="19">
        <f t="shared" si="6"/>
        <v>105691.17000000001</v>
      </c>
      <c r="O30" s="2">
        <f t="shared" si="7"/>
        <v>105923.07999999999</v>
      </c>
      <c r="P30" s="2">
        <f t="shared" si="8"/>
        <v>106156.26000000001</v>
      </c>
      <c r="Q30" s="2">
        <f t="shared" si="9"/>
        <v>106391.26999999999</v>
      </c>
      <c r="R30" s="18">
        <f>SUM($B$4:$B30)</f>
        <v>11399.51</v>
      </c>
      <c r="S30">
        <f>SUM($E$4:$E30)</f>
        <v>10823.32</v>
      </c>
      <c r="T30">
        <f>SUM($H$4:$H30)</f>
        <v>10247.77</v>
      </c>
      <c r="U30">
        <f>SUM($K$4:$K30)</f>
        <v>9672.8300000000036</v>
      </c>
      <c r="V30" s="18">
        <f t="shared" si="0"/>
        <v>16501.510000000002</v>
      </c>
      <c r="W30">
        <f t="shared" si="1"/>
        <v>16705.32</v>
      </c>
      <c r="X30">
        <f t="shared" si="2"/>
        <v>17675.77</v>
      </c>
      <c r="Y30">
        <f t="shared" si="3"/>
        <v>18830.830000000002</v>
      </c>
      <c r="AA30" s="2">
        <f t="shared" si="20"/>
        <v>0</v>
      </c>
      <c r="AB30" s="12">
        <f t="shared" si="21"/>
        <v>344.51999999999975</v>
      </c>
      <c r="AC30" s="12">
        <f t="shared" si="22"/>
        <v>686.87999999999533</v>
      </c>
      <c r="AD30" s="12">
        <f t="shared" si="23"/>
        <v>1026.8099999999993</v>
      </c>
      <c r="AE30" s="12"/>
      <c r="AF30" s="1">
        <v>45170</v>
      </c>
      <c r="AG30" s="25">
        <f t="shared" si="11"/>
        <v>576.42999999997414</v>
      </c>
      <c r="AH30" s="2">
        <f t="shared" si="12"/>
        <v>1151.9699999999918</v>
      </c>
      <c r="AI30" s="2">
        <f t="shared" si="13"/>
        <v>1726.909999999976</v>
      </c>
      <c r="AJ30" s="16">
        <f t="shared" si="14"/>
        <v>-203.80999999999767</v>
      </c>
      <c r="AK30">
        <f t="shared" si="15"/>
        <v>-1174.2599999999984</v>
      </c>
      <c r="AL30">
        <f t="shared" si="16"/>
        <v>-2329.3199999999997</v>
      </c>
      <c r="AM30" s="16">
        <f t="shared" si="27"/>
        <v>372.61999999997647</v>
      </c>
      <c r="AN30">
        <f t="shared" si="28"/>
        <v>-22.290000000006557</v>
      </c>
      <c r="AO30">
        <f t="shared" si="29"/>
        <v>-602.41000000002373</v>
      </c>
      <c r="AP30" s="16">
        <f t="shared" si="24"/>
        <v>231.90999999997439</v>
      </c>
      <c r="AQ30" s="30">
        <f t="shared" si="25"/>
        <v>465.08999999999651</v>
      </c>
      <c r="AR30" s="30">
        <f t="shared" si="26"/>
        <v>700.09999999997672</v>
      </c>
    </row>
    <row r="31" spans="1:44" x14ac:dyDescent="0.25">
      <c r="A31" s="1">
        <v>45200</v>
      </c>
      <c r="B31" s="18">
        <v>398.56</v>
      </c>
      <c r="C31">
        <v>827.02</v>
      </c>
      <c r="D31" s="2">
        <v>190481.81</v>
      </c>
      <c r="E31" s="16">
        <v>378.17</v>
      </c>
      <c r="F31">
        <v>834.66</v>
      </c>
      <c r="G31" s="2">
        <v>190242.26</v>
      </c>
      <c r="H31" s="16">
        <v>357.83</v>
      </c>
      <c r="I31">
        <v>842.32</v>
      </c>
      <c r="J31" s="2">
        <v>190001.42</v>
      </c>
      <c r="K31" s="16">
        <v>337.54</v>
      </c>
      <c r="L31">
        <v>850.02</v>
      </c>
      <c r="M31" s="2">
        <v>189758.71</v>
      </c>
      <c r="N31" s="19">
        <f t="shared" si="6"/>
        <v>106518.19</v>
      </c>
      <c r="O31" s="2">
        <f t="shared" si="7"/>
        <v>106757.73999999999</v>
      </c>
      <c r="P31" s="2">
        <f t="shared" si="8"/>
        <v>106998.57999999999</v>
      </c>
      <c r="Q31" s="2">
        <f t="shared" si="9"/>
        <v>107241.29000000001</v>
      </c>
      <c r="R31" s="18">
        <f>SUM($B$4:$B31)</f>
        <v>11798.07</v>
      </c>
      <c r="S31">
        <f>SUM($E$4:$E31)</f>
        <v>11201.49</v>
      </c>
      <c r="T31">
        <f>SUM($H$4:$H31)</f>
        <v>10605.6</v>
      </c>
      <c r="U31">
        <f>SUM($K$4:$K31)</f>
        <v>10010.370000000004</v>
      </c>
      <c r="V31" s="18">
        <f t="shared" si="0"/>
        <v>16900.07</v>
      </c>
      <c r="W31">
        <f t="shared" si="1"/>
        <v>17083.489999999998</v>
      </c>
      <c r="X31">
        <f t="shared" si="2"/>
        <v>18033.599999999999</v>
      </c>
      <c r="Y31">
        <f t="shared" si="3"/>
        <v>19168.370000000003</v>
      </c>
      <c r="AA31" s="2">
        <f t="shared" si="20"/>
        <v>0</v>
      </c>
      <c r="AB31" s="12">
        <f t="shared" si="21"/>
        <v>357.27999999999975</v>
      </c>
      <c r="AC31" s="12">
        <f t="shared" si="22"/>
        <v>712.31999999999516</v>
      </c>
      <c r="AD31" s="12">
        <f t="shared" si="23"/>
        <v>1064.8399999999992</v>
      </c>
      <c r="AE31" s="12"/>
      <c r="AF31" s="1">
        <v>45200</v>
      </c>
      <c r="AG31" s="25">
        <f t="shared" si="11"/>
        <v>596.8299999999881</v>
      </c>
      <c r="AH31" s="2">
        <f t="shared" si="12"/>
        <v>1192.70999999998</v>
      </c>
      <c r="AI31" s="2">
        <f t="shared" si="13"/>
        <v>1787.9400000000051</v>
      </c>
      <c r="AJ31" s="16">
        <f t="shared" si="14"/>
        <v>-183.41999999999825</v>
      </c>
      <c r="AK31">
        <f t="shared" si="15"/>
        <v>-1133.5299999999988</v>
      </c>
      <c r="AL31">
        <f t="shared" si="16"/>
        <v>-2268.3000000000029</v>
      </c>
      <c r="AM31" s="16">
        <f t="shared" si="27"/>
        <v>413.40999999998985</v>
      </c>
      <c r="AN31">
        <f t="shared" si="28"/>
        <v>59.179999999981192</v>
      </c>
      <c r="AO31">
        <f t="shared" si="29"/>
        <v>-480.35999999999785</v>
      </c>
      <c r="AP31" s="16">
        <f t="shared" si="24"/>
        <v>239.54999999998836</v>
      </c>
      <c r="AQ31" s="30">
        <f t="shared" si="25"/>
        <v>480.38999999998487</v>
      </c>
      <c r="AR31" s="30">
        <f t="shared" si="26"/>
        <v>723.10000000000582</v>
      </c>
    </row>
    <row r="32" spans="1:44" x14ac:dyDescent="0.25">
      <c r="A32" s="1">
        <v>45231</v>
      </c>
      <c r="B32" s="18">
        <v>396.84</v>
      </c>
      <c r="C32">
        <v>828.74</v>
      </c>
      <c r="D32" s="2">
        <v>189653.06</v>
      </c>
      <c r="E32" s="16">
        <v>376.52</v>
      </c>
      <c r="F32">
        <v>836.31</v>
      </c>
      <c r="G32" s="2">
        <v>189405.95</v>
      </c>
      <c r="H32" s="16">
        <v>356.25</v>
      </c>
      <c r="I32">
        <v>843.9</v>
      </c>
      <c r="J32" s="2">
        <v>189157.52</v>
      </c>
      <c r="K32" s="16">
        <v>336.03</v>
      </c>
      <c r="L32">
        <v>851.53</v>
      </c>
      <c r="M32" s="2">
        <v>188907.18</v>
      </c>
      <c r="N32" s="19">
        <f t="shared" si="6"/>
        <v>107346.94</v>
      </c>
      <c r="O32" s="2">
        <f t="shared" si="7"/>
        <v>107594.04999999999</v>
      </c>
      <c r="P32" s="2">
        <f t="shared" si="8"/>
        <v>107842.48000000001</v>
      </c>
      <c r="Q32" s="2">
        <f t="shared" si="9"/>
        <v>108092.82</v>
      </c>
      <c r="R32" s="18">
        <f>SUM($B$4:$B32)</f>
        <v>12194.91</v>
      </c>
      <c r="S32">
        <f>SUM($E$4:$E32)</f>
        <v>11578.01</v>
      </c>
      <c r="T32">
        <f>SUM($H$4:$H32)</f>
        <v>10961.85</v>
      </c>
      <c r="U32">
        <f>SUM($K$4:$K32)</f>
        <v>10346.400000000005</v>
      </c>
      <c r="V32" s="18">
        <f t="shared" si="0"/>
        <v>17296.91</v>
      </c>
      <c r="W32">
        <f t="shared" si="1"/>
        <v>17460.010000000002</v>
      </c>
      <c r="X32">
        <f t="shared" si="2"/>
        <v>18389.849999999999</v>
      </c>
      <c r="Y32">
        <f t="shared" si="3"/>
        <v>19504.400000000005</v>
      </c>
      <c r="AA32" s="2">
        <f t="shared" si="20"/>
        <v>0</v>
      </c>
      <c r="AB32" s="12">
        <f t="shared" si="21"/>
        <v>370.03999999999974</v>
      </c>
      <c r="AC32" s="12">
        <f t="shared" si="22"/>
        <v>737.75999999999499</v>
      </c>
      <c r="AD32" s="12">
        <f t="shared" si="23"/>
        <v>1102.8699999999992</v>
      </c>
      <c r="AE32" s="12"/>
      <c r="AF32" s="1">
        <v>45231</v>
      </c>
      <c r="AG32" s="25">
        <f t="shared" si="11"/>
        <v>617.14999999998577</v>
      </c>
      <c r="AH32" s="2">
        <f t="shared" si="12"/>
        <v>1233.3000000000031</v>
      </c>
      <c r="AI32" s="2">
        <f t="shared" si="13"/>
        <v>1848.7500000000039</v>
      </c>
      <c r="AJ32" s="16">
        <f t="shared" si="14"/>
        <v>-163.10000000000218</v>
      </c>
      <c r="AK32">
        <f t="shared" si="15"/>
        <v>-1092.9399999999987</v>
      </c>
      <c r="AL32">
        <f t="shared" si="16"/>
        <v>-2207.4900000000052</v>
      </c>
      <c r="AM32" s="16">
        <f t="shared" si="27"/>
        <v>454.04999999998358</v>
      </c>
      <c r="AN32">
        <f t="shared" si="28"/>
        <v>140.36000000000445</v>
      </c>
      <c r="AO32">
        <f t="shared" si="29"/>
        <v>-358.74000000000137</v>
      </c>
      <c r="AP32" s="16">
        <f t="shared" si="24"/>
        <v>247.10999999998603</v>
      </c>
      <c r="AQ32" s="30">
        <f t="shared" si="25"/>
        <v>495.54000000000815</v>
      </c>
      <c r="AR32" s="30">
        <f t="shared" si="26"/>
        <v>745.88000000000466</v>
      </c>
    </row>
    <row r="33" spans="1:44" x14ac:dyDescent="0.25">
      <c r="A33" s="1">
        <v>45261</v>
      </c>
      <c r="B33" s="18">
        <v>395.11</v>
      </c>
      <c r="C33">
        <v>830.47</v>
      </c>
      <c r="D33" s="2">
        <v>188822.59</v>
      </c>
      <c r="E33" s="16">
        <v>374.87</v>
      </c>
      <c r="F33">
        <v>837.96</v>
      </c>
      <c r="G33" s="2">
        <v>188567.99</v>
      </c>
      <c r="H33" s="16">
        <v>354.67</v>
      </c>
      <c r="I33">
        <v>845.48</v>
      </c>
      <c r="J33" s="2">
        <v>188312.04</v>
      </c>
      <c r="K33" s="16">
        <v>334.52</v>
      </c>
      <c r="L33">
        <v>853.04</v>
      </c>
      <c r="M33" s="2">
        <v>188054.14</v>
      </c>
      <c r="N33" s="19">
        <f t="shared" si="6"/>
        <v>108177.41</v>
      </c>
      <c r="O33" s="2">
        <f t="shared" si="7"/>
        <v>108432.01000000001</v>
      </c>
      <c r="P33" s="2">
        <f t="shared" si="8"/>
        <v>108687.95999999999</v>
      </c>
      <c r="Q33" s="2">
        <f t="shared" si="9"/>
        <v>108945.85999999999</v>
      </c>
      <c r="R33" s="18">
        <f>SUM($B$4:$B33)</f>
        <v>12590.02</v>
      </c>
      <c r="S33">
        <f>SUM($E$4:$E33)</f>
        <v>11952.880000000001</v>
      </c>
      <c r="T33">
        <f>SUM($H$4:$H33)</f>
        <v>11316.52</v>
      </c>
      <c r="U33">
        <f>SUM($K$4:$K33)</f>
        <v>10680.920000000006</v>
      </c>
      <c r="V33" s="18">
        <f t="shared" si="0"/>
        <v>17692.02</v>
      </c>
      <c r="W33">
        <f t="shared" si="1"/>
        <v>17834.88</v>
      </c>
      <c r="X33">
        <f t="shared" si="2"/>
        <v>18744.52</v>
      </c>
      <c r="Y33">
        <f t="shared" si="3"/>
        <v>19838.920000000006</v>
      </c>
      <c r="AA33" s="2">
        <f t="shared" si="20"/>
        <v>0</v>
      </c>
      <c r="AB33" s="12">
        <f t="shared" si="21"/>
        <v>382.79999999999973</v>
      </c>
      <c r="AC33" s="12">
        <f t="shared" si="22"/>
        <v>763.19999999999482</v>
      </c>
      <c r="AD33" s="12">
        <f t="shared" si="23"/>
        <v>1140.8999999999992</v>
      </c>
      <c r="AE33" s="12"/>
      <c r="AF33" s="1">
        <v>45261</v>
      </c>
      <c r="AG33" s="25">
        <f t="shared" si="11"/>
        <v>637.40000000000555</v>
      </c>
      <c r="AH33" s="2">
        <f t="shared" si="12"/>
        <v>1273.7499999999832</v>
      </c>
      <c r="AI33" s="2">
        <f t="shared" si="13"/>
        <v>1909.3499999999817</v>
      </c>
      <c r="AJ33" s="16">
        <f t="shared" si="14"/>
        <v>-142.86000000000058</v>
      </c>
      <c r="AK33">
        <f t="shared" si="15"/>
        <v>-1052.5</v>
      </c>
      <c r="AL33">
        <f t="shared" si="16"/>
        <v>-2146.9000000000051</v>
      </c>
      <c r="AM33" s="16">
        <f t="shared" si="27"/>
        <v>494.54000000000497</v>
      </c>
      <c r="AN33">
        <f t="shared" si="28"/>
        <v>221.24999999998317</v>
      </c>
      <c r="AO33">
        <f t="shared" si="29"/>
        <v>-237.55000000002337</v>
      </c>
      <c r="AP33" s="16">
        <f t="shared" si="24"/>
        <v>254.60000000000582</v>
      </c>
      <c r="AQ33" s="30">
        <f t="shared" si="25"/>
        <v>510.54999999998836</v>
      </c>
      <c r="AR33" s="30">
        <f t="shared" si="26"/>
        <v>768.44999999998254</v>
      </c>
    </row>
    <row r="34" spans="1:44" x14ac:dyDescent="0.25">
      <c r="A34" s="1">
        <v>45292</v>
      </c>
      <c r="B34" s="18">
        <v>393.38</v>
      </c>
      <c r="C34">
        <v>832.2</v>
      </c>
      <c r="D34" s="2">
        <v>187990.39</v>
      </c>
      <c r="E34" s="16">
        <v>373.21</v>
      </c>
      <c r="F34">
        <v>839.62</v>
      </c>
      <c r="G34" s="2">
        <v>187728.37</v>
      </c>
      <c r="H34" s="16">
        <v>353.09</v>
      </c>
      <c r="I34">
        <v>847.06</v>
      </c>
      <c r="J34" s="2">
        <v>187464.98</v>
      </c>
      <c r="K34" s="16">
        <v>333.01</v>
      </c>
      <c r="L34">
        <v>854.55</v>
      </c>
      <c r="M34" s="2">
        <v>187199.6</v>
      </c>
      <c r="N34" s="19">
        <f t="shared" si="6"/>
        <v>109009.60999999999</v>
      </c>
      <c r="O34" s="2">
        <f t="shared" si="7"/>
        <v>109271.63</v>
      </c>
      <c r="P34" s="2">
        <f t="shared" si="8"/>
        <v>109535.01999999999</v>
      </c>
      <c r="Q34" s="2">
        <f t="shared" si="9"/>
        <v>109800.4</v>
      </c>
      <c r="R34" s="18">
        <f>SUM($B$4:$B34)</f>
        <v>12983.4</v>
      </c>
      <c r="S34">
        <f>SUM($E$4:$E34)</f>
        <v>12326.09</v>
      </c>
      <c r="T34">
        <f>SUM($H$4:$H34)</f>
        <v>11669.61</v>
      </c>
      <c r="U34">
        <f>SUM($K$4:$K34)</f>
        <v>11013.930000000006</v>
      </c>
      <c r="V34" s="18">
        <f t="shared" si="0"/>
        <v>18085.400000000001</v>
      </c>
      <c r="W34">
        <f t="shared" si="1"/>
        <v>18208.09</v>
      </c>
      <c r="X34">
        <f t="shared" si="2"/>
        <v>19097.61</v>
      </c>
      <c r="Y34">
        <f t="shared" si="3"/>
        <v>20171.930000000008</v>
      </c>
      <c r="AA34" s="2">
        <f t="shared" si="20"/>
        <v>0</v>
      </c>
      <c r="AB34" s="12">
        <f t="shared" si="21"/>
        <v>395.55999999999972</v>
      </c>
      <c r="AC34" s="12">
        <f t="shared" si="22"/>
        <v>788.63999999999464</v>
      </c>
      <c r="AD34" s="12">
        <f t="shared" si="23"/>
        <v>1178.9299999999992</v>
      </c>
      <c r="AE34" s="12"/>
      <c r="AF34" s="1">
        <v>45292</v>
      </c>
      <c r="AG34" s="25">
        <f t="shared" si="11"/>
        <v>657.58000000001834</v>
      </c>
      <c r="AH34" s="2">
        <f t="shared" si="12"/>
        <v>1314.0499999999981</v>
      </c>
      <c r="AI34" s="2">
        <f t="shared" si="13"/>
        <v>1969.7200000000073</v>
      </c>
      <c r="AJ34" s="16">
        <f t="shared" si="14"/>
        <v>-122.68999999999869</v>
      </c>
      <c r="AK34">
        <f t="shared" si="15"/>
        <v>-1012.2099999999991</v>
      </c>
      <c r="AL34">
        <f t="shared" si="16"/>
        <v>-2086.5300000000061</v>
      </c>
      <c r="AM34" s="16">
        <f t="shared" si="27"/>
        <v>534.89000000001965</v>
      </c>
      <c r="AN34">
        <f t="shared" si="28"/>
        <v>301.83999999999901</v>
      </c>
      <c r="AO34">
        <f t="shared" si="29"/>
        <v>-116.80999999999881</v>
      </c>
      <c r="AP34" s="16">
        <f t="shared" si="24"/>
        <v>262.02000000001863</v>
      </c>
      <c r="AQ34" s="30">
        <f t="shared" si="25"/>
        <v>525.41000000000349</v>
      </c>
      <c r="AR34" s="30">
        <f t="shared" si="26"/>
        <v>790.79000000000815</v>
      </c>
    </row>
    <row r="35" spans="1:44" x14ac:dyDescent="0.25">
      <c r="A35" s="1">
        <v>45323</v>
      </c>
      <c r="B35" s="18">
        <v>391.65</v>
      </c>
      <c r="C35">
        <v>833.93</v>
      </c>
      <c r="D35" s="2">
        <v>187156.46</v>
      </c>
      <c r="E35" s="16">
        <v>371.55</v>
      </c>
      <c r="F35">
        <v>841.28</v>
      </c>
      <c r="G35" s="2">
        <v>186887.08</v>
      </c>
      <c r="H35" s="16">
        <v>351.5</v>
      </c>
      <c r="I35">
        <v>848.65</v>
      </c>
      <c r="J35" s="2">
        <v>186616.32000000001</v>
      </c>
      <c r="K35" s="16">
        <v>331.5</v>
      </c>
      <c r="L35">
        <v>856.06</v>
      </c>
      <c r="M35" s="2">
        <v>186343.53</v>
      </c>
      <c r="N35" s="19">
        <f t="shared" si="6"/>
        <v>109843.54000000001</v>
      </c>
      <c r="O35" s="2">
        <f t="shared" si="7"/>
        <v>110112.92000000001</v>
      </c>
      <c r="P35" s="2">
        <f t="shared" si="8"/>
        <v>110383.67999999999</v>
      </c>
      <c r="Q35" s="2">
        <f t="shared" si="9"/>
        <v>110656.47</v>
      </c>
      <c r="R35" s="18">
        <f>SUM($B$4:$B35)</f>
        <v>13375.05</v>
      </c>
      <c r="S35">
        <f>SUM($E$4:$E35)</f>
        <v>12697.64</v>
      </c>
      <c r="T35">
        <f>SUM($H$4:$H35)</f>
        <v>12021.11</v>
      </c>
      <c r="U35">
        <f>SUM($K$4:$K35)</f>
        <v>11345.430000000006</v>
      </c>
      <c r="V35" s="18">
        <f t="shared" si="0"/>
        <v>18477.05</v>
      </c>
      <c r="W35">
        <f t="shared" si="1"/>
        <v>18579.64</v>
      </c>
      <c r="X35">
        <f t="shared" si="2"/>
        <v>19449.11</v>
      </c>
      <c r="Y35">
        <f t="shared" si="3"/>
        <v>20503.430000000008</v>
      </c>
      <c r="AA35" s="2">
        <f t="shared" si="20"/>
        <v>0</v>
      </c>
      <c r="AB35" s="12">
        <f t="shared" si="21"/>
        <v>408.31999999999971</v>
      </c>
      <c r="AC35" s="12">
        <f t="shared" si="22"/>
        <v>814.07999999999447</v>
      </c>
      <c r="AD35" s="12">
        <f t="shared" si="23"/>
        <v>1216.9599999999991</v>
      </c>
      <c r="AE35" s="12"/>
      <c r="AF35" s="1">
        <v>45323</v>
      </c>
      <c r="AG35" s="25">
        <f t="shared" si="11"/>
        <v>677.70000000000437</v>
      </c>
      <c r="AH35" s="2">
        <f t="shared" si="12"/>
        <v>1354.2199999999793</v>
      </c>
      <c r="AI35" s="2">
        <f t="shared" si="13"/>
        <v>2029.8899999999921</v>
      </c>
      <c r="AJ35" s="16">
        <f t="shared" si="14"/>
        <v>-102.59000000000015</v>
      </c>
      <c r="AK35">
        <f t="shared" si="15"/>
        <v>-972.06000000000131</v>
      </c>
      <c r="AL35">
        <f t="shared" si="16"/>
        <v>-2026.3800000000083</v>
      </c>
      <c r="AM35" s="16">
        <f t="shared" si="27"/>
        <v>575.11000000000422</v>
      </c>
      <c r="AN35">
        <f t="shared" si="28"/>
        <v>382.15999999997803</v>
      </c>
      <c r="AO35">
        <f t="shared" si="29"/>
        <v>3.5099999999838474</v>
      </c>
      <c r="AP35" s="16">
        <f t="shared" si="24"/>
        <v>269.38000000000466</v>
      </c>
      <c r="AQ35" s="30">
        <f t="shared" si="25"/>
        <v>540.13999999998487</v>
      </c>
      <c r="AR35" s="30">
        <f t="shared" si="26"/>
        <v>812.92999999999302</v>
      </c>
    </row>
    <row r="36" spans="1:44" x14ac:dyDescent="0.25">
      <c r="A36" s="1">
        <v>45352</v>
      </c>
      <c r="B36" s="18">
        <v>389.91</v>
      </c>
      <c r="C36">
        <v>835.67</v>
      </c>
      <c r="D36" s="2">
        <v>186320.79</v>
      </c>
      <c r="E36" s="16">
        <v>369.88</v>
      </c>
      <c r="F36">
        <v>842.95</v>
      </c>
      <c r="G36" s="2">
        <v>186044.13</v>
      </c>
      <c r="H36" s="16">
        <v>349.91</v>
      </c>
      <c r="I36">
        <v>850.24</v>
      </c>
      <c r="J36" s="2">
        <v>185766.08</v>
      </c>
      <c r="K36" s="16">
        <v>329.98</v>
      </c>
      <c r="L36">
        <v>857.58</v>
      </c>
      <c r="M36" s="2">
        <v>185485.96</v>
      </c>
      <c r="N36" s="19">
        <f t="shared" si="6"/>
        <v>110679.20999999999</v>
      </c>
      <c r="O36" s="2">
        <f t="shared" si="7"/>
        <v>110955.87</v>
      </c>
      <c r="P36" s="2">
        <f t="shared" si="8"/>
        <v>111233.92000000001</v>
      </c>
      <c r="Q36" s="2">
        <f t="shared" si="9"/>
        <v>111514.04000000001</v>
      </c>
      <c r="R36" s="18">
        <f>SUM($B$4:$B36)</f>
        <v>13764.96</v>
      </c>
      <c r="S36">
        <f>SUM($E$4:$E36)</f>
        <v>13067.519999999999</v>
      </c>
      <c r="T36">
        <f>SUM($H$4:$H36)</f>
        <v>12371.02</v>
      </c>
      <c r="U36">
        <f>SUM($K$4:$K36)</f>
        <v>11675.410000000005</v>
      </c>
      <c r="V36" s="18">
        <f t="shared" si="0"/>
        <v>18866.96</v>
      </c>
      <c r="W36">
        <f t="shared" si="1"/>
        <v>18949.519999999997</v>
      </c>
      <c r="X36">
        <f t="shared" si="2"/>
        <v>19799.02</v>
      </c>
      <c r="Y36">
        <f t="shared" si="3"/>
        <v>20833.410000000003</v>
      </c>
      <c r="AA36" s="2">
        <f t="shared" si="20"/>
        <v>0</v>
      </c>
      <c r="AB36" s="12">
        <f t="shared" si="21"/>
        <v>421.0799999999997</v>
      </c>
      <c r="AC36" s="12">
        <f t="shared" si="22"/>
        <v>839.5199999999943</v>
      </c>
      <c r="AD36" s="12">
        <f t="shared" si="23"/>
        <v>1254.9899999999991</v>
      </c>
      <c r="AE36" s="12"/>
      <c r="AF36" s="1">
        <v>45352</v>
      </c>
      <c r="AG36" s="25">
        <f t="shared" si="11"/>
        <v>697.74000000000319</v>
      </c>
      <c r="AH36" s="2">
        <f t="shared" si="12"/>
        <v>1394.2300000000153</v>
      </c>
      <c r="AI36" s="2">
        <f t="shared" si="13"/>
        <v>2089.8200000000152</v>
      </c>
      <c r="AJ36" s="16">
        <f t="shared" si="14"/>
        <v>-82.559999999997672</v>
      </c>
      <c r="AK36">
        <f t="shared" si="15"/>
        <v>-932.06000000000131</v>
      </c>
      <c r="AL36">
        <f t="shared" si="16"/>
        <v>-1966.4500000000044</v>
      </c>
      <c r="AM36" s="16">
        <f t="shared" si="27"/>
        <v>615.18000000000552</v>
      </c>
      <c r="AN36">
        <f t="shared" si="28"/>
        <v>462.17000000001394</v>
      </c>
      <c r="AO36">
        <f t="shared" si="29"/>
        <v>123.3700000000108</v>
      </c>
      <c r="AP36" s="16">
        <f t="shared" si="24"/>
        <v>276.66000000000349</v>
      </c>
      <c r="AQ36" s="30">
        <f t="shared" si="25"/>
        <v>554.71000000002095</v>
      </c>
      <c r="AR36" s="30">
        <f t="shared" si="26"/>
        <v>834.8300000000163</v>
      </c>
    </row>
    <row r="37" spans="1:44" x14ac:dyDescent="0.25">
      <c r="A37" s="1">
        <v>45383</v>
      </c>
      <c r="B37" s="18">
        <v>388.17</v>
      </c>
      <c r="C37">
        <v>837.41</v>
      </c>
      <c r="D37" s="2">
        <v>185483.38</v>
      </c>
      <c r="E37" s="16">
        <v>368.21</v>
      </c>
      <c r="F37">
        <v>844.62</v>
      </c>
      <c r="G37" s="2">
        <v>185199.52</v>
      </c>
      <c r="H37" s="16">
        <v>348.31</v>
      </c>
      <c r="I37">
        <v>851.84</v>
      </c>
      <c r="J37" s="2">
        <v>184914.24</v>
      </c>
      <c r="K37" s="16">
        <v>328.46</v>
      </c>
      <c r="L37">
        <v>859.1</v>
      </c>
      <c r="M37" s="2">
        <v>184626.86</v>
      </c>
      <c r="N37" s="19">
        <f t="shared" si="6"/>
        <v>111516.62</v>
      </c>
      <c r="O37" s="2">
        <f t="shared" si="7"/>
        <v>111800.48000000001</v>
      </c>
      <c r="P37" s="2">
        <f t="shared" si="8"/>
        <v>112085.76000000001</v>
      </c>
      <c r="Q37" s="2">
        <f t="shared" si="9"/>
        <v>112373.14000000001</v>
      </c>
      <c r="R37" s="18">
        <f>SUM($B$4:$B37)</f>
        <v>14153.13</v>
      </c>
      <c r="S37">
        <f>SUM($E$4:$E37)</f>
        <v>13435.729999999998</v>
      </c>
      <c r="T37">
        <f>SUM($H$4:$H37)</f>
        <v>12719.33</v>
      </c>
      <c r="U37">
        <f>SUM($K$4:$K37)</f>
        <v>12003.870000000004</v>
      </c>
      <c r="V37" s="18">
        <f t="shared" si="0"/>
        <v>19255.129999999997</v>
      </c>
      <c r="W37">
        <f t="shared" si="1"/>
        <v>19317.729999999996</v>
      </c>
      <c r="X37">
        <f t="shared" si="2"/>
        <v>20147.330000000002</v>
      </c>
      <c r="Y37">
        <f t="shared" si="3"/>
        <v>21161.870000000003</v>
      </c>
      <c r="AA37" s="2">
        <f t="shared" si="20"/>
        <v>0</v>
      </c>
      <c r="AB37" s="12">
        <f t="shared" si="21"/>
        <v>433.83999999999969</v>
      </c>
      <c r="AC37" s="12">
        <f t="shared" si="22"/>
        <v>864.95999999999412</v>
      </c>
      <c r="AD37" s="12">
        <f t="shared" si="23"/>
        <v>1293.0199999999991</v>
      </c>
      <c r="AE37" s="12"/>
      <c r="AF37" s="1">
        <v>45383</v>
      </c>
      <c r="AG37" s="25">
        <f t="shared" si="11"/>
        <v>717.70000000001482</v>
      </c>
      <c r="AH37" s="2">
        <f t="shared" si="12"/>
        <v>1434.1000000000081</v>
      </c>
      <c r="AI37" s="2">
        <f t="shared" si="13"/>
        <v>2149.5400000000177</v>
      </c>
      <c r="AJ37" s="16">
        <f t="shared" si="14"/>
        <v>-62.599999999998545</v>
      </c>
      <c r="AK37">
        <f t="shared" si="15"/>
        <v>-892.20000000000437</v>
      </c>
      <c r="AL37">
        <f t="shared" si="16"/>
        <v>-1906.7400000000052</v>
      </c>
      <c r="AM37" s="16">
        <f t="shared" si="27"/>
        <v>655.10000000001628</v>
      </c>
      <c r="AN37">
        <f t="shared" si="28"/>
        <v>541.90000000000373</v>
      </c>
      <c r="AO37">
        <f t="shared" si="29"/>
        <v>242.80000000001246</v>
      </c>
      <c r="AP37" s="16">
        <f t="shared" si="24"/>
        <v>283.86000000001513</v>
      </c>
      <c r="AQ37" s="30">
        <f t="shared" si="25"/>
        <v>569.14000000001397</v>
      </c>
      <c r="AR37" s="30">
        <f t="shared" si="26"/>
        <v>856.52000000001863</v>
      </c>
    </row>
    <row r="38" spans="1:44" x14ac:dyDescent="0.25">
      <c r="A38" s="1">
        <v>45413</v>
      </c>
      <c r="B38" s="18">
        <v>386.42</v>
      </c>
      <c r="C38">
        <v>839.16</v>
      </c>
      <c r="D38" s="2">
        <v>184644.22</v>
      </c>
      <c r="E38" s="16">
        <v>366.54</v>
      </c>
      <c r="F38">
        <v>846.29</v>
      </c>
      <c r="G38" s="2">
        <v>184353.23</v>
      </c>
      <c r="H38" s="16">
        <v>346.71</v>
      </c>
      <c r="I38">
        <v>853.44</v>
      </c>
      <c r="J38" s="2">
        <v>184060.81</v>
      </c>
      <c r="K38" s="16">
        <v>326.94</v>
      </c>
      <c r="L38">
        <v>860.62</v>
      </c>
      <c r="M38" s="2">
        <v>183766.25</v>
      </c>
      <c r="N38" s="19">
        <f t="shared" si="6"/>
        <v>112355.78</v>
      </c>
      <c r="O38" s="2">
        <f t="shared" si="7"/>
        <v>112646.76999999999</v>
      </c>
      <c r="P38" s="2">
        <f t="shared" si="8"/>
        <v>112939.19</v>
      </c>
      <c r="Q38" s="2">
        <f t="shared" si="9"/>
        <v>113233.75</v>
      </c>
      <c r="R38" s="18">
        <f>SUM($B$4:$B38)</f>
        <v>14539.55</v>
      </c>
      <c r="S38">
        <f>SUM($E$4:$E38)</f>
        <v>13802.269999999999</v>
      </c>
      <c r="T38">
        <f>SUM($H$4:$H38)</f>
        <v>13066.039999999999</v>
      </c>
      <c r="U38">
        <f>SUM($K$4:$K38)</f>
        <v>12330.810000000005</v>
      </c>
      <c r="V38" s="18">
        <f t="shared" si="0"/>
        <v>19641.55</v>
      </c>
      <c r="W38">
        <f t="shared" si="1"/>
        <v>19684.269999999997</v>
      </c>
      <c r="X38">
        <f t="shared" si="2"/>
        <v>20494.04</v>
      </c>
      <c r="Y38">
        <f t="shared" si="3"/>
        <v>21488.810000000005</v>
      </c>
      <c r="AA38" s="2">
        <f t="shared" si="20"/>
        <v>0</v>
      </c>
      <c r="AB38" s="12">
        <f t="shared" si="21"/>
        <v>446.59999999999968</v>
      </c>
      <c r="AC38" s="12">
        <f t="shared" si="22"/>
        <v>890.39999999999395</v>
      </c>
      <c r="AD38" s="12">
        <f t="shared" si="23"/>
        <v>1331.049999999999</v>
      </c>
      <c r="AE38" s="12"/>
      <c r="AF38" s="1">
        <v>45413</v>
      </c>
      <c r="AG38" s="25">
        <f t="shared" si="11"/>
        <v>737.58999999999037</v>
      </c>
      <c r="AH38" s="2">
        <f t="shared" si="12"/>
        <v>1473.8099999999974</v>
      </c>
      <c r="AI38" s="2">
        <f t="shared" si="13"/>
        <v>2209.0200000000004</v>
      </c>
      <c r="AJ38" s="16">
        <f t="shared" si="14"/>
        <v>-42.719999999997526</v>
      </c>
      <c r="AK38">
        <f t="shared" si="15"/>
        <v>-852.4900000000016</v>
      </c>
      <c r="AL38">
        <f t="shared" si="16"/>
        <v>-1847.2600000000057</v>
      </c>
      <c r="AM38" s="16">
        <f t="shared" si="27"/>
        <v>694.86999999999284</v>
      </c>
      <c r="AN38">
        <f t="shared" si="28"/>
        <v>621.31999999999584</v>
      </c>
      <c r="AO38">
        <f t="shared" si="29"/>
        <v>361.75999999999476</v>
      </c>
      <c r="AP38" s="16">
        <f t="shared" si="24"/>
        <v>290.98999999999069</v>
      </c>
      <c r="AQ38" s="30">
        <f t="shared" si="25"/>
        <v>583.41000000000349</v>
      </c>
      <c r="AR38" s="30">
        <f t="shared" si="26"/>
        <v>877.97000000000116</v>
      </c>
    </row>
    <row r="39" spans="1:44" x14ac:dyDescent="0.25">
      <c r="A39" s="1">
        <v>45444</v>
      </c>
      <c r="B39" s="18">
        <v>384.68</v>
      </c>
      <c r="C39">
        <v>840.9</v>
      </c>
      <c r="D39" s="2">
        <v>183803.32</v>
      </c>
      <c r="E39" s="16">
        <v>364.87</v>
      </c>
      <c r="F39">
        <v>847.96</v>
      </c>
      <c r="G39" s="2">
        <v>183505.26</v>
      </c>
      <c r="H39" s="16">
        <v>345.11</v>
      </c>
      <c r="I39">
        <v>855.04</v>
      </c>
      <c r="J39" s="2">
        <v>183205.77</v>
      </c>
      <c r="K39" s="16">
        <v>325.42</v>
      </c>
      <c r="L39">
        <v>862.14</v>
      </c>
      <c r="M39" s="2">
        <v>182904.11</v>
      </c>
      <c r="N39" s="19">
        <f t="shared" si="6"/>
        <v>113196.68</v>
      </c>
      <c r="O39" s="2">
        <f t="shared" si="7"/>
        <v>113494.73999999999</v>
      </c>
      <c r="P39" s="2">
        <f t="shared" si="8"/>
        <v>113794.23000000001</v>
      </c>
      <c r="Q39" s="2">
        <f t="shared" si="9"/>
        <v>114095.89000000001</v>
      </c>
      <c r="R39" s="18">
        <f>SUM($B$4:$B39)</f>
        <v>14924.23</v>
      </c>
      <c r="S39">
        <f>SUM($E$4:$E39)</f>
        <v>14167.14</v>
      </c>
      <c r="T39">
        <f>SUM($H$4:$H39)</f>
        <v>13411.15</v>
      </c>
      <c r="U39">
        <f>SUM($K$4:$K39)</f>
        <v>12656.230000000005</v>
      </c>
      <c r="V39" s="18">
        <f t="shared" si="0"/>
        <v>20026.23</v>
      </c>
      <c r="W39">
        <f t="shared" si="1"/>
        <v>20049.14</v>
      </c>
      <c r="X39">
        <f t="shared" si="2"/>
        <v>20839.150000000001</v>
      </c>
      <c r="Y39">
        <f t="shared" si="3"/>
        <v>21814.230000000003</v>
      </c>
      <c r="AA39" s="2">
        <f t="shared" si="20"/>
        <v>0</v>
      </c>
      <c r="AB39" s="12">
        <f t="shared" si="21"/>
        <v>459.35999999999967</v>
      </c>
      <c r="AC39" s="12">
        <f t="shared" si="22"/>
        <v>915.83999999999378</v>
      </c>
      <c r="AD39" s="12">
        <f t="shared" si="23"/>
        <v>1369.079999999999</v>
      </c>
      <c r="AE39" s="12"/>
      <c r="AF39" s="1">
        <v>45444</v>
      </c>
      <c r="AG39" s="25">
        <f t="shared" si="11"/>
        <v>757.41999999999734</v>
      </c>
      <c r="AH39" s="2">
        <f t="shared" si="12"/>
        <v>1513.3900000000112</v>
      </c>
      <c r="AI39" s="2">
        <f t="shared" si="13"/>
        <v>2268.29000000002</v>
      </c>
      <c r="AJ39" s="16">
        <f t="shared" si="14"/>
        <v>-22.909999999999854</v>
      </c>
      <c r="AK39">
        <f t="shared" si="15"/>
        <v>-812.92000000000189</v>
      </c>
      <c r="AL39">
        <f t="shared" si="16"/>
        <v>-1788.0000000000036</v>
      </c>
      <c r="AM39" s="16">
        <f t="shared" si="27"/>
        <v>734.50999999999749</v>
      </c>
      <c r="AN39">
        <f t="shared" si="28"/>
        <v>700.47000000000935</v>
      </c>
      <c r="AO39">
        <f t="shared" si="29"/>
        <v>480.29000000001633</v>
      </c>
      <c r="AP39" s="16">
        <f t="shared" si="24"/>
        <v>298.05999999999767</v>
      </c>
      <c r="AQ39" s="30">
        <f t="shared" si="25"/>
        <v>597.55000000001746</v>
      </c>
      <c r="AR39" s="30">
        <f t="shared" si="26"/>
        <v>899.21000000002095</v>
      </c>
    </row>
    <row r="40" spans="1:44" x14ac:dyDescent="0.25">
      <c r="A40" s="1">
        <v>45474</v>
      </c>
      <c r="B40" s="18">
        <v>382.92</v>
      </c>
      <c r="C40">
        <v>842.66</v>
      </c>
      <c r="D40" s="2">
        <v>182960.66</v>
      </c>
      <c r="E40" s="16">
        <v>363.19</v>
      </c>
      <c r="F40">
        <v>849.64</v>
      </c>
      <c r="G40" s="2">
        <v>182655.62</v>
      </c>
      <c r="H40" s="16">
        <v>343.51</v>
      </c>
      <c r="I40">
        <v>856.64</v>
      </c>
      <c r="J40" s="2">
        <v>182349.13</v>
      </c>
      <c r="K40" s="16">
        <v>323.89</v>
      </c>
      <c r="L40">
        <v>863.67</v>
      </c>
      <c r="M40" s="2">
        <v>182040.44</v>
      </c>
      <c r="N40" s="19">
        <f t="shared" si="6"/>
        <v>114039.34</v>
      </c>
      <c r="O40" s="2">
        <f t="shared" si="7"/>
        <v>114344.38</v>
      </c>
      <c r="P40" s="2">
        <f t="shared" si="8"/>
        <v>114650.87</v>
      </c>
      <c r="Q40" s="2">
        <f t="shared" si="9"/>
        <v>114959.56</v>
      </c>
      <c r="R40" s="18">
        <f>SUM($B$4:$B40)</f>
        <v>15307.15</v>
      </c>
      <c r="S40">
        <f>SUM($E$4:$E40)</f>
        <v>14530.33</v>
      </c>
      <c r="T40">
        <f>SUM($H$4:$H40)</f>
        <v>13754.66</v>
      </c>
      <c r="U40">
        <f>SUM($K$4:$K40)</f>
        <v>12980.120000000004</v>
      </c>
      <c r="V40" s="18">
        <f t="shared" si="0"/>
        <v>20409.150000000001</v>
      </c>
      <c r="W40">
        <f t="shared" si="1"/>
        <v>20412.330000000002</v>
      </c>
      <c r="X40">
        <f t="shared" si="2"/>
        <v>21182.66</v>
      </c>
      <c r="Y40">
        <f t="shared" si="3"/>
        <v>22138.120000000003</v>
      </c>
      <c r="AA40" s="2">
        <f t="shared" si="20"/>
        <v>0</v>
      </c>
      <c r="AB40" s="12">
        <f t="shared" si="21"/>
        <v>472.11999999999966</v>
      </c>
      <c r="AC40" s="12">
        <f t="shared" si="22"/>
        <v>941.27999999999361</v>
      </c>
      <c r="AD40" s="12">
        <f t="shared" si="23"/>
        <v>1407.109999999999</v>
      </c>
      <c r="AE40" s="12"/>
      <c r="AF40" s="1">
        <v>45474</v>
      </c>
      <c r="AG40" s="25">
        <f t="shared" si="11"/>
        <v>777.16000000000781</v>
      </c>
      <c r="AH40" s="2">
        <f t="shared" si="12"/>
        <v>1552.8099999999924</v>
      </c>
      <c r="AI40" s="2">
        <f t="shared" si="13"/>
        <v>2327.33</v>
      </c>
      <c r="AJ40" s="16">
        <f t="shared" si="14"/>
        <v>-3.180000000000291</v>
      </c>
      <c r="AK40">
        <f t="shared" si="15"/>
        <v>-773.5099999999984</v>
      </c>
      <c r="AL40">
        <f t="shared" si="16"/>
        <v>-1728.9700000000012</v>
      </c>
      <c r="AM40" s="16">
        <f t="shared" si="27"/>
        <v>773.98000000000752</v>
      </c>
      <c r="AN40">
        <f t="shared" si="28"/>
        <v>779.29999999999404</v>
      </c>
      <c r="AO40">
        <f t="shared" si="29"/>
        <v>598.35999999999876</v>
      </c>
      <c r="AP40" s="16">
        <f t="shared" si="24"/>
        <v>305.04000000000815</v>
      </c>
      <c r="AQ40" s="30">
        <f t="shared" si="25"/>
        <v>611.52999999999884</v>
      </c>
      <c r="AR40" s="30">
        <f t="shared" si="26"/>
        <v>920.22000000000116</v>
      </c>
    </row>
    <row r="41" spans="1:44" x14ac:dyDescent="0.25">
      <c r="A41" s="1">
        <v>45505</v>
      </c>
      <c r="B41" s="18">
        <v>381.17</v>
      </c>
      <c r="C41">
        <v>844.41</v>
      </c>
      <c r="D41" s="2">
        <v>182116.25</v>
      </c>
      <c r="E41" s="16">
        <v>361.51</v>
      </c>
      <c r="F41">
        <v>851.32</v>
      </c>
      <c r="G41" s="2">
        <v>181804.3</v>
      </c>
      <c r="H41" s="16">
        <v>341.9</v>
      </c>
      <c r="I41">
        <v>858.25</v>
      </c>
      <c r="J41" s="2">
        <v>181490.88</v>
      </c>
      <c r="K41" s="16">
        <v>322.36</v>
      </c>
      <c r="L41">
        <v>865.2</v>
      </c>
      <c r="M41" s="2">
        <v>181175.24</v>
      </c>
      <c r="N41" s="19">
        <f t="shared" si="6"/>
        <v>114883.75</v>
      </c>
      <c r="O41" s="2">
        <f t="shared" si="7"/>
        <v>115195.70000000001</v>
      </c>
      <c r="P41" s="2">
        <f t="shared" si="8"/>
        <v>115509.12</v>
      </c>
      <c r="Q41" s="2">
        <f t="shared" si="9"/>
        <v>115824.76000000001</v>
      </c>
      <c r="R41" s="18">
        <f>SUM($B$4:$B41)</f>
        <v>15688.32</v>
      </c>
      <c r="S41">
        <f>SUM($E$4:$E41)</f>
        <v>14891.84</v>
      </c>
      <c r="T41">
        <f>SUM($H$4:$H41)</f>
        <v>14096.56</v>
      </c>
      <c r="U41">
        <f>SUM($K$4:$K41)</f>
        <v>13302.480000000005</v>
      </c>
      <c r="V41" s="18">
        <f t="shared" si="0"/>
        <v>20790.32</v>
      </c>
      <c r="W41">
        <f t="shared" si="1"/>
        <v>20773.84</v>
      </c>
      <c r="X41">
        <f t="shared" si="2"/>
        <v>21524.559999999998</v>
      </c>
      <c r="Y41">
        <f t="shared" si="3"/>
        <v>22460.480000000003</v>
      </c>
      <c r="AA41" s="2">
        <f t="shared" si="20"/>
        <v>0</v>
      </c>
      <c r="AB41" s="12">
        <f t="shared" si="21"/>
        <v>484.87999999999965</v>
      </c>
      <c r="AC41" s="12">
        <f t="shared" si="22"/>
        <v>966.71999999999343</v>
      </c>
      <c r="AD41" s="12">
        <f t="shared" si="23"/>
        <v>1445.139999999999</v>
      </c>
      <c r="AE41" s="12"/>
      <c r="AF41" s="1">
        <v>45505</v>
      </c>
      <c r="AG41" s="25">
        <f t="shared" si="11"/>
        <v>796.8300000000113</v>
      </c>
      <c r="AH41" s="2">
        <f t="shared" si="12"/>
        <v>1592.0899999999888</v>
      </c>
      <c r="AI41" s="2">
        <f t="shared" si="13"/>
        <v>2386.1500000000083</v>
      </c>
      <c r="AJ41" s="16">
        <f t="shared" si="14"/>
        <v>16.479999999999563</v>
      </c>
      <c r="AK41">
        <f t="shared" si="15"/>
        <v>-734.23999999999796</v>
      </c>
      <c r="AL41">
        <f t="shared" si="16"/>
        <v>-1670.1600000000035</v>
      </c>
      <c r="AM41" s="16">
        <f t="shared" si="27"/>
        <v>813.31000000001086</v>
      </c>
      <c r="AN41">
        <f t="shared" si="28"/>
        <v>857.84999999999081</v>
      </c>
      <c r="AO41">
        <f t="shared" si="29"/>
        <v>715.99000000000478</v>
      </c>
      <c r="AP41" s="16">
        <f t="shared" si="24"/>
        <v>311.95000000001164</v>
      </c>
      <c r="AQ41" s="30">
        <f t="shared" si="25"/>
        <v>625.36999999999534</v>
      </c>
      <c r="AR41" s="30">
        <f t="shared" si="26"/>
        <v>941.01000000000931</v>
      </c>
    </row>
    <row r="42" spans="1:44" x14ac:dyDescent="0.25">
      <c r="A42" s="1">
        <v>45536</v>
      </c>
      <c r="B42" s="18">
        <v>379.41</v>
      </c>
      <c r="C42">
        <v>846.17</v>
      </c>
      <c r="D42" s="2">
        <v>181270.08</v>
      </c>
      <c r="E42" s="16">
        <v>359.82</v>
      </c>
      <c r="F42">
        <v>853.01</v>
      </c>
      <c r="G42" s="2">
        <v>180951.29</v>
      </c>
      <c r="H42" s="16">
        <v>340.3</v>
      </c>
      <c r="I42">
        <v>859.85</v>
      </c>
      <c r="J42" s="2">
        <v>180631.03</v>
      </c>
      <c r="K42" s="16">
        <v>320.83</v>
      </c>
      <c r="L42">
        <v>866.73</v>
      </c>
      <c r="M42" s="2">
        <v>180308.51</v>
      </c>
      <c r="N42" s="19">
        <f t="shared" si="6"/>
        <v>115729.92000000001</v>
      </c>
      <c r="O42" s="2">
        <f t="shared" si="7"/>
        <v>116048.70999999999</v>
      </c>
      <c r="P42" s="2">
        <f t="shared" si="8"/>
        <v>116368.97</v>
      </c>
      <c r="Q42" s="2">
        <f t="shared" si="9"/>
        <v>116691.48999999999</v>
      </c>
      <c r="R42" s="18">
        <f>SUM($B$4:$B42)</f>
        <v>16067.73</v>
      </c>
      <c r="S42">
        <f>SUM($E$4:$E42)</f>
        <v>15251.66</v>
      </c>
      <c r="T42">
        <f>SUM($H$4:$H42)</f>
        <v>14436.859999999999</v>
      </c>
      <c r="U42">
        <f>SUM($K$4:$K42)</f>
        <v>13623.310000000005</v>
      </c>
      <c r="V42" s="18">
        <f t="shared" si="0"/>
        <v>21169.73</v>
      </c>
      <c r="W42">
        <f t="shared" si="1"/>
        <v>21133.66</v>
      </c>
      <c r="X42">
        <f t="shared" si="2"/>
        <v>21864.86</v>
      </c>
      <c r="Y42">
        <f t="shared" si="3"/>
        <v>22781.310000000005</v>
      </c>
      <c r="AA42" s="2">
        <f t="shared" si="20"/>
        <v>0</v>
      </c>
      <c r="AB42" s="12">
        <f t="shared" si="21"/>
        <v>497.63999999999965</v>
      </c>
      <c r="AC42" s="12">
        <f t="shared" si="22"/>
        <v>992.15999999999326</v>
      </c>
      <c r="AD42" s="12">
        <f t="shared" si="23"/>
        <v>1483.1699999999989</v>
      </c>
      <c r="AE42" s="12"/>
      <c r="AF42" s="1">
        <v>45536</v>
      </c>
      <c r="AG42" s="25">
        <f t="shared" si="11"/>
        <v>816.42999999997869</v>
      </c>
      <c r="AH42" s="2">
        <f t="shared" si="12"/>
        <v>1631.2099999999816</v>
      </c>
      <c r="AI42" s="2">
        <f t="shared" si="13"/>
        <v>2444.739999999977</v>
      </c>
      <c r="AJ42" s="16">
        <f t="shared" si="14"/>
        <v>36.069999999999709</v>
      </c>
      <c r="AK42">
        <f t="shared" si="15"/>
        <v>-695.13000000000102</v>
      </c>
      <c r="AL42">
        <f t="shared" si="16"/>
        <v>-1611.5800000000054</v>
      </c>
      <c r="AM42" s="16">
        <f t="shared" si="27"/>
        <v>852.4999999999784</v>
      </c>
      <c r="AN42">
        <f t="shared" si="28"/>
        <v>936.0799999999806</v>
      </c>
      <c r="AO42">
        <f t="shared" si="29"/>
        <v>833.15999999997166</v>
      </c>
      <c r="AP42" s="16">
        <f t="shared" si="24"/>
        <v>318.78999999997905</v>
      </c>
      <c r="AQ42" s="30">
        <f t="shared" si="25"/>
        <v>639.04999999998836</v>
      </c>
      <c r="AR42" s="30">
        <f t="shared" si="26"/>
        <v>961.56999999997788</v>
      </c>
    </row>
    <row r="43" spans="1:44" x14ac:dyDescent="0.25">
      <c r="A43" s="1">
        <v>45566</v>
      </c>
      <c r="B43" s="18">
        <v>377.65</v>
      </c>
      <c r="C43">
        <v>847.93</v>
      </c>
      <c r="D43" s="2">
        <v>180422.14</v>
      </c>
      <c r="E43" s="16">
        <v>358.13</v>
      </c>
      <c r="F43">
        <v>854.7</v>
      </c>
      <c r="G43" s="2">
        <v>180096.59</v>
      </c>
      <c r="H43" s="16">
        <v>338.68</v>
      </c>
      <c r="I43">
        <v>861.47</v>
      </c>
      <c r="J43" s="2">
        <v>179769.56</v>
      </c>
      <c r="K43" s="16">
        <v>319.3</v>
      </c>
      <c r="L43">
        <v>868.26</v>
      </c>
      <c r="M43" s="2">
        <v>179440.25</v>
      </c>
      <c r="N43" s="19">
        <f t="shared" si="6"/>
        <v>116577.85999999999</v>
      </c>
      <c r="O43" s="2">
        <f t="shared" si="7"/>
        <v>116903.41</v>
      </c>
      <c r="P43" s="2">
        <f t="shared" si="8"/>
        <v>117230.44</v>
      </c>
      <c r="Q43" s="2">
        <f t="shared" si="9"/>
        <v>117559.75</v>
      </c>
      <c r="R43" s="18">
        <f>SUM($B$4:$B43)</f>
        <v>16445.38</v>
      </c>
      <c r="S43">
        <f>SUM($E$4:$E43)</f>
        <v>15609.789999999999</v>
      </c>
      <c r="T43">
        <f>SUM($H$4:$H43)</f>
        <v>14775.539999999999</v>
      </c>
      <c r="U43">
        <f>SUM($K$4:$K43)</f>
        <v>13942.610000000004</v>
      </c>
      <c r="V43" s="18">
        <f t="shared" si="0"/>
        <v>21547.38</v>
      </c>
      <c r="W43">
        <f t="shared" si="1"/>
        <v>21491.79</v>
      </c>
      <c r="X43">
        <f t="shared" si="2"/>
        <v>22203.54</v>
      </c>
      <c r="Y43">
        <f t="shared" si="3"/>
        <v>23100.610000000004</v>
      </c>
      <c r="AA43" s="2">
        <f t="shared" si="20"/>
        <v>0</v>
      </c>
      <c r="AB43" s="12">
        <f t="shared" si="21"/>
        <v>510.39999999999964</v>
      </c>
      <c r="AC43" s="12">
        <f t="shared" si="22"/>
        <v>1017.5999999999931</v>
      </c>
      <c r="AD43" s="12">
        <f t="shared" si="23"/>
        <v>1521.1999999999989</v>
      </c>
      <c r="AE43" s="12"/>
      <c r="AF43" s="1">
        <v>45566</v>
      </c>
      <c r="AG43" s="25">
        <f t="shared" si="11"/>
        <v>835.9500000000171</v>
      </c>
      <c r="AH43" s="2">
        <f t="shared" si="12"/>
        <v>1670.1800000000094</v>
      </c>
      <c r="AI43" s="2">
        <f t="shared" si="13"/>
        <v>2503.0900000000129</v>
      </c>
      <c r="AJ43" s="16">
        <f t="shared" si="14"/>
        <v>55.590000000000146</v>
      </c>
      <c r="AK43">
        <f t="shared" si="15"/>
        <v>-656.15999999999985</v>
      </c>
      <c r="AL43">
        <f t="shared" si="16"/>
        <v>-1553.2300000000032</v>
      </c>
      <c r="AM43" s="16">
        <f t="shared" si="27"/>
        <v>891.54000000001724</v>
      </c>
      <c r="AN43">
        <f t="shared" si="28"/>
        <v>1014.0200000000095</v>
      </c>
      <c r="AO43">
        <f t="shared" si="29"/>
        <v>949.86000000000968</v>
      </c>
      <c r="AP43" s="16">
        <f t="shared" si="24"/>
        <v>325.55000000001746</v>
      </c>
      <c r="AQ43" s="30">
        <f t="shared" si="25"/>
        <v>652.5800000000163</v>
      </c>
      <c r="AR43" s="30">
        <f t="shared" si="26"/>
        <v>981.89000000001397</v>
      </c>
    </row>
    <row r="44" spans="1:44" x14ac:dyDescent="0.25">
      <c r="A44" s="1">
        <v>45597</v>
      </c>
      <c r="B44" s="18">
        <v>375.88</v>
      </c>
      <c r="C44">
        <v>849.7</v>
      </c>
      <c r="D44" s="2">
        <v>179572.44</v>
      </c>
      <c r="E44" s="16">
        <v>356.44</v>
      </c>
      <c r="F44">
        <v>856.39</v>
      </c>
      <c r="G44" s="2">
        <v>179240.2</v>
      </c>
      <c r="H44" s="16">
        <v>337.07</v>
      </c>
      <c r="I44">
        <v>863.08</v>
      </c>
      <c r="J44" s="2">
        <v>178906.48</v>
      </c>
      <c r="K44" s="16">
        <v>317.76</v>
      </c>
      <c r="L44">
        <v>869.8</v>
      </c>
      <c r="M44" s="2">
        <v>178570.45</v>
      </c>
      <c r="N44" s="19">
        <f t="shared" si="6"/>
        <v>117427.56</v>
      </c>
      <c r="O44" s="2">
        <f t="shared" si="7"/>
        <v>117759.79999999999</v>
      </c>
      <c r="P44" s="2">
        <f t="shared" si="8"/>
        <v>118093.51999999999</v>
      </c>
      <c r="Q44" s="2">
        <f t="shared" si="9"/>
        <v>118429.54999999999</v>
      </c>
      <c r="R44" s="18">
        <f>SUM($B$4:$B44)</f>
        <v>16821.260000000002</v>
      </c>
      <c r="S44">
        <f>SUM($E$4:$E44)</f>
        <v>15966.23</v>
      </c>
      <c r="T44">
        <f>SUM($H$4:$H44)</f>
        <v>15112.609999999999</v>
      </c>
      <c r="U44">
        <f>SUM($K$4:$K44)</f>
        <v>14260.370000000004</v>
      </c>
      <c r="V44" s="18">
        <f t="shared" si="0"/>
        <v>21923.260000000002</v>
      </c>
      <c r="W44">
        <f t="shared" si="1"/>
        <v>21848.23</v>
      </c>
      <c r="X44">
        <f t="shared" si="2"/>
        <v>22540.61</v>
      </c>
      <c r="Y44">
        <f t="shared" si="3"/>
        <v>23418.370000000003</v>
      </c>
      <c r="AA44" s="2">
        <f t="shared" si="20"/>
        <v>0</v>
      </c>
      <c r="AB44" s="12">
        <f t="shared" si="21"/>
        <v>523.15999999999963</v>
      </c>
      <c r="AC44" s="12">
        <f t="shared" si="22"/>
        <v>1043.0399999999929</v>
      </c>
      <c r="AD44" s="12">
        <f t="shared" si="23"/>
        <v>1559.2299999999989</v>
      </c>
      <c r="AE44" s="12"/>
      <c r="AF44" s="1">
        <v>45597</v>
      </c>
      <c r="AG44" s="25">
        <f t="shared" si="11"/>
        <v>855.39999999999031</v>
      </c>
      <c r="AH44" s="2">
        <f t="shared" si="12"/>
        <v>1708.9999999999848</v>
      </c>
      <c r="AI44" s="2">
        <f t="shared" si="13"/>
        <v>2561.2199999999893</v>
      </c>
      <c r="AJ44" s="16">
        <f t="shared" si="14"/>
        <v>75.030000000002474</v>
      </c>
      <c r="AK44">
        <f t="shared" si="15"/>
        <v>-617.34999999999854</v>
      </c>
      <c r="AL44">
        <f t="shared" si="16"/>
        <v>-1495.1100000000006</v>
      </c>
      <c r="AM44" s="16">
        <f t="shared" si="27"/>
        <v>930.42999999999279</v>
      </c>
      <c r="AN44">
        <f t="shared" si="28"/>
        <v>1091.6499999999862</v>
      </c>
      <c r="AO44">
        <f t="shared" si="29"/>
        <v>1066.1099999999888</v>
      </c>
      <c r="AP44" s="16">
        <f t="shared" si="24"/>
        <v>332.23999999999069</v>
      </c>
      <c r="AQ44" s="30">
        <f t="shared" si="25"/>
        <v>665.95999999999185</v>
      </c>
      <c r="AR44" s="30">
        <f t="shared" si="26"/>
        <v>1001.9899999999907</v>
      </c>
    </row>
    <row r="45" spans="1:44" x14ac:dyDescent="0.25">
      <c r="A45" s="1">
        <v>45627</v>
      </c>
      <c r="B45" s="18">
        <v>374.11</v>
      </c>
      <c r="C45">
        <v>851.47</v>
      </c>
      <c r="D45" s="2">
        <v>178720.97</v>
      </c>
      <c r="E45" s="16">
        <v>354.75</v>
      </c>
      <c r="F45">
        <v>858.08</v>
      </c>
      <c r="G45" s="2">
        <v>178382.12</v>
      </c>
      <c r="H45" s="16">
        <v>335.45</v>
      </c>
      <c r="I45">
        <v>864.7</v>
      </c>
      <c r="J45" s="2">
        <v>178041.78</v>
      </c>
      <c r="K45" s="16">
        <v>316.22000000000003</v>
      </c>
      <c r="L45">
        <v>871.34</v>
      </c>
      <c r="M45" s="2">
        <v>177699.11</v>
      </c>
      <c r="N45" s="19">
        <f t="shared" si="6"/>
        <v>118279.03</v>
      </c>
      <c r="O45" s="2">
        <f t="shared" si="7"/>
        <v>118617.88</v>
      </c>
      <c r="P45" s="2">
        <f t="shared" si="8"/>
        <v>118958.22</v>
      </c>
      <c r="Q45" s="2">
        <f t="shared" si="9"/>
        <v>119300.89000000001</v>
      </c>
      <c r="R45" s="18">
        <f>SUM($B$4:$B45)</f>
        <v>17195.370000000003</v>
      </c>
      <c r="S45">
        <f>SUM($E$4:$E45)</f>
        <v>16320.98</v>
      </c>
      <c r="T45">
        <f>SUM($H$4:$H45)</f>
        <v>15448.06</v>
      </c>
      <c r="U45">
        <f>SUM($K$4:$K45)</f>
        <v>14576.590000000004</v>
      </c>
      <c r="V45" s="18">
        <f t="shared" si="0"/>
        <v>22297.370000000003</v>
      </c>
      <c r="W45">
        <f t="shared" si="1"/>
        <v>22202.98</v>
      </c>
      <c r="X45">
        <f t="shared" si="2"/>
        <v>22876.059999999998</v>
      </c>
      <c r="Y45">
        <f t="shared" si="3"/>
        <v>23734.590000000004</v>
      </c>
      <c r="AA45" s="2">
        <f t="shared" si="20"/>
        <v>0</v>
      </c>
      <c r="AB45" s="12">
        <f t="shared" si="21"/>
        <v>535.91999999999962</v>
      </c>
      <c r="AC45" s="12">
        <f t="shared" si="22"/>
        <v>1068.4799999999927</v>
      </c>
      <c r="AD45" s="12">
        <f t="shared" si="23"/>
        <v>1597.2599999999989</v>
      </c>
      <c r="AE45" s="12"/>
      <c r="AF45" s="1">
        <v>45627</v>
      </c>
      <c r="AG45" s="25">
        <f t="shared" si="11"/>
        <v>874.77000000000544</v>
      </c>
      <c r="AH45" s="2">
        <f t="shared" si="12"/>
        <v>1747.6699999999951</v>
      </c>
      <c r="AI45" s="2">
        <f t="shared" si="13"/>
        <v>2619.120000000014</v>
      </c>
      <c r="AJ45" s="16">
        <f t="shared" si="14"/>
        <v>94.390000000003056</v>
      </c>
      <c r="AK45">
        <f t="shared" si="15"/>
        <v>-578.68999999999505</v>
      </c>
      <c r="AL45">
        <f t="shared" si="16"/>
        <v>-1437.2200000000012</v>
      </c>
      <c r="AM45" s="16">
        <f t="shared" si="27"/>
        <v>969.16000000000849</v>
      </c>
      <c r="AN45">
        <f t="shared" si="28"/>
        <v>1168.98</v>
      </c>
      <c r="AO45">
        <f t="shared" si="29"/>
        <v>1181.9000000000128</v>
      </c>
      <c r="AP45" s="16">
        <f t="shared" si="24"/>
        <v>338.85000000000582</v>
      </c>
      <c r="AQ45" s="30">
        <f t="shared" si="25"/>
        <v>679.19000000000233</v>
      </c>
      <c r="AR45" s="30">
        <f t="shared" si="26"/>
        <v>1021.8600000000151</v>
      </c>
    </row>
    <row r="46" spans="1:44" x14ac:dyDescent="0.25">
      <c r="A46" s="1">
        <v>45658</v>
      </c>
      <c r="B46" s="18">
        <v>372.34</v>
      </c>
      <c r="C46">
        <v>853.24</v>
      </c>
      <c r="D46" s="2">
        <v>177867.73</v>
      </c>
      <c r="E46" s="16">
        <v>353.05</v>
      </c>
      <c r="F46">
        <v>859.78</v>
      </c>
      <c r="G46" s="2">
        <v>177522.33</v>
      </c>
      <c r="H46" s="16">
        <v>333.83</v>
      </c>
      <c r="I46">
        <v>866.32</v>
      </c>
      <c r="J46" s="2">
        <v>177175.46</v>
      </c>
      <c r="K46" s="16">
        <v>314.68</v>
      </c>
      <c r="L46">
        <v>872.88</v>
      </c>
      <c r="M46" s="2">
        <v>176826.22</v>
      </c>
      <c r="N46" s="19">
        <f t="shared" si="6"/>
        <v>119132.26999999999</v>
      </c>
      <c r="O46" s="2">
        <f t="shared" si="7"/>
        <v>119477.67000000001</v>
      </c>
      <c r="P46" s="2">
        <f t="shared" si="8"/>
        <v>119824.54000000001</v>
      </c>
      <c r="Q46" s="2">
        <f t="shared" si="9"/>
        <v>120173.78</v>
      </c>
      <c r="R46" s="18">
        <f>SUM($B$4:$B46)</f>
        <v>17567.710000000003</v>
      </c>
      <c r="S46">
        <f>SUM($E$4:$E46)</f>
        <v>16674.03</v>
      </c>
      <c r="T46">
        <f>SUM($H$4:$H46)</f>
        <v>15781.89</v>
      </c>
      <c r="U46">
        <f>SUM($K$4:$K46)</f>
        <v>14891.270000000004</v>
      </c>
      <c r="V46" s="18">
        <f t="shared" si="0"/>
        <v>22669.710000000003</v>
      </c>
      <c r="W46">
        <f t="shared" si="1"/>
        <v>22556.03</v>
      </c>
      <c r="X46">
        <f t="shared" si="2"/>
        <v>23209.89</v>
      </c>
      <c r="Y46">
        <f t="shared" si="3"/>
        <v>24049.270000000004</v>
      </c>
      <c r="AA46" s="2">
        <f t="shared" si="20"/>
        <v>0</v>
      </c>
      <c r="AB46" s="12">
        <f t="shared" si="21"/>
        <v>548.67999999999961</v>
      </c>
      <c r="AC46" s="12">
        <f t="shared" si="22"/>
        <v>1093.9199999999926</v>
      </c>
      <c r="AD46" s="12">
        <f t="shared" si="23"/>
        <v>1635.2899999999988</v>
      </c>
      <c r="AE46" s="12"/>
      <c r="AF46" s="1">
        <v>45658</v>
      </c>
      <c r="AG46" s="25">
        <f t="shared" si="11"/>
        <v>894.08000000002289</v>
      </c>
      <c r="AH46" s="2">
        <f t="shared" si="12"/>
        <v>1786.1900000000112</v>
      </c>
      <c r="AI46" s="2">
        <f t="shared" si="13"/>
        <v>2676.8000000000084</v>
      </c>
      <c r="AJ46" s="16">
        <f t="shared" si="14"/>
        <v>113.68000000000393</v>
      </c>
      <c r="AK46">
        <f t="shared" si="15"/>
        <v>-540.17999999999665</v>
      </c>
      <c r="AL46">
        <f t="shared" si="16"/>
        <v>-1379.5600000000013</v>
      </c>
      <c r="AM46" s="16">
        <f t="shared" si="27"/>
        <v>1007.7600000000268</v>
      </c>
      <c r="AN46">
        <f t="shared" si="28"/>
        <v>1246.0100000000145</v>
      </c>
      <c r="AO46">
        <f t="shared" si="29"/>
        <v>1297.2400000000071</v>
      </c>
      <c r="AP46" s="16">
        <f t="shared" si="24"/>
        <v>345.40000000002328</v>
      </c>
      <c r="AQ46" s="30">
        <f t="shared" si="25"/>
        <v>692.27000000001863</v>
      </c>
      <c r="AR46" s="30">
        <f t="shared" si="26"/>
        <v>1041.5100000000093</v>
      </c>
    </row>
    <row r="47" spans="1:44" x14ac:dyDescent="0.25">
      <c r="A47" s="1">
        <v>45689</v>
      </c>
      <c r="B47" s="18">
        <v>370.56</v>
      </c>
      <c r="C47">
        <v>855.02</v>
      </c>
      <c r="D47" s="2">
        <v>177012.71</v>
      </c>
      <c r="E47" s="16">
        <v>351.35</v>
      </c>
      <c r="F47">
        <v>861.48</v>
      </c>
      <c r="G47" s="2">
        <v>176660.85</v>
      </c>
      <c r="H47" s="16">
        <v>332.2</v>
      </c>
      <c r="I47">
        <v>867.95</v>
      </c>
      <c r="J47" s="2">
        <v>176307.51</v>
      </c>
      <c r="K47" s="16">
        <v>313.13</v>
      </c>
      <c r="L47">
        <v>874.43</v>
      </c>
      <c r="M47" s="2">
        <v>175951.79</v>
      </c>
      <c r="N47" s="19">
        <f t="shared" si="6"/>
        <v>119987.29000000001</v>
      </c>
      <c r="O47" s="2">
        <f t="shared" si="7"/>
        <v>120339.15</v>
      </c>
      <c r="P47" s="2">
        <f t="shared" si="8"/>
        <v>120692.48999999999</v>
      </c>
      <c r="Q47" s="2">
        <f t="shared" si="9"/>
        <v>121048.20999999999</v>
      </c>
      <c r="R47" s="18">
        <f>SUM($B$4:$B47)</f>
        <v>17938.270000000004</v>
      </c>
      <c r="S47">
        <f>SUM($E$4:$E47)</f>
        <v>17025.379999999997</v>
      </c>
      <c r="T47">
        <f>SUM($H$4:$H47)</f>
        <v>16114.09</v>
      </c>
      <c r="U47">
        <f>SUM($K$4:$K47)</f>
        <v>15204.400000000003</v>
      </c>
      <c r="V47" s="18">
        <f t="shared" si="0"/>
        <v>23040.270000000004</v>
      </c>
      <c r="W47">
        <f t="shared" si="1"/>
        <v>22907.379999999997</v>
      </c>
      <c r="X47">
        <f t="shared" si="2"/>
        <v>23542.09</v>
      </c>
      <c r="Y47">
        <f t="shared" si="3"/>
        <v>24362.400000000001</v>
      </c>
      <c r="AA47" s="2">
        <f t="shared" si="20"/>
        <v>0</v>
      </c>
      <c r="AB47" s="12">
        <f t="shared" si="21"/>
        <v>561.4399999999996</v>
      </c>
      <c r="AC47" s="12">
        <f t="shared" si="22"/>
        <v>1119.3599999999924</v>
      </c>
      <c r="AD47" s="12">
        <f t="shared" si="23"/>
        <v>1673.3199999999988</v>
      </c>
      <c r="AE47" s="12"/>
      <c r="AF47" s="1">
        <v>45689</v>
      </c>
      <c r="AG47" s="25">
        <f t="shared" si="11"/>
        <v>913.29999999998563</v>
      </c>
      <c r="AH47" s="2">
        <f t="shared" si="12"/>
        <v>1824.5599999999749</v>
      </c>
      <c r="AI47" s="2">
        <f t="shared" si="13"/>
        <v>2734.2399999999825</v>
      </c>
      <c r="AJ47" s="16">
        <f t="shared" si="14"/>
        <v>132.89000000000669</v>
      </c>
      <c r="AK47">
        <f t="shared" si="15"/>
        <v>-501.81999999999607</v>
      </c>
      <c r="AL47">
        <f t="shared" si="16"/>
        <v>-1322.1299999999974</v>
      </c>
      <c r="AM47" s="16">
        <f t="shared" si="27"/>
        <v>1046.1899999999923</v>
      </c>
      <c r="AN47">
        <f t="shared" si="28"/>
        <v>1322.7399999999789</v>
      </c>
      <c r="AO47">
        <f t="shared" si="29"/>
        <v>1412.1099999999851</v>
      </c>
      <c r="AP47" s="16">
        <f t="shared" si="24"/>
        <v>351.85999999998603</v>
      </c>
      <c r="AQ47" s="30">
        <f t="shared" si="25"/>
        <v>705.19999999998254</v>
      </c>
      <c r="AR47" s="30">
        <f t="shared" si="26"/>
        <v>1060.9199999999837</v>
      </c>
    </row>
    <row r="48" spans="1:44" x14ac:dyDescent="0.25">
      <c r="A48" s="1">
        <v>45717</v>
      </c>
      <c r="B48" s="18">
        <v>368.78</v>
      </c>
      <c r="C48">
        <v>856.8</v>
      </c>
      <c r="D48" s="2">
        <v>176155.9</v>
      </c>
      <c r="E48" s="16">
        <v>349.64</v>
      </c>
      <c r="F48">
        <v>863.19</v>
      </c>
      <c r="G48" s="2">
        <v>175797.66</v>
      </c>
      <c r="H48" s="16">
        <v>330.58</v>
      </c>
      <c r="I48">
        <v>869.57</v>
      </c>
      <c r="J48" s="2">
        <v>175437.94</v>
      </c>
      <c r="K48" s="16">
        <v>311.58</v>
      </c>
      <c r="L48">
        <v>875.98</v>
      </c>
      <c r="M48" s="2">
        <v>175075.81</v>
      </c>
      <c r="N48" s="19">
        <f t="shared" si="6"/>
        <v>120844.1</v>
      </c>
      <c r="O48" s="2">
        <f t="shared" si="7"/>
        <v>121202.34</v>
      </c>
      <c r="P48" s="2">
        <f t="shared" si="8"/>
        <v>121562.06</v>
      </c>
      <c r="Q48" s="2">
        <f t="shared" si="9"/>
        <v>121924.19</v>
      </c>
      <c r="R48" s="18">
        <f>SUM($B$4:$B48)</f>
        <v>18307.050000000003</v>
      </c>
      <c r="S48">
        <f>SUM($E$4:$E48)</f>
        <v>17375.019999999997</v>
      </c>
      <c r="T48">
        <f>SUM($H$4:$H48)</f>
        <v>16444.670000000002</v>
      </c>
      <c r="U48">
        <f>SUM($K$4:$K48)</f>
        <v>15515.980000000003</v>
      </c>
      <c r="V48" s="18">
        <f t="shared" si="0"/>
        <v>23409.050000000003</v>
      </c>
      <c r="W48">
        <f t="shared" si="1"/>
        <v>23257.019999999997</v>
      </c>
      <c r="X48">
        <f t="shared" si="2"/>
        <v>23872.670000000002</v>
      </c>
      <c r="Y48">
        <f t="shared" si="3"/>
        <v>24673.980000000003</v>
      </c>
      <c r="AA48" s="2">
        <f t="shared" si="20"/>
        <v>0</v>
      </c>
      <c r="AB48" s="12">
        <f t="shared" si="21"/>
        <v>574.19999999999959</v>
      </c>
      <c r="AC48" s="12">
        <f t="shared" si="22"/>
        <v>1144.7999999999922</v>
      </c>
      <c r="AD48" s="12">
        <f t="shared" si="23"/>
        <v>1711.3499999999988</v>
      </c>
      <c r="AE48" s="12"/>
      <c r="AF48" s="1">
        <v>45717</v>
      </c>
      <c r="AG48" s="25">
        <f t="shared" si="11"/>
        <v>932.43999999999028</v>
      </c>
      <c r="AH48" s="2">
        <f t="shared" si="12"/>
        <v>1862.7599999999841</v>
      </c>
      <c r="AI48" s="2">
        <f t="shared" si="13"/>
        <v>2791.4399999999951</v>
      </c>
      <c r="AJ48" s="16">
        <f t="shared" si="14"/>
        <v>152.03000000000611</v>
      </c>
      <c r="AK48">
        <f t="shared" si="15"/>
        <v>-463.61999999999898</v>
      </c>
      <c r="AL48">
        <f t="shared" si="16"/>
        <v>-1264.9300000000003</v>
      </c>
      <c r="AM48" s="16">
        <f t="shared" si="27"/>
        <v>1084.4699999999964</v>
      </c>
      <c r="AN48">
        <f t="shared" si="28"/>
        <v>1399.1399999999851</v>
      </c>
      <c r="AO48">
        <f t="shared" si="29"/>
        <v>1526.5099999999948</v>
      </c>
      <c r="AP48" s="16">
        <f t="shared" si="24"/>
        <v>358.23999999999069</v>
      </c>
      <c r="AQ48" s="30">
        <f t="shared" si="25"/>
        <v>717.95999999999185</v>
      </c>
      <c r="AR48" s="30">
        <f t="shared" si="26"/>
        <v>1080.0899999999965</v>
      </c>
    </row>
    <row r="49" spans="1:44" x14ac:dyDescent="0.25">
      <c r="A49" s="1">
        <v>45748</v>
      </c>
      <c r="B49" s="18">
        <v>366.99</v>
      </c>
      <c r="C49">
        <v>858.59</v>
      </c>
      <c r="D49" s="2">
        <v>175297.31</v>
      </c>
      <c r="E49" s="16">
        <v>347.93</v>
      </c>
      <c r="F49">
        <v>864.9</v>
      </c>
      <c r="G49" s="2">
        <v>174932.77</v>
      </c>
      <c r="H49" s="16">
        <v>328.95</v>
      </c>
      <c r="I49">
        <v>871.2</v>
      </c>
      <c r="J49" s="2">
        <v>174566.74</v>
      </c>
      <c r="K49" s="16">
        <v>310.02999999999997</v>
      </c>
      <c r="L49">
        <v>877.53</v>
      </c>
      <c r="M49" s="2">
        <v>174198.28</v>
      </c>
      <c r="N49" s="19">
        <f t="shared" si="6"/>
        <v>121702.69</v>
      </c>
      <c r="O49" s="2">
        <f t="shared" si="7"/>
        <v>122067.23000000001</v>
      </c>
      <c r="P49" s="2">
        <f t="shared" si="8"/>
        <v>122433.26000000001</v>
      </c>
      <c r="Q49" s="2">
        <f t="shared" si="9"/>
        <v>122801.72</v>
      </c>
      <c r="R49" s="18">
        <f>SUM($B$4:$B49)</f>
        <v>18674.040000000005</v>
      </c>
      <c r="S49">
        <f>SUM($E$4:$E49)</f>
        <v>17722.949999999997</v>
      </c>
      <c r="T49">
        <f>SUM($H$4:$H49)</f>
        <v>16773.620000000003</v>
      </c>
      <c r="U49">
        <f>SUM($K$4:$K49)</f>
        <v>15826.010000000004</v>
      </c>
      <c r="V49" s="18">
        <f t="shared" si="0"/>
        <v>23776.040000000005</v>
      </c>
      <c r="W49">
        <f t="shared" si="1"/>
        <v>23604.949999999997</v>
      </c>
      <c r="X49">
        <f t="shared" si="2"/>
        <v>24201.620000000003</v>
      </c>
      <c r="Y49">
        <f t="shared" si="3"/>
        <v>24984.010000000002</v>
      </c>
      <c r="AA49" s="2">
        <f t="shared" si="20"/>
        <v>0</v>
      </c>
      <c r="AB49" s="12">
        <f t="shared" si="21"/>
        <v>586.95999999999958</v>
      </c>
      <c r="AC49" s="12">
        <f t="shared" si="22"/>
        <v>1170.2399999999921</v>
      </c>
      <c r="AD49" s="12">
        <f t="shared" si="23"/>
        <v>1749.3799999999987</v>
      </c>
      <c r="AE49" s="12"/>
      <c r="AF49" s="1">
        <v>45748</v>
      </c>
      <c r="AG49" s="25">
        <f t="shared" si="11"/>
        <v>951.50000000000773</v>
      </c>
      <c r="AH49" s="2">
        <f t="shared" si="12"/>
        <v>1900.809999999999</v>
      </c>
      <c r="AI49" s="2">
        <f t="shared" si="13"/>
        <v>2848.4099999999976</v>
      </c>
      <c r="AJ49" s="16">
        <f t="shared" si="14"/>
        <v>171.09000000000742</v>
      </c>
      <c r="AK49">
        <f t="shared" si="15"/>
        <v>-425.57999999999811</v>
      </c>
      <c r="AL49">
        <f t="shared" si="16"/>
        <v>-1207.9699999999975</v>
      </c>
      <c r="AM49" s="16">
        <f t="shared" si="27"/>
        <v>1122.5900000000152</v>
      </c>
      <c r="AN49">
        <f t="shared" si="28"/>
        <v>1475.2300000000009</v>
      </c>
      <c r="AO49">
        <f t="shared" si="29"/>
        <v>1640.44</v>
      </c>
      <c r="AP49" s="16">
        <f t="shared" si="24"/>
        <v>364.54000000000815</v>
      </c>
      <c r="AQ49" s="30">
        <f t="shared" si="25"/>
        <v>730.57000000000698</v>
      </c>
      <c r="AR49" s="30">
        <f t="shared" si="26"/>
        <v>1099.0299999999988</v>
      </c>
    </row>
    <row r="50" spans="1:44" x14ac:dyDescent="0.25">
      <c r="A50" s="1">
        <v>45778</v>
      </c>
      <c r="B50" s="18">
        <v>365.2</v>
      </c>
      <c r="C50">
        <v>860.38</v>
      </c>
      <c r="D50" s="2">
        <v>174436.94</v>
      </c>
      <c r="E50" s="16">
        <v>346.22</v>
      </c>
      <c r="F50">
        <v>866.61</v>
      </c>
      <c r="G50" s="2">
        <v>174066.16</v>
      </c>
      <c r="H50" s="16">
        <v>327.31</v>
      </c>
      <c r="I50">
        <v>872.84</v>
      </c>
      <c r="J50" s="2">
        <v>173693.9</v>
      </c>
      <c r="K50" s="16">
        <v>308.48</v>
      </c>
      <c r="L50">
        <v>879.08</v>
      </c>
      <c r="M50" s="2">
        <v>173319.2</v>
      </c>
      <c r="N50" s="19">
        <f t="shared" si="6"/>
        <v>122563.06</v>
      </c>
      <c r="O50" s="2">
        <f t="shared" si="7"/>
        <v>122933.84</v>
      </c>
      <c r="P50" s="2">
        <f t="shared" si="8"/>
        <v>123306.1</v>
      </c>
      <c r="Q50" s="2">
        <f t="shared" si="9"/>
        <v>123680.79999999999</v>
      </c>
      <c r="R50" s="18">
        <f>SUM($B$4:$B50)</f>
        <v>19039.240000000005</v>
      </c>
      <c r="S50">
        <f>SUM($E$4:$E50)</f>
        <v>18069.169999999998</v>
      </c>
      <c r="T50">
        <f>SUM($H$4:$H50)</f>
        <v>17100.930000000004</v>
      </c>
      <c r="U50">
        <f>SUM($K$4:$K50)</f>
        <v>16134.490000000003</v>
      </c>
      <c r="V50" s="18">
        <f t="shared" si="0"/>
        <v>24141.240000000005</v>
      </c>
      <c r="W50">
        <f t="shared" si="1"/>
        <v>23951.17</v>
      </c>
      <c r="X50">
        <f t="shared" si="2"/>
        <v>24528.930000000004</v>
      </c>
      <c r="Y50">
        <f t="shared" si="3"/>
        <v>25292.490000000005</v>
      </c>
      <c r="AA50" s="2">
        <f t="shared" si="20"/>
        <v>0</v>
      </c>
      <c r="AB50" s="12">
        <f t="shared" si="21"/>
        <v>599.71999999999957</v>
      </c>
      <c r="AC50" s="12">
        <f t="shared" si="22"/>
        <v>1195.6799999999919</v>
      </c>
      <c r="AD50" s="12">
        <f t="shared" si="23"/>
        <v>1787.4099999999987</v>
      </c>
      <c r="AE50" s="12"/>
      <c r="AF50" s="1">
        <v>45778</v>
      </c>
      <c r="AG50" s="25">
        <f t="shared" si="11"/>
        <v>970.49999999999841</v>
      </c>
      <c r="AH50" s="2">
        <f t="shared" si="12"/>
        <v>1938.72</v>
      </c>
      <c r="AI50" s="2">
        <f t="shared" si="13"/>
        <v>2905.1499999999896</v>
      </c>
      <c r="AJ50" s="16">
        <f t="shared" si="14"/>
        <v>190.07000000000698</v>
      </c>
      <c r="AK50">
        <f t="shared" si="15"/>
        <v>-387.68999999999869</v>
      </c>
      <c r="AL50">
        <f t="shared" si="16"/>
        <v>-1151.25</v>
      </c>
      <c r="AM50" s="16">
        <f t="shared" si="27"/>
        <v>1160.5700000000054</v>
      </c>
      <c r="AN50">
        <f t="shared" si="28"/>
        <v>1551.0300000000013</v>
      </c>
      <c r="AO50">
        <f t="shared" si="29"/>
        <v>1753.8999999999896</v>
      </c>
      <c r="AP50" s="16">
        <f t="shared" si="24"/>
        <v>370.77999999999884</v>
      </c>
      <c r="AQ50" s="30">
        <f t="shared" si="25"/>
        <v>743.04000000000815</v>
      </c>
      <c r="AR50" s="30">
        <f t="shared" si="26"/>
        <v>1117.7399999999907</v>
      </c>
    </row>
    <row r="51" spans="1:44" x14ac:dyDescent="0.25">
      <c r="A51" s="1">
        <v>45809</v>
      </c>
      <c r="B51" s="18">
        <v>363.41</v>
      </c>
      <c r="C51">
        <v>862.17</v>
      </c>
      <c r="D51" s="2">
        <v>173574.77</v>
      </c>
      <c r="E51" s="16">
        <v>344.51</v>
      </c>
      <c r="F51">
        <v>868.32</v>
      </c>
      <c r="G51" s="2">
        <v>173197.83</v>
      </c>
      <c r="H51" s="16">
        <v>325.68</v>
      </c>
      <c r="I51">
        <v>874.47</v>
      </c>
      <c r="J51" s="2">
        <v>172819.42</v>
      </c>
      <c r="K51" s="16">
        <v>306.92</v>
      </c>
      <c r="L51">
        <v>880.64</v>
      </c>
      <c r="M51" s="2">
        <v>172438.56</v>
      </c>
      <c r="N51" s="19">
        <f t="shared" si="6"/>
        <v>123425.23000000001</v>
      </c>
      <c r="O51" s="2">
        <f t="shared" si="7"/>
        <v>123802.17000000001</v>
      </c>
      <c r="P51" s="2">
        <f t="shared" si="8"/>
        <v>124180.57999999999</v>
      </c>
      <c r="Q51" s="2">
        <f t="shared" si="9"/>
        <v>124561.44</v>
      </c>
      <c r="R51" s="18">
        <f>SUM($B$4:$B51)</f>
        <v>19402.650000000005</v>
      </c>
      <c r="S51">
        <f>SUM($E$4:$E51)</f>
        <v>18413.679999999997</v>
      </c>
      <c r="T51">
        <f>SUM($H$4:$H51)</f>
        <v>17426.610000000004</v>
      </c>
      <c r="U51">
        <f>SUM($K$4:$K51)</f>
        <v>16441.410000000003</v>
      </c>
      <c r="V51" s="18">
        <f t="shared" si="0"/>
        <v>24504.650000000005</v>
      </c>
      <c r="W51">
        <f t="shared" si="1"/>
        <v>24295.679999999997</v>
      </c>
      <c r="X51">
        <f t="shared" si="2"/>
        <v>24854.610000000004</v>
      </c>
      <c r="Y51">
        <f t="shared" si="3"/>
        <v>25599.410000000003</v>
      </c>
      <c r="AA51" s="2">
        <f t="shared" si="20"/>
        <v>0</v>
      </c>
      <c r="AB51" s="12">
        <f t="shared" si="21"/>
        <v>612.47999999999956</v>
      </c>
      <c r="AC51" s="12">
        <f t="shared" si="22"/>
        <v>1221.1199999999917</v>
      </c>
      <c r="AD51" s="12">
        <f t="shared" si="23"/>
        <v>1825.4399999999987</v>
      </c>
      <c r="AE51" s="12"/>
      <c r="AF51" s="1">
        <v>45809</v>
      </c>
      <c r="AG51" s="25">
        <f t="shared" si="11"/>
        <v>989.42000000000189</v>
      </c>
      <c r="AH51" s="2">
        <f t="shared" si="12"/>
        <v>1976.4699999999684</v>
      </c>
      <c r="AI51" s="2">
        <f t="shared" si="13"/>
        <v>2961.6499999999905</v>
      </c>
      <c r="AJ51" s="16">
        <f t="shared" si="14"/>
        <v>208.97000000000844</v>
      </c>
      <c r="AK51">
        <f t="shared" si="15"/>
        <v>-349.95999999999913</v>
      </c>
      <c r="AL51">
        <f t="shared" si="16"/>
        <v>-1094.7599999999984</v>
      </c>
      <c r="AM51" s="16">
        <f t="shared" si="27"/>
        <v>1198.3900000000103</v>
      </c>
      <c r="AN51">
        <f t="shared" si="28"/>
        <v>1626.5099999999693</v>
      </c>
      <c r="AO51">
        <f t="shared" si="29"/>
        <v>1866.8899999999921</v>
      </c>
      <c r="AP51" s="16">
        <f t="shared" si="24"/>
        <v>376.94000000000233</v>
      </c>
      <c r="AQ51" s="30">
        <f t="shared" si="25"/>
        <v>755.34999999997672</v>
      </c>
      <c r="AR51" s="30">
        <f t="shared" si="26"/>
        <v>1136.2099999999919</v>
      </c>
    </row>
    <row r="52" spans="1:44" x14ac:dyDescent="0.25">
      <c r="A52" s="1">
        <v>45839</v>
      </c>
      <c r="B52" s="18">
        <v>361.61</v>
      </c>
      <c r="C52">
        <v>863.97</v>
      </c>
      <c r="D52" s="2">
        <v>172710.8</v>
      </c>
      <c r="E52" s="16">
        <v>342.79</v>
      </c>
      <c r="F52">
        <v>870.04</v>
      </c>
      <c r="G52" s="2">
        <v>172327.79</v>
      </c>
      <c r="H52" s="16">
        <v>324.04000000000002</v>
      </c>
      <c r="I52">
        <v>876.11</v>
      </c>
      <c r="J52" s="2">
        <v>171943.31</v>
      </c>
      <c r="K52" s="16">
        <v>305.36</v>
      </c>
      <c r="L52">
        <v>882.2</v>
      </c>
      <c r="M52" s="2">
        <v>171556.36</v>
      </c>
      <c r="N52" s="19">
        <f t="shared" si="6"/>
        <v>124289.20000000001</v>
      </c>
      <c r="O52" s="2">
        <f t="shared" si="7"/>
        <v>124672.20999999999</v>
      </c>
      <c r="P52" s="2">
        <f t="shared" si="8"/>
        <v>125056.69</v>
      </c>
      <c r="Q52" s="2">
        <f t="shared" si="9"/>
        <v>125443.64000000001</v>
      </c>
      <c r="R52" s="18">
        <f>SUM($B$4:$B52)</f>
        <v>19764.260000000006</v>
      </c>
      <c r="S52">
        <f>SUM($E$4:$E52)</f>
        <v>18756.469999999998</v>
      </c>
      <c r="T52">
        <f>SUM($H$4:$H52)</f>
        <v>17750.650000000005</v>
      </c>
      <c r="U52">
        <f>SUM($K$4:$K52)</f>
        <v>16746.770000000004</v>
      </c>
      <c r="V52" s="18">
        <f t="shared" si="0"/>
        <v>24866.260000000006</v>
      </c>
      <c r="W52">
        <f t="shared" si="1"/>
        <v>24638.469999999998</v>
      </c>
      <c r="X52">
        <f t="shared" si="2"/>
        <v>25178.650000000005</v>
      </c>
      <c r="Y52">
        <f t="shared" si="3"/>
        <v>25904.770000000004</v>
      </c>
      <c r="AA52" s="2">
        <f t="shared" si="20"/>
        <v>0</v>
      </c>
      <c r="AB52" s="12">
        <f t="shared" si="21"/>
        <v>625.23999999999955</v>
      </c>
      <c r="AC52" s="12">
        <f t="shared" si="22"/>
        <v>1246.5599999999915</v>
      </c>
      <c r="AD52" s="12">
        <f t="shared" si="23"/>
        <v>1863.4699999999987</v>
      </c>
      <c r="AE52" s="12"/>
      <c r="AF52" s="1">
        <v>45839</v>
      </c>
      <c r="AG52" s="25">
        <f t="shared" si="11"/>
        <v>1008.2499999999798</v>
      </c>
      <c r="AH52" s="2">
        <f t="shared" si="12"/>
        <v>2014.0499999999822</v>
      </c>
      <c r="AI52" s="2">
        <f t="shared" si="13"/>
        <v>3017.9100000000008</v>
      </c>
      <c r="AJ52" s="16">
        <f t="shared" si="14"/>
        <v>227.79000000000815</v>
      </c>
      <c r="AK52">
        <f t="shared" si="15"/>
        <v>-312.38999999999942</v>
      </c>
      <c r="AL52">
        <f t="shared" si="16"/>
        <v>-1038.5099999999984</v>
      </c>
      <c r="AM52" s="16">
        <f t="shared" si="27"/>
        <v>1236.0399999999879</v>
      </c>
      <c r="AN52">
        <f t="shared" si="28"/>
        <v>1701.6599999999828</v>
      </c>
      <c r="AO52">
        <f t="shared" si="29"/>
        <v>1979.4000000000024</v>
      </c>
      <c r="AP52" s="16">
        <f t="shared" si="24"/>
        <v>383.00999999998021</v>
      </c>
      <c r="AQ52" s="30">
        <f t="shared" si="25"/>
        <v>767.48999999999069</v>
      </c>
      <c r="AR52" s="30">
        <f t="shared" si="26"/>
        <v>1154.4400000000023</v>
      </c>
    </row>
    <row r="53" spans="1:44" x14ac:dyDescent="0.25">
      <c r="A53" s="1">
        <v>45870</v>
      </c>
      <c r="B53" s="18">
        <v>359.81</v>
      </c>
      <c r="C53">
        <v>865.77</v>
      </c>
      <c r="D53" s="2">
        <v>171845.04</v>
      </c>
      <c r="E53" s="16">
        <v>341.07</v>
      </c>
      <c r="F53">
        <v>871.76</v>
      </c>
      <c r="G53" s="2">
        <v>171456.02</v>
      </c>
      <c r="H53" s="16">
        <v>322.39</v>
      </c>
      <c r="I53">
        <v>877.76</v>
      </c>
      <c r="J53" s="2">
        <v>171065.55</v>
      </c>
      <c r="K53" s="16">
        <v>303.8</v>
      </c>
      <c r="L53">
        <v>883.76</v>
      </c>
      <c r="M53" s="2">
        <v>170672.6</v>
      </c>
      <c r="N53" s="19">
        <f t="shared" si="6"/>
        <v>125154.95999999999</v>
      </c>
      <c r="O53" s="2">
        <f t="shared" si="7"/>
        <v>125543.98000000001</v>
      </c>
      <c r="P53" s="2">
        <f t="shared" si="8"/>
        <v>125934.45000000001</v>
      </c>
      <c r="Q53" s="2">
        <f t="shared" si="9"/>
        <v>126327.4</v>
      </c>
      <c r="R53" s="18">
        <f>SUM($B$4:$B53)</f>
        <v>20124.070000000007</v>
      </c>
      <c r="S53">
        <f>SUM($E$4:$E53)</f>
        <v>19097.539999999997</v>
      </c>
      <c r="T53">
        <f>SUM($H$4:$H53)</f>
        <v>18073.040000000005</v>
      </c>
      <c r="U53">
        <f>SUM($K$4:$K53)</f>
        <v>17050.570000000003</v>
      </c>
      <c r="V53" s="18">
        <f t="shared" si="0"/>
        <v>25226.070000000007</v>
      </c>
      <c r="W53">
        <f t="shared" si="1"/>
        <v>24979.539999999997</v>
      </c>
      <c r="X53">
        <f t="shared" si="2"/>
        <v>25501.040000000005</v>
      </c>
      <c r="Y53">
        <f t="shared" si="3"/>
        <v>26208.570000000003</v>
      </c>
      <c r="AA53" s="2">
        <f t="shared" si="20"/>
        <v>0</v>
      </c>
      <c r="AB53" s="12">
        <f t="shared" si="21"/>
        <v>637.99999999999955</v>
      </c>
      <c r="AC53" s="12">
        <f t="shared" si="22"/>
        <v>1271.9999999999914</v>
      </c>
      <c r="AD53" s="12">
        <f t="shared" si="23"/>
        <v>1901.4999999999986</v>
      </c>
      <c r="AE53" s="12"/>
      <c r="AF53" s="1">
        <v>45870</v>
      </c>
      <c r="AG53" s="25">
        <f t="shared" si="11"/>
        <v>1027.0200000000182</v>
      </c>
      <c r="AH53" s="2">
        <f t="shared" si="12"/>
        <v>2051.4900000000112</v>
      </c>
      <c r="AI53" s="2">
        <f t="shared" si="13"/>
        <v>3073.940000000001</v>
      </c>
      <c r="AJ53" s="16">
        <f t="shared" si="14"/>
        <v>246.53000000000975</v>
      </c>
      <c r="AK53">
        <f t="shared" si="15"/>
        <v>-274.96999999999753</v>
      </c>
      <c r="AL53">
        <f t="shared" si="16"/>
        <v>-982.49999999999636</v>
      </c>
      <c r="AM53" s="16">
        <f t="shared" si="27"/>
        <v>1273.5500000000279</v>
      </c>
      <c r="AN53">
        <f t="shared" si="28"/>
        <v>1776.5200000000136</v>
      </c>
      <c r="AO53">
        <f t="shared" si="29"/>
        <v>2091.4400000000046</v>
      </c>
      <c r="AP53" s="16">
        <f t="shared" si="24"/>
        <v>389.02000000001863</v>
      </c>
      <c r="AQ53" s="30">
        <f t="shared" si="25"/>
        <v>779.49000000001979</v>
      </c>
      <c r="AR53" s="30">
        <f t="shared" si="26"/>
        <v>1172.4400000000023</v>
      </c>
    </row>
    <row r="54" spans="1:44" x14ac:dyDescent="0.25">
      <c r="A54" s="1">
        <v>45901</v>
      </c>
      <c r="B54" s="18">
        <v>358.01</v>
      </c>
      <c r="C54">
        <v>867.57</v>
      </c>
      <c r="D54" s="2">
        <v>170977.47</v>
      </c>
      <c r="E54" s="16">
        <v>339.34</v>
      </c>
      <c r="F54">
        <v>873.49</v>
      </c>
      <c r="G54" s="2">
        <v>170582.53</v>
      </c>
      <c r="H54" s="16">
        <v>320.75</v>
      </c>
      <c r="I54">
        <v>879.4</v>
      </c>
      <c r="J54" s="2">
        <v>170186.15</v>
      </c>
      <c r="K54" s="16">
        <v>302.23</v>
      </c>
      <c r="L54">
        <v>885.33</v>
      </c>
      <c r="M54" s="2">
        <v>169787.27</v>
      </c>
      <c r="N54" s="19">
        <f t="shared" si="6"/>
        <v>126022.53</v>
      </c>
      <c r="O54" s="2">
        <f t="shared" si="7"/>
        <v>126417.47</v>
      </c>
      <c r="P54" s="2">
        <f t="shared" si="8"/>
        <v>126813.85</v>
      </c>
      <c r="Q54" s="2">
        <f t="shared" si="9"/>
        <v>127212.73000000001</v>
      </c>
      <c r="R54" s="18">
        <f>SUM($B$4:$B54)</f>
        <v>20482.080000000005</v>
      </c>
      <c r="S54">
        <f>SUM($E$4:$E54)</f>
        <v>19436.879999999997</v>
      </c>
      <c r="T54">
        <f>SUM($H$4:$H54)</f>
        <v>18393.790000000005</v>
      </c>
      <c r="U54">
        <f>SUM($K$4:$K54)</f>
        <v>17352.800000000003</v>
      </c>
      <c r="V54" s="18">
        <f t="shared" si="0"/>
        <v>25584.080000000005</v>
      </c>
      <c r="W54">
        <f t="shared" si="1"/>
        <v>25318.879999999997</v>
      </c>
      <c r="X54">
        <f t="shared" si="2"/>
        <v>25821.790000000005</v>
      </c>
      <c r="Y54">
        <f t="shared" si="3"/>
        <v>26510.800000000003</v>
      </c>
      <c r="AA54" s="2">
        <f t="shared" si="20"/>
        <v>0</v>
      </c>
      <c r="AB54" s="12">
        <f t="shared" si="21"/>
        <v>650.75999999999954</v>
      </c>
      <c r="AC54" s="12">
        <f t="shared" si="22"/>
        <v>1297.4399999999912</v>
      </c>
      <c r="AD54" s="12">
        <f t="shared" si="23"/>
        <v>1939.5299999999986</v>
      </c>
      <c r="AE54" s="12"/>
      <c r="AF54" s="1">
        <v>45901</v>
      </c>
      <c r="AG54" s="25">
        <f t="shared" si="11"/>
        <v>1045.7000000000019</v>
      </c>
      <c r="AH54" s="2">
        <f t="shared" si="12"/>
        <v>2088.7599999999984</v>
      </c>
      <c r="AI54" s="2">
        <f t="shared" si="13"/>
        <v>3129.7300000000105</v>
      </c>
      <c r="AJ54" s="16">
        <f t="shared" si="14"/>
        <v>265.200000000008</v>
      </c>
      <c r="AK54">
        <f t="shared" si="15"/>
        <v>-237.70999999999913</v>
      </c>
      <c r="AL54">
        <f t="shared" si="16"/>
        <v>-926.71999999999753</v>
      </c>
      <c r="AM54" s="16">
        <f t="shared" si="27"/>
        <v>1310.9000000000099</v>
      </c>
      <c r="AN54">
        <f t="shared" si="28"/>
        <v>1851.0499999999993</v>
      </c>
      <c r="AO54">
        <f t="shared" si="29"/>
        <v>2203.010000000013</v>
      </c>
      <c r="AP54" s="16">
        <f t="shared" si="24"/>
        <v>394.94000000000233</v>
      </c>
      <c r="AQ54" s="30">
        <f t="shared" si="25"/>
        <v>791.32000000000698</v>
      </c>
      <c r="AR54" s="30">
        <f t="shared" si="26"/>
        <v>1190.2000000000116</v>
      </c>
    </row>
    <row r="55" spans="1:44" x14ac:dyDescent="0.25">
      <c r="A55" s="1">
        <v>45931</v>
      </c>
      <c r="B55" s="18">
        <v>356.2</v>
      </c>
      <c r="C55">
        <v>869.38</v>
      </c>
      <c r="D55" s="2">
        <v>170108.09</v>
      </c>
      <c r="E55" s="16">
        <v>337.61</v>
      </c>
      <c r="F55">
        <v>875.22</v>
      </c>
      <c r="G55" s="2">
        <v>169707.32</v>
      </c>
      <c r="H55" s="16">
        <v>319.10000000000002</v>
      </c>
      <c r="I55">
        <v>881.05</v>
      </c>
      <c r="J55" s="2">
        <v>169305.1</v>
      </c>
      <c r="K55" s="16">
        <v>300.66000000000003</v>
      </c>
      <c r="L55">
        <v>886.9</v>
      </c>
      <c r="M55" s="2">
        <v>168900.37</v>
      </c>
      <c r="N55" s="19">
        <f t="shared" si="6"/>
        <v>126891.91</v>
      </c>
      <c r="O55" s="2">
        <f t="shared" si="7"/>
        <v>127292.68</v>
      </c>
      <c r="P55" s="2">
        <f t="shared" si="8"/>
        <v>127694.9</v>
      </c>
      <c r="Q55" s="2">
        <f t="shared" si="9"/>
        <v>128099.63</v>
      </c>
      <c r="R55" s="18">
        <f>SUM($B$4:$B55)</f>
        <v>20838.280000000006</v>
      </c>
      <c r="S55">
        <f>SUM($E$4:$E55)</f>
        <v>19774.489999999998</v>
      </c>
      <c r="T55">
        <f>SUM($H$4:$H55)</f>
        <v>18712.890000000003</v>
      </c>
      <c r="U55">
        <f>SUM($K$4:$K55)</f>
        <v>17653.460000000003</v>
      </c>
      <c r="V55" s="18">
        <f t="shared" si="0"/>
        <v>25940.280000000006</v>
      </c>
      <c r="W55">
        <f t="shared" si="1"/>
        <v>25656.489999999998</v>
      </c>
      <c r="X55">
        <f t="shared" si="2"/>
        <v>26140.890000000003</v>
      </c>
      <c r="Y55">
        <f t="shared" si="3"/>
        <v>26811.460000000003</v>
      </c>
      <c r="AA55" s="2">
        <f t="shared" si="20"/>
        <v>0</v>
      </c>
      <c r="AB55" s="12">
        <f t="shared" si="21"/>
        <v>663.51999999999953</v>
      </c>
      <c r="AC55" s="12">
        <f t="shared" si="22"/>
        <v>1322.879999999991</v>
      </c>
      <c r="AD55" s="12">
        <f t="shared" si="23"/>
        <v>1977.5599999999986</v>
      </c>
      <c r="AE55" s="12"/>
      <c r="AF55" s="1">
        <v>45931</v>
      </c>
      <c r="AG55" s="25">
        <f t="shared" si="11"/>
        <v>1064.289999999989</v>
      </c>
      <c r="AH55" s="2">
        <f t="shared" si="12"/>
        <v>2125.8699999999817</v>
      </c>
      <c r="AI55" s="2">
        <f t="shared" si="13"/>
        <v>3185.2799999999997</v>
      </c>
      <c r="AJ55" s="16">
        <f t="shared" si="14"/>
        <v>283.79000000000815</v>
      </c>
      <c r="AK55">
        <f t="shared" si="15"/>
        <v>-200.60999999999694</v>
      </c>
      <c r="AL55">
        <f t="shared" si="16"/>
        <v>-871.17999999999665</v>
      </c>
      <c r="AM55" s="16">
        <f t="shared" si="27"/>
        <v>1348.0799999999972</v>
      </c>
      <c r="AN55">
        <f t="shared" si="28"/>
        <v>1925.2599999999848</v>
      </c>
      <c r="AO55">
        <f t="shared" si="29"/>
        <v>2314.1000000000031</v>
      </c>
      <c r="AP55" s="16">
        <f t="shared" si="24"/>
        <v>400.76999999998952</v>
      </c>
      <c r="AQ55" s="30">
        <f t="shared" si="25"/>
        <v>802.98999999999069</v>
      </c>
      <c r="AR55" s="30">
        <f t="shared" si="26"/>
        <v>1207.7200000000012</v>
      </c>
    </row>
    <row r="56" spans="1:44" x14ac:dyDescent="0.25">
      <c r="A56" s="1">
        <v>45962</v>
      </c>
      <c r="B56" s="18">
        <v>354.39</v>
      </c>
      <c r="C56">
        <v>871.19</v>
      </c>
      <c r="D56" s="2">
        <v>169236.9</v>
      </c>
      <c r="E56" s="16">
        <v>335.88</v>
      </c>
      <c r="F56">
        <v>876.95</v>
      </c>
      <c r="G56" s="2">
        <v>168830.37</v>
      </c>
      <c r="H56" s="16">
        <v>317.45</v>
      </c>
      <c r="I56">
        <v>882.7</v>
      </c>
      <c r="J56" s="2">
        <v>168422.39999999999</v>
      </c>
      <c r="K56" s="16">
        <v>299.08999999999997</v>
      </c>
      <c r="L56">
        <v>888.47</v>
      </c>
      <c r="M56" s="2">
        <v>168011.91</v>
      </c>
      <c r="N56" s="19">
        <f t="shared" si="6"/>
        <v>127763.1</v>
      </c>
      <c r="O56" s="2">
        <f t="shared" si="7"/>
        <v>128169.63</v>
      </c>
      <c r="P56" s="2">
        <f t="shared" si="8"/>
        <v>128577.60000000001</v>
      </c>
      <c r="Q56" s="2">
        <f t="shared" si="9"/>
        <v>128988.09</v>
      </c>
      <c r="R56" s="18">
        <f>SUM($B$4:$B56)</f>
        <v>21192.670000000006</v>
      </c>
      <c r="S56">
        <f>SUM($E$4:$E56)</f>
        <v>20110.37</v>
      </c>
      <c r="T56">
        <f>SUM($H$4:$H56)</f>
        <v>19030.340000000004</v>
      </c>
      <c r="U56">
        <f>SUM($K$4:$K56)</f>
        <v>17952.550000000003</v>
      </c>
      <c r="V56" s="18">
        <f t="shared" si="0"/>
        <v>26294.670000000006</v>
      </c>
      <c r="W56">
        <f t="shared" si="1"/>
        <v>25992.37</v>
      </c>
      <c r="X56">
        <f t="shared" si="2"/>
        <v>26458.340000000004</v>
      </c>
      <c r="Y56">
        <f t="shared" si="3"/>
        <v>27110.550000000003</v>
      </c>
      <c r="AA56" s="2">
        <f t="shared" si="20"/>
        <v>0</v>
      </c>
      <c r="AB56" s="12">
        <f t="shared" si="21"/>
        <v>676.27999999999952</v>
      </c>
      <c r="AC56" s="12">
        <f t="shared" si="22"/>
        <v>1348.3199999999908</v>
      </c>
      <c r="AD56" s="12">
        <f t="shared" si="23"/>
        <v>2015.5899999999986</v>
      </c>
      <c r="AE56" s="12"/>
      <c r="AF56" s="1">
        <v>45962</v>
      </c>
      <c r="AG56" s="25">
        <f t="shared" si="11"/>
        <v>1082.8099999999984</v>
      </c>
      <c r="AH56" s="2">
        <f t="shared" si="12"/>
        <v>2162.8199999999906</v>
      </c>
      <c r="AI56" s="2">
        <f t="shared" si="13"/>
        <v>3240.579999999989</v>
      </c>
      <c r="AJ56" s="16">
        <f t="shared" si="14"/>
        <v>302.30000000000655</v>
      </c>
      <c r="AK56">
        <f t="shared" si="15"/>
        <v>-163.66999999999825</v>
      </c>
      <c r="AL56">
        <f t="shared" si="16"/>
        <v>-815.87999999999738</v>
      </c>
      <c r="AM56" s="16">
        <f t="shared" si="27"/>
        <v>1385.1100000000049</v>
      </c>
      <c r="AN56">
        <f t="shared" si="28"/>
        <v>1999.1499999999924</v>
      </c>
      <c r="AO56">
        <f t="shared" si="29"/>
        <v>2424.6999999999916</v>
      </c>
      <c r="AP56" s="16">
        <f t="shared" si="24"/>
        <v>406.52999999999884</v>
      </c>
      <c r="AQ56" s="30">
        <f t="shared" si="25"/>
        <v>814.5</v>
      </c>
      <c r="AR56" s="30">
        <f t="shared" si="26"/>
        <v>1224.9899999999907</v>
      </c>
    </row>
    <row r="57" spans="1:44" x14ac:dyDescent="0.25">
      <c r="A57" s="1">
        <v>45992</v>
      </c>
      <c r="B57" s="18">
        <v>352.58</v>
      </c>
      <c r="C57">
        <v>873</v>
      </c>
      <c r="D57" s="2">
        <v>168363.9</v>
      </c>
      <c r="E57" s="16">
        <v>334.14</v>
      </c>
      <c r="F57">
        <v>878.69</v>
      </c>
      <c r="G57" s="2">
        <v>167951.68</v>
      </c>
      <c r="H57" s="16">
        <v>315.79000000000002</v>
      </c>
      <c r="I57">
        <v>884.36</v>
      </c>
      <c r="J57" s="2">
        <v>167538.04</v>
      </c>
      <c r="K57" s="16">
        <v>297.52</v>
      </c>
      <c r="L57">
        <v>890.04</v>
      </c>
      <c r="M57" s="2">
        <v>167121.87</v>
      </c>
      <c r="N57" s="19">
        <f t="shared" si="6"/>
        <v>128636.1</v>
      </c>
      <c r="O57" s="2">
        <f t="shared" si="7"/>
        <v>129048.32000000001</v>
      </c>
      <c r="P57" s="2">
        <f t="shared" si="8"/>
        <v>129461.95999999999</v>
      </c>
      <c r="Q57" s="2">
        <f t="shared" si="9"/>
        <v>129878.13</v>
      </c>
      <c r="R57" s="18">
        <f>SUM($B$4:$B57)</f>
        <v>21545.250000000007</v>
      </c>
      <c r="S57">
        <f>SUM($E$4:$E57)</f>
        <v>20444.509999999998</v>
      </c>
      <c r="T57">
        <f>SUM($H$4:$H57)</f>
        <v>19346.130000000005</v>
      </c>
      <c r="U57">
        <f>SUM($K$4:$K57)</f>
        <v>18250.070000000003</v>
      </c>
      <c r="V57" s="18">
        <f t="shared" si="0"/>
        <v>26647.250000000007</v>
      </c>
      <c r="W57">
        <f t="shared" si="1"/>
        <v>26326.51</v>
      </c>
      <c r="X57">
        <f t="shared" si="2"/>
        <v>26774.130000000005</v>
      </c>
      <c r="Y57">
        <f t="shared" si="3"/>
        <v>27408.070000000003</v>
      </c>
      <c r="AA57" s="2">
        <f t="shared" si="20"/>
        <v>0</v>
      </c>
      <c r="AB57" s="12">
        <f t="shared" si="21"/>
        <v>689.03999999999951</v>
      </c>
      <c r="AC57" s="12">
        <f t="shared" si="22"/>
        <v>1373.7599999999907</v>
      </c>
      <c r="AD57" s="12">
        <f t="shared" si="23"/>
        <v>2053.6199999999985</v>
      </c>
      <c r="AE57" s="12"/>
      <c r="AF57" s="1">
        <v>45992</v>
      </c>
      <c r="AG57" s="25">
        <f t="shared" si="11"/>
        <v>1101.2600000000007</v>
      </c>
      <c r="AH57" s="2">
        <f t="shared" si="12"/>
        <v>2199.6199999999767</v>
      </c>
      <c r="AI57" s="2">
        <f t="shared" si="13"/>
        <v>3295.6499999999974</v>
      </c>
      <c r="AJ57" s="16">
        <f t="shared" si="14"/>
        <v>320.74000000000888</v>
      </c>
      <c r="AK57">
        <f t="shared" si="15"/>
        <v>-126.87999999999738</v>
      </c>
      <c r="AL57">
        <f t="shared" si="16"/>
        <v>-760.81999999999607</v>
      </c>
      <c r="AM57" s="16">
        <f t="shared" si="27"/>
        <v>1422.0000000000095</v>
      </c>
      <c r="AN57">
        <f t="shared" si="28"/>
        <v>2072.7399999999793</v>
      </c>
      <c r="AO57">
        <f t="shared" si="29"/>
        <v>2534.8300000000013</v>
      </c>
      <c r="AP57" s="16">
        <f t="shared" si="24"/>
        <v>412.22000000000116</v>
      </c>
      <c r="AQ57" s="30">
        <f t="shared" si="25"/>
        <v>825.85999999998603</v>
      </c>
      <c r="AR57" s="30">
        <f t="shared" si="26"/>
        <v>1242.0299999999988</v>
      </c>
    </row>
    <row r="58" spans="1:44" x14ac:dyDescent="0.25">
      <c r="A58" s="1">
        <v>46023</v>
      </c>
      <c r="B58" s="18">
        <v>350.76</v>
      </c>
      <c r="C58">
        <v>874.82</v>
      </c>
      <c r="D58" s="2">
        <v>167489.07999999999</v>
      </c>
      <c r="E58" s="16">
        <v>332.4</v>
      </c>
      <c r="F58">
        <v>880.43</v>
      </c>
      <c r="G58" s="2">
        <v>167071.25</v>
      </c>
      <c r="H58" s="16">
        <v>314.13</v>
      </c>
      <c r="I58">
        <v>886.02</v>
      </c>
      <c r="J58" s="2">
        <v>166652.01999999999</v>
      </c>
      <c r="K58" s="16">
        <v>295.94</v>
      </c>
      <c r="L58">
        <v>891.62</v>
      </c>
      <c r="M58" s="2">
        <v>166230.25</v>
      </c>
      <c r="N58" s="19">
        <f t="shared" si="6"/>
        <v>129510.92000000001</v>
      </c>
      <c r="O58" s="2">
        <f t="shared" si="7"/>
        <v>129928.75</v>
      </c>
      <c r="P58" s="2">
        <f t="shared" si="8"/>
        <v>130347.98000000001</v>
      </c>
      <c r="Q58" s="2">
        <f t="shared" si="9"/>
        <v>130769.75</v>
      </c>
      <c r="R58" s="18">
        <f>SUM($B$4:$B58)</f>
        <v>21896.010000000006</v>
      </c>
      <c r="S58">
        <f>SUM($E$4:$E58)</f>
        <v>20776.91</v>
      </c>
      <c r="T58">
        <f>SUM($H$4:$H58)</f>
        <v>19660.260000000006</v>
      </c>
      <c r="U58">
        <f>SUM($K$4:$K58)</f>
        <v>18546.010000000002</v>
      </c>
      <c r="V58" s="18">
        <f t="shared" si="0"/>
        <v>26998.010000000006</v>
      </c>
      <c r="W58">
        <f t="shared" si="1"/>
        <v>26658.91</v>
      </c>
      <c r="X58">
        <f t="shared" si="2"/>
        <v>27088.260000000006</v>
      </c>
      <c r="Y58">
        <f t="shared" si="3"/>
        <v>27704.010000000002</v>
      </c>
      <c r="AA58" s="2">
        <f t="shared" si="20"/>
        <v>0</v>
      </c>
      <c r="AB58" s="12">
        <f t="shared" si="21"/>
        <v>701.7999999999995</v>
      </c>
      <c r="AC58" s="12">
        <f t="shared" si="22"/>
        <v>1399.1999999999905</v>
      </c>
      <c r="AD58" s="12">
        <f t="shared" si="23"/>
        <v>2091.6499999999987</v>
      </c>
      <c r="AE58" s="12"/>
      <c r="AF58" s="1">
        <v>46023</v>
      </c>
      <c r="AG58" s="25">
        <f t="shared" si="11"/>
        <v>1119.6299999999867</v>
      </c>
      <c r="AH58" s="2">
        <f t="shared" si="12"/>
        <v>2236.2599999999884</v>
      </c>
      <c r="AI58" s="2">
        <f t="shared" si="13"/>
        <v>3350.4799999999859</v>
      </c>
      <c r="AJ58" s="16">
        <f t="shared" si="14"/>
        <v>339.10000000000582</v>
      </c>
      <c r="AK58">
        <f t="shared" si="15"/>
        <v>-90.25</v>
      </c>
      <c r="AL58">
        <f t="shared" si="16"/>
        <v>-705.99999999999636</v>
      </c>
      <c r="AM58" s="16">
        <f t="shared" si="27"/>
        <v>1458.7299999999925</v>
      </c>
      <c r="AN58">
        <f t="shared" si="28"/>
        <v>2146.0099999999884</v>
      </c>
      <c r="AO58">
        <f t="shared" si="29"/>
        <v>2644.4799999999896</v>
      </c>
      <c r="AP58" s="16">
        <f t="shared" si="24"/>
        <v>417.82999999998719</v>
      </c>
      <c r="AQ58" s="30">
        <f t="shared" si="25"/>
        <v>837.05999999999767</v>
      </c>
      <c r="AR58" s="30">
        <f t="shared" si="26"/>
        <v>1258.8299999999872</v>
      </c>
    </row>
    <row r="59" spans="1:44" x14ac:dyDescent="0.25">
      <c r="A59" s="1">
        <v>46054</v>
      </c>
      <c r="B59" s="18">
        <v>348.94</v>
      </c>
      <c r="C59">
        <v>876.64</v>
      </c>
      <c r="D59" s="2">
        <v>166612.43</v>
      </c>
      <c r="E59" s="16">
        <v>330.66</v>
      </c>
      <c r="F59">
        <v>882.17</v>
      </c>
      <c r="G59" s="2">
        <v>166189.07999999999</v>
      </c>
      <c r="H59" s="16">
        <v>312.47000000000003</v>
      </c>
      <c r="I59">
        <v>887.68</v>
      </c>
      <c r="J59" s="2">
        <v>165764.35</v>
      </c>
      <c r="K59" s="16">
        <v>294.37</v>
      </c>
      <c r="L59">
        <v>893.19</v>
      </c>
      <c r="M59" s="2">
        <v>165337.06</v>
      </c>
      <c r="N59" s="19">
        <f t="shared" si="6"/>
        <v>130387.57</v>
      </c>
      <c r="O59" s="2">
        <f t="shared" si="7"/>
        <v>130810.92000000001</v>
      </c>
      <c r="P59" s="2">
        <f t="shared" si="8"/>
        <v>131235.65</v>
      </c>
      <c r="Q59" s="2">
        <f t="shared" si="9"/>
        <v>131662.94</v>
      </c>
      <c r="R59" s="18">
        <f>SUM($B$4:$B59)</f>
        <v>22244.950000000004</v>
      </c>
      <c r="S59">
        <f>SUM($E$4:$E59)</f>
        <v>21107.57</v>
      </c>
      <c r="T59">
        <f>SUM($H$4:$H59)</f>
        <v>19972.730000000007</v>
      </c>
      <c r="U59">
        <f>SUM($K$4:$K59)</f>
        <v>18840.38</v>
      </c>
      <c r="V59" s="18">
        <f t="shared" si="0"/>
        <v>27346.950000000004</v>
      </c>
      <c r="W59">
        <f t="shared" si="1"/>
        <v>26989.57</v>
      </c>
      <c r="X59">
        <f t="shared" si="2"/>
        <v>27400.730000000007</v>
      </c>
      <c r="Y59">
        <f t="shared" si="3"/>
        <v>27998.38</v>
      </c>
      <c r="AA59" s="2">
        <f t="shared" si="20"/>
        <v>0</v>
      </c>
      <c r="AB59" s="12">
        <f t="shared" si="21"/>
        <v>714.55999999999949</v>
      </c>
      <c r="AC59" s="12">
        <f t="shared" si="22"/>
        <v>1424.6399999999903</v>
      </c>
      <c r="AD59" s="12">
        <f t="shared" si="23"/>
        <v>2129.6799999999985</v>
      </c>
      <c r="AE59" s="12"/>
      <c r="AF59" s="1">
        <v>46054</v>
      </c>
      <c r="AG59" s="25">
        <f t="shared" si="11"/>
        <v>1137.9100000000053</v>
      </c>
      <c r="AH59" s="2">
        <f t="shared" si="12"/>
        <v>2272.7199999999775</v>
      </c>
      <c r="AI59" s="2">
        <f t="shared" si="13"/>
        <v>3405.0499999999938</v>
      </c>
      <c r="AJ59" s="16">
        <f t="shared" si="14"/>
        <v>357.38000000000466</v>
      </c>
      <c r="AK59">
        <f t="shared" si="15"/>
        <v>-53.780000000002474</v>
      </c>
      <c r="AL59">
        <f t="shared" si="16"/>
        <v>-651.42999999999665</v>
      </c>
      <c r="AM59" s="16">
        <f t="shared" si="27"/>
        <v>1495.29000000001</v>
      </c>
      <c r="AN59">
        <f t="shared" si="28"/>
        <v>2218.939999999975</v>
      </c>
      <c r="AO59">
        <f t="shared" si="29"/>
        <v>2753.6199999999972</v>
      </c>
      <c r="AP59" s="16">
        <f t="shared" si="24"/>
        <v>423.35000000000582</v>
      </c>
      <c r="AQ59" s="30">
        <f t="shared" si="25"/>
        <v>848.07999999998719</v>
      </c>
      <c r="AR59" s="30">
        <f t="shared" si="26"/>
        <v>1275.3699999999953</v>
      </c>
    </row>
    <row r="60" spans="1:44" x14ac:dyDescent="0.25">
      <c r="A60" s="1">
        <v>46082</v>
      </c>
      <c r="B60" s="18">
        <v>347.11</v>
      </c>
      <c r="C60">
        <v>878.47</v>
      </c>
      <c r="D60" s="2">
        <v>165733.96</v>
      </c>
      <c r="E60" s="16">
        <v>328.92</v>
      </c>
      <c r="F60">
        <v>883.91</v>
      </c>
      <c r="G60" s="2">
        <v>165305.17000000001</v>
      </c>
      <c r="H60" s="16">
        <v>310.81</v>
      </c>
      <c r="I60">
        <v>889.34</v>
      </c>
      <c r="J60" s="2">
        <v>164875.01</v>
      </c>
      <c r="K60" s="16">
        <v>292.77999999999997</v>
      </c>
      <c r="L60">
        <v>894.78</v>
      </c>
      <c r="M60" s="2">
        <v>164442.29</v>
      </c>
      <c r="N60" s="19">
        <f t="shared" si="6"/>
        <v>131266.04</v>
      </c>
      <c r="O60" s="2">
        <f t="shared" si="7"/>
        <v>131694.82999999999</v>
      </c>
      <c r="P60" s="2">
        <f t="shared" si="8"/>
        <v>132124.99</v>
      </c>
      <c r="Q60" s="2">
        <f t="shared" si="9"/>
        <v>132557.71</v>
      </c>
      <c r="R60" s="18">
        <f>SUM($B$4:$B60)</f>
        <v>22592.060000000005</v>
      </c>
      <c r="S60">
        <f>SUM($E$4:$E60)</f>
        <v>21436.489999999998</v>
      </c>
      <c r="T60">
        <f>SUM($H$4:$H60)</f>
        <v>20283.540000000008</v>
      </c>
      <c r="U60">
        <f>SUM($K$4:$K60)</f>
        <v>19133.16</v>
      </c>
      <c r="V60" s="18">
        <f t="shared" si="0"/>
        <v>27694.060000000005</v>
      </c>
      <c r="W60">
        <f t="shared" si="1"/>
        <v>27318.489999999998</v>
      </c>
      <c r="X60">
        <f t="shared" si="2"/>
        <v>27711.540000000008</v>
      </c>
      <c r="Y60">
        <f t="shared" si="3"/>
        <v>28291.16</v>
      </c>
      <c r="AA60" s="2">
        <f t="shared" si="20"/>
        <v>0</v>
      </c>
      <c r="AB60" s="12">
        <f t="shared" si="21"/>
        <v>727.31999999999948</v>
      </c>
      <c r="AC60" s="12">
        <f t="shared" si="22"/>
        <v>1450.0799999999902</v>
      </c>
      <c r="AD60" s="12">
        <f t="shared" si="23"/>
        <v>2167.7099999999982</v>
      </c>
      <c r="AE60" s="12"/>
      <c r="AF60" s="1">
        <v>46082</v>
      </c>
      <c r="AG60" s="25">
        <f t="shared" si="11"/>
        <v>1156.1099999999785</v>
      </c>
      <c r="AH60" s="2">
        <f t="shared" si="12"/>
        <v>2309.0299999999725</v>
      </c>
      <c r="AI60" s="2">
        <f t="shared" si="13"/>
        <v>3459.3799999999819</v>
      </c>
      <c r="AJ60" s="16">
        <f t="shared" si="14"/>
        <v>375.57000000000698</v>
      </c>
      <c r="AK60">
        <f t="shared" si="15"/>
        <v>-17.480000000003201</v>
      </c>
      <c r="AL60">
        <f t="shared" si="16"/>
        <v>-597.09999999999491</v>
      </c>
      <c r="AM60" s="16">
        <f t="shared" si="27"/>
        <v>1531.6799999999855</v>
      </c>
      <c r="AN60">
        <f t="shared" si="28"/>
        <v>2291.5499999999693</v>
      </c>
      <c r="AO60">
        <f t="shared" si="29"/>
        <v>2862.279999999987</v>
      </c>
      <c r="AP60" s="16">
        <f t="shared" si="24"/>
        <v>428.78999999997905</v>
      </c>
      <c r="AQ60" s="30">
        <f t="shared" si="25"/>
        <v>858.94999999998254</v>
      </c>
      <c r="AR60" s="30">
        <f t="shared" si="26"/>
        <v>1291.6699999999837</v>
      </c>
    </row>
    <row r="61" spans="1:44" x14ac:dyDescent="0.25">
      <c r="A61" s="1">
        <v>46113</v>
      </c>
      <c r="B61" s="18">
        <v>345.28</v>
      </c>
      <c r="C61">
        <v>880.3</v>
      </c>
      <c r="D61" s="2">
        <v>164853.66</v>
      </c>
      <c r="E61" s="16">
        <v>327.17</v>
      </c>
      <c r="F61">
        <v>885.66</v>
      </c>
      <c r="G61" s="2">
        <v>164419.51</v>
      </c>
      <c r="H61" s="16">
        <v>309.14</v>
      </c>
      <c r="I61">
        <v>891.01</v>
      </c>
      <c r="J61" s="2">
        <v>163984</v>
      </c>
      <c r="K61" s="16">
        <v>291.2</v>
      </c>
      <c r="L61">
        <v>896.36</v>
      </c>
      <c r="M61" s="2">
        <v>163545.92000000001</v>
      </c>
      <c r="N61" s="19">
        <f t="shared" si="6"/>
        <v>132146.34</v>
      </c>
      <c r="O61" s="2">
        <f t="shared" si="7"/>
        <v>132580.49</v>
      </c>
      <c r="P61" s="2">
        <f t="shared" si="8"/>
        <v>133016</v>
      </c>
      <c r="Q61" s="2">
        <f t="shared" si="9"/>
        <v>133454.07999999999</v>
      </c>
      <c r="R61" s="18">
        <f>SUM($B$4:$B61)</f>
        <v>22937.340000000004</v>
      </c>
      <c r="S61">
        <f>SUM($E$4:$E61)</f>
        <v>21763.659999999996</v>
      </c>
      <c r="T61">
        <f>SUM($H$4:$H61)</f>
        <v>20592.680000000008</v>
      </c>
      <c r="U61">
        <f>SUM($K$4:$K61)</f>
        <v>19424.36</v>
      </c>
      <c r="V61" s="18">
        <f t="shared" si="0"/>
        <v>28039.340000000004</v>
      </c>
      <c r="W61">
        <f t="shared" si="1"/>
        <v>27645.659999999996</v>
      </c>
      <c r="X61">
        <f t="shared" si="2"/>
        <v>28020.680000000008</v>
      </c>
      <c r="Y61">
        <f t="shared" si="3"/>
        <v>28582.36</v>
      </c>
      <c r="AA61" s="2">
        <f t="shared" si="20"/>
        <v>0</v>
      </c>
      <c r="AB61" s="12">
        <f t="shared" si="21"/>
        <v>740.07999999999947</v>
      </c>
      <c r="AC61" s="12">
        <f t="shared" si="22"/>
        <v>1475.51999999999</v>
      </c>
      <c r="AD61" s="12">
        <f t="shared" si="23"/>
        <v>2205.739999999998</v>
      </c>
      <c r="AE61" s="12"/>
      <c r="AF61" s="1">
        <v>46113</v>
      </c>
      <c r="AG61" s="25">
        <f t="shared" si="11"/>
        <v>1174.2299999999937</v>
      </c>
      <c r="AH61" s="2">
        <f t="shared" si="12"/>
        <v>2345.1799999999935</v>
      </c>
      <c r="AI61" s="2">
        <f t="shared" si="13"/>
        <v>3513.4799999999886</v>
      </c>
      <c r="AJ61" s="16">
        <f t="shared" si="14"/>
        <v>393.68000000000757</v>
      </c>
      <c r="AK61">
        <f t="shared" si="15"/>
        <v>18.659999999996217</v>
      </c>
      <c r="AL61">
        <f t="shared" si="16"/>
        <v>-543.0199999999968</v>
      </c>
      <c r="AM61" s="16">
        <f t="shared" si="27"/>
        <v>1567.9100000000012</v>
      </c>
      <c r="AN61">
        <f t="shared" si="28"/>
        <v>2363.8399999999897</v>
      </c>
      <c r="AO61">
        <f t="shared" si="29"/>
        <v>2970.4599999999919</v>
      </c>
      <c r="AP61" s="16">
        <f t="shared" si="24"/>
        <v>434.14999999999418</v>
      </c>
      <c r="AQ61" s="30">
        <f t="shared" si="25"/>
        <v>869.66000000000349</v>
      </c>
      <c r="AR61" s="30">
        <f t="shared" si="26"/>
        <v>1307.7399999999907</v>
      </c>
    </row>
    <row r="62" spans="1:44" x14ac:dyDescent="0.25">
      <c r="A62" s="1">
        <v>46143</v>
      </c>
      <c r="B62" s="18">
        <v>343.45</v>
      </c>
      <c r="C62">
        <v>882.13</v>
      </c>
      <c r="D62" s="2">
        <v>163971.51999999999</v>
      </c>
      <c r="E62" s="16">
        <v>325.41000000000003</v>
      </c>
      <c r="F62">
        <v>887.42</v>
      </c>
      <c r="G62" s="2">
        <v>163532.09</v>
      </c>
      <c r="H62" s="16">
        <v>307.47000000000003</v>
      </c>
      <c r="I62">
        <v>892.68</v>
      </c>
      <c r="J62" s="2">
        <v>163091.32</v>
      </c>
      <c r="K62" s="16">
        <v>289.61</v>
      </c>
      <c r="L62">
        <v>897.95</v>
      </c>
      <c r="M62" s="2">
        <v>162647.98000000001</v>
      </c>
      <c r="N62" s="19">
        <f t="shared" si="6"/>
        <v>133028.48000000001</v>
      </c>
      <c r="O62" s="2">
        <f t="shared" si="7"/>
        <v>133467.91</v>
      </c>
      <c r="P62" s="2">
        <f t="shared" si="8"/>
        <v>133908.68</v>
      </c>
      <c r="Q62" s="2">
        <f t="shared" si="9"/>
        <v>134352.01999999999</v>
      </c>
      <c r="R62" s="18">
        <f>SUM($B$4:$B62)</f>
        <v>23280.790000000005</v>
      </c>
      <c r="S62">
        <f>SUM($E$4:$E62)</f>
        <v>22089.069999999996</v>
      </c>
      <c r="T62">
        <f>SUM($H$4:$H62)</f>
        <v>20900.150000000009</v>
      </c>
      <c r="U62">
        <f>SUM($K$4:$K62)</f>
        <v>19713.97</v>
      </c>
      <c r="V62" s="18">
        <f t="shared" si="0"/>
        <v>28382.790000000005</v>
      </c>
      <c r="W62">
        <f t="shared" si="1"/>
        <v>27971.069999999996</v>
      </c>
      <c r="X62">
        <f t="shared" si="2"/>
        <v>28328.150000000009</v>
      </c>
      <c r="Y62">
        <f t="shared" si="3"/>
        <v>28871.97</v>
      </c>
      <c r="AA62" s="2">
        <f t="shared" si="20"/>
        <v>0</v>
      </c>
      <c r="AB62" s="12">
        <f t="shared" si="21"/>
        <v>752.83999999999946</v>
      </c>
      <c r="AC62" s="12">
        <f t="shared" si="22"/>
        <v>1500.9599999999898</v>
      </c>
      <c r="AD62" s="12">
        <f t="shared" si="23"/>
        <v>2243.7699999999977</v>
      </c>
      <c r="AE62" s="12"/>
      <c r="AF62" s="1">
        <v>46143</v>
      </c>
      <c r="AG62" s="25">
        <f t="shared" si="11"/>
        <v>1192.2699999999925</v>
      </c>
      <c r="AH62" s="2">
        <f t="shared" si="12"/>
        <v>2381.1599999999726</v>
      </c>
      <c r="AI62" s="2">
        <f t="shared" si="13"/>
        <v>3567.3099999999768</v>
      </c>
      <c r="AJ62" s="16">
        <f t="shared" si="14"/>
        <v>411.72000000000844</v>
      </c>
      <c r="AK62">
        <f t="shared" si="15"/>
        <v>54.63999999999578</v>
      </c>
      <c r="AL62">
        <f t="shared" si="16"/>
        <v>-489.17999999999665</v>
      </c>
      <c r="AM62" s="16">
        <f t="shared" si="27"/>
        <v>1603.9900000000009</v>
      </c>
      <c r="AN62">
        <f t="shared" si="28"/>
        <v>2435.7999999999683</v>
      </c>
      <c r="AO62">
        <f t="shared" si="29"/>
        <v>3078.1299999999801</v>
      </c>
      <c r="AP62" s="16">
        <f t="shared" si="24"/>
        <v>439.42999999999302</v>
      </c>
      <c r="AQ62" s="30">
        <f t="shared" si="25"/>
        <v>880.19999999998254</v>
      </c>
      <c r="AR62" s="30">
        <f t="shared" si="26"/>
        <v>1323.539999999979</v>
      </c>
    </row>
    <row r="63" spans="1:44" x14ac:dyDescent="0.25">
      <c r="A63" s="1">
        <v>46174</v>
      </c>
      <c r="B63" s="18">
        <v>341.61</v>
      </c>
      <c r="C63">
        <v>883.97</v>
      </c>
      <c r="D63" s="2">
        <v>163087.54999999999</v>
      </c>
      <c r="E63" s="16">
        <v>323.66000000000003</v>
      </c>
      <c r="F63">
        <v>889.17</v>
      </c>
      <c r="G63" s="2">
        <v>162642.92000000001</v>
      </c>
      <c r="H63" s="16">
        <v>305.8</v>
      </c>
      <c r="I63">
        <v>894.35</v>
      </c>
      <c r="J63" s="2">
        <v>162196.96</v>
      </c>
      <c r="K63" s="16">
        <v>288.02</v>
      </c>
      <c r="L63">
        <v>899.54</v>
      </c>
      <c r="M63" s="2">
        <v>161748.44</v>
      </c>
      <c r="N63" s="19">
        <f t="shared" si="6"/>
        <v>133912.45000000001</v>
      </c>
      <c r="O63" s="2">
        <f t="shared" si="7"/>
        <v>134357.07999999999</v>
      </c>
      <c r="P63" s="2">
        <f t="shared" si="8"/>
        <v>134803.04</v>
      </c>
      <c r="Q63" s="2">
        <f t="shared" si="9"/>
        <v>135251.56</v>
      </c>
      <c r="R63" s="18">
        <f>SUM($B$4:$B63)</f>
        <v>23622.400000000005</v>
      </c>
      <c r="S63">
        <f>SUM($E$4:$E63)</f>
        <v>22412.729999999996</v>
      </c>
      <c r="T63">
        <f>SUM($H$4:$H63)</f>
        <v>21205.950000000008</v>
      </c>
      <c r="U63">
        <f>SUM($K$4:$K63)</f>
        <v>20001.990000000002</v>
      </c>
      <c r="V63" s="18">
        <f t="shared" si="0"/>
        <v>28724.400000000005</v>
      </c>
      <c r="W63">
        <f t="shared" si="1"/>
        <v>28294.729999999996</v>
      </c>
      <c r="X63">
        <f t="shared" si="2"/>
        <v>28633.950000000008</v>
      </c>
      <c r="Y63">
        <f t="shared" si="3"/>
        <v>29159.99</v>
      </c>
      <c r="AA63" s="2">
        <f t="shared" si="20"/>
        <v>0</v>
      </c>
      <c r="AB63" s="12">
        <f t="shared" si="21"/>
        <v>765.59999999999945</v>
      </c>
      <c r="AC63" s="12">
        <f t="shared" si="22"/>
        <v>1526.3999999999896</v>
      </c>
      <c r="AD63" s="12">
        <f t="shared" si="23"/>
        <v>2281.7999999999975</v>
      </c>
      <c r="AE63" s="12"/>
      <c r="AF63" s="1">
        <v>46174</v>
      </c>
      <c r="AG63" s="25">
        <f t="shared" si="11"/>
        <v>1210.229999999975</v>
      </c>
      <c r="AH63" s="2">
        <f t="shared" si="12"/>
        <v>2416.9899999999861</v>
      </c>
      <c r="AI63" s="2">
        <f t="shared" si="13"/>
        <v>3620.9099999999835</v>
      </c>
      <c r="AJ63" s="16">
        <f t="shared" si="14"/>
        <v>429.67000000000917</v>
      </c>
      <c r="AK63">
        <f t="shared" si="15"/>
        <v>90.44999999999709</v>
      </c>
      <c r="AL63">
        <f t="shared" si="16"/>
        <v>-435.58999999999651</v>
      </c>
      <c r="AM63" s="16">
        <f t="shared" si="27"/>
        <v>1639.8999999999842</v>
      </c>
      <c r="AN63">
        <f t="shared" si="28"/>
        <v>2507.4399999999832</v>
      </c>
      <c r="AO63">
        <f t="shared" si="29"/>
        <v>3185.319999999987</v>
      </c>
      <c r="AP63" s="16">
        <f t="shared" si="24"/>
        <v>444.62999999997555</v>
      </c>
      <c r="AQ63" s="30">
        <f t="shared" si="25"/>
        <v>890.58999999999651</v>
      </c>
      <c r="AR63" s="30">
        <f t="shared" si="26"/>
        <v>1339.109999999986</v>
      </c>
    </row>
    <row r="64" spans="1:44" x14ac:dyDescent="0.25">
      <c r="A64" s="1">
        <v>46204</v>
      </c>
      <c r="B64" s="18">
        <v>339.77</v>
      </c>
      <c r="C64">
        <v>885.81</v>
      </c>
      <c r="D64" s="2">
        <v>162201.74</v>
      </c>
      <c r="E64" s="16">
        <v>321.89999999999998</v>
      </c>
      <c r="F64">
        <v>890.93</v>
      </c>
      <c r="G64" s="2">
        <v>161751.99</v>
      </c>
      <c r="H64" s="16">
        <v>304.12</v>
      </c>
      <c r="I64">
        <v>896.03</v>
      </c>
      <c r="J64" s="2">
        <v>161300.93</v>
      </c>
      <c r="K64" s="16">
        <v>286.43</v>
      </c>
      <c r="L64">
        <v>901.13</v>
      </c>
      <c r="M64" s="2">
        <v>160847.31</v>
      </c>
      <c r="N64" s="19">
        <f t="shared" si="6"/>
        <v>134798.26</v>
      </c>
      <c r="O64" s="2">
        <f t="shared" si="7"/>
        <v>135248.01</v>
      </c>
      <c r="P64" s="2">
        <f t="shared" si="8"/>
        <v>135699.07</v>
      </c>
      <c r="Q64" s="2">
        <f t="shared" si="9"/>
        <v>136152.69</v>
      </c>
      <c r="R64" s="18">
        <f>SUM($B$4:$B64)</f>
        <v>23962.170000000006</v>
      </c>
      <c r="S64">
        <f>SUM($E$4:$E64)</f>
        <v>22734.629999999997</v>
      </c>
      <c r="T64">
        <f>SUM($H$4:$H64)</f>
        <v>21510.070000000007</v>
      </c>
      <c r="U64">
        <f>SUM($K$4:$K64)</f>
        <v>20288.420000000002</v>
      </c>
      <c r="V64" s="18">
        <f t="shared" si="0"/>
        <v>29064.170000000006</v>
      </c>
      <c r="W64">
        <f t="shared" si="1"/>
        <v>28616.629999999997</v>
      </c>
      <c r="X64">
        <f t="shared" si="2"/>
        <v>28938.070000000007</v>
      </c>
      <c r="Y64">
        <f t="shared" si="3"/>
        <v>29446.420000000002</v>
      </c>
      <c r="AA64" s="2">
        <f t="shared" si="20"/>
        <v>0</v>
      </c>
      <c r="AB64" s="12">
        <f t="shared" si="21"/>
        <v>778.35999999999945</v>
      </c>
      <c r="AC64" s="12">
        <f t="shared" si="22"/>
        <v>1551.8399999999895</v>
      </c>
      <c r="AD64" s="12">
        <f t="shared" si="23"/>
        <v>2319.8299999999972</v>
      </c>
      <c r="AE64" s="12"/>
      <c r="AF64" s="1">
        <v>46204</v>
      </c>
      <c r="AG64" s="25">
        <f t="shared" si="11"/>
        <v>1228.1099999999994</v>
      </c>
      <c r="AH64" s="2">
        <f t="shared" si="12"/>
        <v>2452.6499999999869</v>
      </c>
      <c r="AI64" s="2">
        <f t="shared" si="13"/>
        <v>3674.2599999999902</v>
      </c>
      <c r="AJ64" s="16">
        <f t="shared" si="14"/>
        <v>447.54000000000815</v>
      </c>
      <c r="AK64">
        <f t="shared" si="15"/>
        <v>126.09999999999854</v>
      </c>
      <c r="AL64">
        <f t="shared" si="16"/>
        <v>-382.24999999999636</v>
      </c>
      <c r="AM64" s="16">
        <f t="shared" si="27"/>
        <v>1675.6500000000076</v>
      </c>
      <c r="AN64">
        <f t="shared" si="28"/>
        <v>2578.7499999999854</v>
      </c>
      <c r="AO64">
        <f t="shared" si="29"/>
        <v>3292.0099999999939</v>
      </c>
      <c r="AP64" s="16">
        <f t="shared" si="24"/>
        <v>449.75</v>
      </c>
      <c r="AQ64" s="30">
        <f t="shared" si="25"/>
        <v>900.80999999999767</v>
      </c>
      <c r="AR64" s="30">
        <f t="shared" si="26"/>
        <v>1354.429999999993</v>
      </c>
    </row>
    <row r="65" spans="1:44" x14ac:dyDescent="0.25">
      <c r="A65" s="1">
        <v>46235</v>
      </c>
      <c r="B65" s="18">
        <v>337.92</v>
      </c>
      <c r="C65">
        <v>887.66</v>
      </c>
      <c r="D65" s="2">
        <v>161314.07999999999</v>
      </c>
      <c r="E65" s="16">
        <v>320.13</v>
      </c>
      <c r="F65">
        <v>892.7</v>
      </c>
      <c r="G65" s="2">
        <v>160859.29</v>
      </c>
      <c r="H65" s="16">
        <v>302.44</v>
      </c>
      <c r="I65">
        <v>897.71</v>
      </c>
      <c r="J65" s="2">
        <v>160403.22</v>
      </c>
      <c r="K65" s="16">
        <v>284.83</v>
      </c>
      <c r="L65">
        <v>902.73</v>
      </c>
      <c r="M65" s="2">
        <v>159944.57999999999</v>
      </c>
      <c r="N65" s="19">
        <f t="shared" si="6"/>
        <v>135685.92000000001</v>
      </c>
      <c r="O65" s="2">
        <f t="shared" si="7"/>
        <v>136140.71</v>
      </c>
      <c r="P65" s="2">
        <f t="shared" si="8"/>
        <v>136596.78</v>
      </c>
      <c r="Q65" s="2">
        <f t="shared" si="9"/>
        <v>137055.42000000001</v>
      </c>
      <c r="R65" s="18">
        <f>SUM($B$4:$B65)</f>
        <v>24300.090000000004</v>
      </c>
      <c r="S65">
        <f>SUM($E$4:$E65)</f>
        <v>23054.76</v>
      </c>
      <c r="T65">
        <f>SUM($H$4:$H65)</f>
        <v>21812.510000000006</v>
      </c>
      <c r="U65">
        <f>SUM($K$4:$K65)</f>
        <v>20573.250000000004</v>
      </c>
      <c r="V65" s="18">
        <f t="shared" si="0"/>
        <v>29402.090000000004</v>
      </c>
      <c r="W65">
        <f t="shared" si="1"/>
        <v>28936.76</v>
      </c>
      <c r="X65">
        <f t="shared" si="2"/>
        <v>29240.510000000006</v>
      </c>
      <c r="Y65">
        <f t="shared" si="3"/>
        <v>29731.250000000004</v>
      </c>
      <c r="AA65" s="2">
        <f t="shared" si="20"/>
        <v>0</v>
      </c>
      <c r="AB65" s="12">
        <f t="shared" si="21"/>
        <v>791.11999999999944</v>
      </c>
      <c r="AC65" s="12">
        <f t="shared" si="22"/>
        <v>1577.2799999999893</v>
      </c>
      <c r="AD65" s="12">
        <f t="shared" si="23"/>
        <v>2357.8599999999969</v>
      </c>
      <c r="AE65" s="12"/>
      <c r="AF65" s="1">
        <v>46235</v>
      </c>
      <c r="AG65" s="25">
        <f t="shared" si="11"/>
        <v>1245.9099999999785</v>
      </c>
      <c r="AH65" s="2">
        <f t="shared" si="12"/>
        <v>2488.1399999999753</v>
      </c>
      <c r="AI65" s="2">
        <f t="shared" si="13"/>
        <v>3727.3599999999969</v>
      </c>
      <c r="AJ65" s="16">
        <f t="shared" si="14"/>
        <v>465.33000000000538</v>
      </c>
      <c r="AK65">
        <f t="shared" si="15"/>
        <v>161.57999999999811</v>
      </c>
      <c r="AL65">
        <f t="shared" si="16"/>
        <v>-329.15999999999985</v>
      </c>
      <c r="AM65" s="16">
        <f t="shared" si="27"/>
        <v>1711.2399999999839</v>
      </c>
      <c r="AN65">
        <f t="shared" si="28"/>
        <v>2649.7199999999734</v>
      </c>
      <c r="AO65">
        <f t="shared" si="29"/>
        <v>3398.1999999999971</v>
      </c>
      <c r="AP65" s="16">
        <f t="shared" si="24"/>
        <v>454.78999999997905</v>
      </c>
      <c r="AQ65" s="30">
        <f t="shared" si="25"/>
        <v>910.85999999998603</v>
      </c>
      <c r="AR65" s="30">
        <f t="shared" si="26"/>
        <v>1369.5</v>
      </c>
    </row>
    <row r="66" spans="1:44" x14ac:dyDescent="0.25">
      <c r="A66" s="1">
        <v>46266</v>
      </c>
      <c r="B66" s="18">
        <v>336.07</v>
      </c>
      <c r="C66">
        <v>889.51</v>
      </c>
      <c r="D66" s="2">
        <v>160424.57</v>
      </c>
      <c r="E66" s="16">
        <v>318.37</v>
      </c>
      <c r="F66">
        <v>894.46</v>
      </c>
      <c r="G66" s="2">
        <v>159964.82999999999</v>
      </c>
      <c r="H66" s="16">
        <v>300.76</v>
      </c>
      <c r="I66">
        <v>899.39</v>
      </c>
      <c r="J66" s="2">
        <v>159503.82999999999</v>
      </c>
      <c r="K66" s="16">
        <v>283.24</v>
      </c>
      <c r="L66">
        <v>904.32</v>
      </c>
      <c r="M66" s="2">
        <v>159040.26</v>
      </c>
      <c r="N66" s="19">
        <f t="shared" si="6"/>
        <v>136575.43</v>
      </c>
      <c r="O66" s="2">
        <f t="shared" si="7"/>
        <v>137035.17000000001</v>
      </c>
      <c r="P66" s="2">
        <f t="shared" si="8"/>
        <v>137496.17000000001</v>
      </c>
      <c r="Q66" s="2">
        <f t="shared" si="9"/>
        <v>137959.74</v>
      </c>
      <c r="R66" s="18">
        <f>SUM($B$4:$B66)</f>
        <v>24636.160000000003</v>
      </c>
      <c r="S66">
        <f>SUM($E$4:$E66)</f>
        <v>23373.129999999997</v>
      </c>
      <c r="T66">
        <f>SUM($H$4:$H66)</f>
        <v>22113.270000000004</v>
      </c>
      <c r="U66">
        <f>SUM($K$4:$K66)</f>
        <v>20856.490000000005</v>
      </c>
      <c r="V66" s="18">
        <f t="shared" si="0"/>
        <v>29738.160000000003</v>
      </c>
      <c r="W66">
        <f t="shared" si="1"/>
        <v>29255.129999999997</v>
      </c>
      <c r="X66">
        <f t="shared" si="2"/>
        <v>29541.270000000004</v>
      </c>
      <c r="Y66">
        <f t="shared" si="3"/>
        <v>30014.490000000005</v>
      </c>
      <c r="AA66" s="2">
        <f t="shared" si="20"/>
        <v>0</v>
      </c>
      <c r="AB66" s="12">
        <f t="shared" si="21"/>
        <v>803.87999999999943</v>
      </c>
      <c r="AC66" s="12">
        <f t="shared" si="22"/>
        <v>1602.7199999999891</v>
      </c>
      <c r="AD66" s="12">
        <f t="shared" si="23"/>
        <v>2395.8899999999967</v>
      </c>
      <c r="AE66" s="12"/>
      <c r="AF66" s="1">
        <v>46266</v>
      </c>
      <c r="AG66" s="25">
        <f t="shared" si="11"/>
        <v>1263.6200000000192</v>
      </c>
      <c r="AH66" s="2">
        <f t="shared" si="12"/>
        <v>2523.4600000000091</v>
      </c>
      <c r="AI66" s="2">
        <f t="shared" si="13"/>
        <v>3780.1999999999944</v>
      </c>
      <c r="AJ66" s="16">
        <f t="shared" si="14"/>
        <v>483.03000000000611</v>
      </c>
      <c r="AK66">
        <f t="shared" si="15"/>
        <v>196.88999999999942</v>
      </c>
      <c r="AL66">
        <f t="shared" si="16"/>
        <v>-276.33000000000175</v>
      </c>
      <c r="AM66" s="16">
        <f t="shared" si="27"/>
        <v>1746.6500000000253</v>
      </c>
      <c r="AN66">
        <f t="shared" si="28"/>
        <v>2720.3500000000085</v>
      </c>
      <c r="AO66">
        <f t="shared" si="29"/>
        <v>3503.8699999999926</v>
      </c>
      <c r="AP66" s="16">
        <f t="shared" si="24"/>
        <v>459.74000000001979</v>
      </c>
      <c r="AQ66" s="30">
        <f t="shared" si="25"/>
        <v>920.74000000001979</v>
      </c>
      <c r="AR66" s="30">
        <f t="shared" si="26"/>
        <v>1384.3099999999977</v>
      </c>
    </row>
    <row r="67" spans="1:44" x14ac:dyDescent="0.25">
      <c r="A67" s="1">
        <v>46296</v>
      </c>
      <c r="B67" s="18">
        <v>334.22</v>
      </c>
      <c r="C67">
        <v>891.36</v>
      </c>
      <c r="D67" s="2">
        <v>159533.21</v>
      </c>
      <c r="E67" s="16">
        <v>316.60000000000002</v>
      </c>
      <c r="F67">
        <v>896.23</v>
      </c>
      <c r="G67" s="2">
        <v>159068.59</v>
      </c>
      <c r="H67" s="16">
        <v>299.07</v>
      </c>
      <c r="I67">
        <v>901.08</v>
      </c>
      <c r="J67" s="2">
        <v>158602.75</v>
      </c>
      <c r="K67" s="16">
        <v>281.63</v>
      </c>
      <c r="L67">
        <v>905.93</v>
      </c>
      <c r="M67" s="2">
        <v>158134.32999999999</v>
      </c>
      <c r="N67" s="19">
        <f t="shared" si="6"/>
        <v>137466.79</v>
      </c>
      <c r="O67" s="2">
        <f t="shared" si="7"/>
        <v>137931.41</v>
      </c>
      <c r="P67" s="2">
        <f t="shared" si="8"/>
        <v>138397.25</v>
      </c>
      <c r="Q67" s="2">
        <f t="shared" si="9"/>
        <v>138865.67000000001</v>
      </c>
      <c r="R67" s="18">
        <f>SUM($B$4:$B67)</f>
        <v>24970.380000000005</v>
      </c>
      <c r="S67">
        <f>SUM($E$4:$E67)</f>
        <v>23689.729999999996</v>
      </c>
      <c r="T67">
        <f>SUM($H$4:$H67)</f>
        <v>22412.340000000004</v>
      </c>
      <c r="U67">
        <f>SUM($K$4:$K67)</f>
        <v>21138.120000000006</v>
      </c>
      <c r="V67" s="18">
        <f t="shared" si="0"/>
        <v>30072.380000000005</v>
      </c>
      <c r="W67">
        <f t="shared" si="1"/>
        <v>29571.729999999996</v>
      </c>
      <c r="X67">
        <f t="shared" si="2"/>
        <v>29840.340000000004</v>
      </c>
      <c r="Y67">
        <f t="shared" si="3"/>
        <v>30296.120000000006</v>
      </c>
      <c r="AA67" s="2">
        <f t="shared" si="20"/>
        <v>0</v>
      </c>
      <c r="AB67" s="12">
        <f t="shared" si="21"/>
        <v>816.63999999999942</v>
      </c>
      <c r="AC67" s="12">
        <f t="shared" si="22"/>
        <v>1628.1599999999889</v>
      </c>
      <c r="AD67" s="12">
        <f t="shared" si="23"/>
        <v>2433.9199999999964</v>
      </c>
      <c r="AE67" s="12"/>
      <c r="AF67" s="1">
        <v>46296</v>
      </c>
      <c r="AG67" s="25">
        <f t="shared" si="11"/>
        <v>1281.2599999999948</v>
      </c>
      <c r="AH67" s="2">
        <f t="shared" si="12"/>
        <v>2558.6199999999808</v>
      </c>
      <c r="AI67" s="2">
        <f t="shared" si="13"/>
        <v>3832.8000000000011</v>
      </c>
      <c r="AJ67" s="16">
        <f t="shared" si="14"/>
        <v>500.65000000000873</v>
      </c>
      <c r="AK67">
        <f t="shared" si="15"/>
        <v>232.04000000000087</v>
      </c>
      <c r="AL67">
        <f t="shared" si="16"/>
        <v>-223.7400000000016</v>
      </c>
      <c r="AM67" s="16">
        <f t="shared" si="27"/>
        <v>1781.9100000000035</v>
      </c>
      <c r="AN67">
        <f t="shared" si="28"/>
        <v>2790.6599999999817</v>
      </c>
      <c r="AO67">
        <f t="shared" si="29"/>
        <v>3609.0599999999995</v>
      </c>
      <c r="AP67" s="16">
        <f t="shared" si="24"/>
        <v>464.61999999999534</v>
      </c>
      <c r="AQ67" s="30">
        <f t="shared" si="25"/>
        <v>930.45999999999185</v>
      </c>
      <c r="AR67" s="30">
        <f t="shared" si="26"/>
        <v>1398.8800000000047</v>
      </c>
    </row>
    <row r="68" spans="1:44" x14ac:dyDescent="0.25">
      <c r="A68" s="1">
        <v>46327</v>
      </c>
      <c r="B68" s="18">
        <v>332.36</v>
      </c>
      <c r="C68">
        <v>893.22</v>
      </c>
      <c r="D68" s="2">
        <v>158639.99</v>
      </c>
      <c r="E68" s="16">
        <v>314.82</v>
      </c>
      <c r="F68">
        <v>898.01</v>
      </c>
      <c r="G68" s="2">
        <v>158170.59</v>
      </c>
      <c r="H68" s="16">
        <v>297.38</v>
      </c>
      <c r="I68">
        <v>902.77</v>
      </c>
      <c r="J68" s="2">
        <v>157699.98000000001</v>
      </c>
      <c r="K68" s="16">
        <v>280.02999999999997</v>
      </c>
      <c r="L68">
        <v>907.53</v>
      </c>
      <c r="M68" s="2">
        <v>157226.79999999999</v>
      </c>
      <c r="N68" s="19">
        <f t="shared" si="6"/>
        <v>138360.01</v>
      </c>
      <c r="O68" s="2">
        <f t="shared" si="7"/>
        <v>138829.41</v>
      </c>
      <c r="P68" s="2">
        <f t="shared" si="8"/>
        <v>139300.01999999999</v>
      </c>
      <c r="Q68" s="2">
        <f t="shared" si="9"/>
        <v>139773.20000000001</v>
      </c>
      <c r="R68" s="18">
        <f>SUM($B$4:$B68)</f>
        <v>25302.740000000005</v>
      </c>
      <c r="S68">
        <f>SUM($E$4:$E68)</f>
        <v>24004.549999999996</v>
      </c>
      <c r="T68">
        <f>SUM($H$4:$H68)</f>
        <v>22709.720000000005</v>
      </c>
      <c r="U68">
        <f>SUM($K$4:$K68)</f>
        <v>21418.150000000005</v>
      </c>
      <c r="V68" s="18">
        <f t="shared" ref="V68:V131" si="30">R68+CC2_5</f>
        <v>30404.740000000005</v>
      </c>
      <c r="W68">
        <f t="shared" ref="W68:W131" si="31">S68+CC2_375</f>
        <v>29886.549999999996</v>
      </c>
      <c r="X68">
        <f t="shared" ref="X68:X131" si="32">T68+CC2_25</f>
        <v>30137.720000000005</v>
      </c>
      <c r="Y68">
        <f t="shared" ref="Y68:Y131" si="33">U68+CC2_125</f>
        <v>30576.150000000005</v>
      </c>
      <c r="AA68" s="2">
        <f t="shared" si="20"/>
        <v>0</v>
      </c>
      <c r="AB68" s="12">
        <f t="shared" si="21"/>
        <v>829.39999999999941</v>
      </c>
      <c r="AC68" s="12">
        <f t="shared" si="22"/>
        <v>1653.5999999999888</v>
      </c>
      <c r="AD68" s="12">
        <f t="shared" si="23"/>
        <v>2471.9499999999962</v>
      </c>
      <c r="AE68" s="12"/>
      <c r="AF68" s="1">
        <v>46327</v>
      </c>
      <c r="AG68" s="25">
        <f t="shared" si="11"/>
        <v>1298.7999999999936</v>
      </c>
      <c r="AH68" s="2">
        <f t="shared" si="12"/>
        <v>2593.6099999999687</v>
      </c>
      <c r="AI68" s="2">
        <f t="shared" si="13"/>
        <v>3885.1399999999985</v>
      </c>
      <c r="AJ68" s="16">
        <f t="shared" si="14"/>
        <v>518.1900000000096</v>
      </c>
      <c r="AK68">
        <f t="shared" si="15"/>
        <v>267.02000000000044</v>
      </c>
      <c r="AL68">
        <f t="shared" si="16"/>
        <v>-171.40999999999985</v>
      </c>
      <c r="AM68" s="16">
        <f t="shared" si="27"/>
        <v>1816.9900000000032</v>
      </c>
      <c r="AN68">
        <f t="shared" si="28"/>
        <v>2860.6299999999692</v>
      </c>
      <c r="AO68">
        <f t="shared" si="29"/>
        <v>3713.7299999999987</v>
      </c>
      <c r="AP68" s="16">
        <f t="shared" si="24"/>
        <v>469.39999999999418</v>
      </c>
      <c r="AQ68" s="30">
        <f t="shared" si="25"/>
        <v>940.00999999998021</v>
      </c>
      <c r="AR68" s="30">
        <f t="shared" si="26"/>
        <v>1413.1900000000023</v>
      </c>
    </row>
    <row r="69" spans="1:44" x14ac:dyDescent="0.25">
      <c r="A69" s="1">
        <v>46357</v>
      </c>
      <c r="B69" s="18">
        <v>330.5</v>
      </c>
      <c r="C69">
        <v>895.08</v>
      </c>
      <c r="D69" s="2">
        <v>157744.91</v>
      </c>
      <c r="E69" s="16">
        <v>313.05</v>
      </c>
      <c r="F69">
        <v>899.78</v>
      </c>
      <c r="G69" s="2">
        <v>157270.79999999999</v>
      </c>
      <c r="H69" s="16">
        <v>295.69</v>
      </c>
      <c r="I69">
        <v>904.46</v>
      </c>
      <c r="J69" s="2">
        <v>156795.51</v>
      </c>
      <c r="K69" s="16">
        <v>278.42</v>
      </c>
      <c r="L69">
        <v>909.14</v>
      </c>
      <c r="M69" s="2">
        <v>156317.66</v>
      </c>
      <c r="N69" s="19">
        <f t="shared" ref="N69:N132" si="34">$N$2-D69</f>
        <v>139255.09</v>
      </c>
      <c r="O69" s="2">
        <f t="shared" ref="O69:O132" si="35">$N$2-G69</f>
        <v>139729.20000000001</v>
      </c>
      <c r="P69" s="2">
        <f t="shared" ref="P69:P132" si="36">$N$2-J69</f>
        <v>140204.49</v>
      </c>
      <c r="Q69" s="2">
        <f t="shared" ref="Q69:Q132" si="37">$N$2-M69</f>
        <v>140682.34</v>
      </c>
      <c r="R69" s="18">
        <f>SUM($B$4:$B69)</f>
        <v>25633.240000000005</v>
      </c>
      <c r="S69">
        <f>SUM($E$4:$E69)</f>
        <v>24317.599999999995</v>
      </c>
      <c r="T69">
        <f>SUM($H$4:$H69)</f>
        <v>23005.410000000003</v>
      </c>
      <c r="U69">
        <f>SUM($K$4:$K69)</f>
        <v>21696.570000000003</v>
      </c>
      <c r="V69" s="18">
        <f t="shared" si="30"/>
        <v>30735.240000000005</v>
      </c>
      <c r="W69">
        <f t="shared" si="31"/>
        <v>30199.599999999995</v>
      </c>
      <c r="X69">
        <f t="shared" si="32"/>
        <v>30433.410000000003</v>
      </c>
      <c r="Y69">
        <f t="shared" si="33"/>
        <v>30854.570000000003</v>
      </c>
      <c r="AA69" s="2">
        <f t="shared" si="20"/>
        <v>0</v>
      </c>
      <c r="AB69" s="12">
        <f t="shared" ref="AB69:AB132" si="38">AB68*(1+$AD$1)+AB$4</f>
        <v>842.1599999999994</v>
      </c>
      <c r="AC69" s="12">
        <f t="shared" ref="AC69:AC132" si="39">AC68*(1+$AD$1)+AC$4</f>
        <v>1679.0399999999886</v>
      </c>
      <c r="AD69" s="12">
        <f t="shared" ref="AD69:AD132" si="40">AD68*(1+$AD$1)+AD$4</f>
        <v>2509.9799999999959</v>
      </c>
      <c r="AE69" s="12"/>
      <c r="AF69" s="1">
        <v>46357</v>
      </c>
      <c r="AG69" s="25">
        <f t="shared" ref="AG69:AG132" si="41">O69-$N69+AB69</f>
        <v>1316.2700000000145</v>
      </c>
      <c r="AH69" s="2">
        <f t="shared" ref="AH69:AH132" si="42">P69-$N69+AC69</f>
        <v>2628.4399999999828</v>
      </c>
      <c r="AI69" s="2">
        <f t="shared" ref="AI69:AI132" si="43">Q69-$N69+AD69</f>
        <v>3937.2299999999959</v>
      </c>
      <c r="AJ69" s="16">
        <f t="shared" ref="AJ69:AJ132" si="44">$V69-W69</f>
        <v>535.64000000001033</v>
      </c>
      <c r="AK69">
        <f t="shared" ref="AK69:AK132" si="45">$V69-X69</f>
        <v>301.83000000000175</v>
      </c>
      <c r="AL69">
        <f t="shared" ref="AL69:AL132" si="46">$V69-Y69</f>
        <v>-119.32999999999811</v>
      </c>
      <c r="AM69" s="16">
        <f t="shared" si="27"/>
        <v>1851.9100000000249</v>
      </c>
      <c r="AN69">
        <f t="shared" si="28"/>
        <v>2930.2699999999845</v>
      </c>
      <c r="AO69">
        <f t="shared" si="29"/>
        <v>3817.8999999999978</v>
      </c>
      <c r="AP69" s="16">
        <f t="shared" si="24"/>
        <v>474.11000000001513</v>
      </c>
      <c r="AQ69" s="30">
        <f t="shared" si="25"/>
        <v>949.39999999999418</v>
      </c>
      <c r="AR69" s="30">
        <f t="shared" si="26"/>
        <v>1427.25</v>
      </c>
    </row>
    <row r="70" spans="1:44" x14ac:dyDescent="0.25">
      <c r="A70" s="1">
        <v>46388</v>
      </c>
      <c r="B70" s="18">
        <v>328.64</v>
      </c>
      <c r="C70">
        <v>896.94</v>
      </c>
      <c r="D70" s="2">
        <v>156847.96</v>
      </c>
      <c r="E70" s="16">
        <v>311.27</v>
      </c>
      <c r="F70">
        <v>901.56</v>
      </c>
      <c r="G70" s="2">
        <v>156369.24</v>
      </c>
      <c r="H70" s="16">
        <v>293.99</v>
      </c>
      <c r="I70">
        <v>906.16</v>
      </c>
      <c r="J70" s="2">
        <v>155889.35999999999</v>
      </c>
      <c r="K70" s="16">
        <v>276.81</v>
      </c>
      <c r="L70">
        <v>910.75</v>
      </c>
      <c r="M70" s="2">
        <v>155406.92000000001</v>
      </c>
      <c r="N70" s="19">
        <f t="shared" si="34"/>
        <v>140152.04</v>
      </c>
      <c r="O70" s="2">
        <f t="shared" si="35"/>
        <v>140630.76</v>
      </c>
      <c r="P70" s="2">
        <f t="shared" si="36"/>
        <v>141110.64000000001</v>
      </c>
      <c r="Q70" s="2">
        <f t="shared" si="37"/>
        <v>141593.07999999999</v>
      </c>
      <c r="R70" s="18">
        <f>SUM($B$4:$B70)</f>
        <v>25961.880000000005</v>
      </c>
      <c r="S70">
        <f>SUM($E$4:$E70)</f>
        <v>24628.869999999995</v>
      </c>
      <c r="T70">
        <f>SUM($H$4:$H70)</f>
        <v>23299.400000000005</v>
      </c>
      <c r="U70">
        <f>SUM($K$4:$K70)</f>
        <v>21973.380000000005</v>
      </c>
      <c r="V70" s="18">
        <f t="shared" si="30"/>
        <v>31063.880000000005</v>
      </c>
      <c r="W70">
        <f t="shared" si="31"/>
        <v>30510.869999999995</v>
      </c>
      <c r="X70">
        <f t="shared" si="32"/>
        <v>30727.400000000005</v>
      </c>
      <c r="Y70">
        <f t="shared" si="33"/>
        <v>31131.380000000005</v>
      </c>
      <c r="AA70" s="2">
        <f t="shared" ref="AA70:AA133" si="47">AA69*(1+($AD$1/12))+AA$4</f>
        <v>0</v>
      </c>
      <c r="AB70" s="12">
        <f t="shared" si="38"/>
        <v>854.91999999999939</v>
      </c>
      <c r="AC70" s="12">
        <f t="shared" si="39"/>
        <v>1704.4799999999884</v>
      </c>
      <c r="AD70" s="12">
        <f t="shared" si="40"/>
        <v>2548.0099999999957</v>
      </c>
      <c r="AE70" s="12"/>
      <c r="AF70" s="1">
        <v>46388</v>
      </c>
      <c r="AG70" s="25">
        <f t="shared" si="41"/>
        <v>1333.6400000000006</v>
      </c>
      <c r="AH70" s="2">
        <f t="shared" si="42"/>
        <v>2663.0799999999945</v>
      </c>
      <c r="AI70" s="2">
        <f t="shared" si="43"/>
        <v>3989.0499999999747</v>
      </c>
      <c r="AJ70" s="16">
        <f t="shared" si="44"/>
        <v>553.01000000000931</v>
      </c>
      <c r="AK70">
        <f t="shared" si="45"/>
        <v>336.47999999999956</v>
      </c>
      <c r="AL70">
        <f t="shared" si="46"/>
        <v>-67.5</v>
      </c>
      <c r="AM70" s="16">
        <f t="shared" si="27"/>
        <v>1886.6500000000099</v>
      </c>
      <c r="AN70">
        <f t="shared" si="28"/>
        <v>2999.559999999994</v>
      </c>
      <c r="AO70">
        <f t="shared" si="29"/>
        <v>3921.5499999999747</v>
      </c>
      <c r="AP70" s="16">
        <f t="shared" ref="AP70:AP133" si="48">$D70-G70</f>
        <v>478.72000000000116</v>
      </c>
      <c r="AQ70" s="30">
        <f t="shared" ref="AQ70:AQ133" si="49">$D70-J70</f>
        <v>958.60000000000582</v>
      </c>
      <c r="AR70" s="30">
        <f t="shared" ref="AR70:AR133" si="50">$D70-M70</f>
        <v>1441.039999999979</v>
      </c>
    </row>
    <row r="71" spans="1:44" x14ac:dyDescent="0.25">
      <c r="A71" s="1">
        <v>46419</v>
      </c>
      <c r="B71" s="18">
        <v>326.77</v>
      </c>
      <c r="C71">
        <v>898.81</v>
      </c>
      <c r="D71" s="2">
        <v>155949.15</v>
      </c>
      <c r="E71" s="16">
        <v>309.48</v>
      </c>
      <c r="F71">
        <v>903.35</v>
      </c>
      <c r="G71" s="2">
        <v>155465.89000000001</v>
      </c>
      <c r="H71" s="16">
        <v>292.29000000000002</v>
      </c>
      <c r="I71">
        <v>907.86</v>
      </c>
      <c r="J71" s="2">
        <v>154981.5</v>
      </c>
      <c r="K71" s="16">
        <v>275.2</v>
      </c>
      <c r="L71">
        <v>912.36</v>
      </c>
      <c r="M71" s="2">
        <v>154494.56</v>
      </c>
      <c r="N71" s="19">
        <f t="shared" si="34"/>
        <v>141050.85</v>
      </c>
      <c r="O71" s="2">
        <f t="shared" si="35"/>
        <v>141534.10999999999</v>
      </c>
      <c r="P71" s="2">
        <f t="shared" si="36"/>
        <v>142018.5</v>
      </c>
      <c r="Q71" s="2">
        <f t="shared" si="37"/>
        <v>142505.44</v>
      </c>
      <c r="R71" s="18">
        <f>SUM($B$4:$B71)</f>
        <v>26288.650000000005</v>
      </c>
      <c r="S71">
        <f>SUM($E$4:$E71)</f>
        <v>24938.349999999995</v>
      </c>
      <c r="T71">
        <f>SUM($H$4:$H71)</f>
        <v>23591.690000000006</v>
      </c>
      <c r="U71">
        <f>SUM($K$4:$K71)</f>
        <v>22248.580000000005</v>
      </c>
      <c r="V71" s="18">
        <f t="shared" si="30"/>
        <v>31390.650000000005</v>
      </c>
      <c r="W71">
        <f t="shared" si="31"/>
        <v>30820.349999999995</v>
      </c>
      <c r="X71">
        <f t="shared" si="32"/>
        <v>31019.690000000006</v>
      </c>
      <c r="Y71">
        <f t="shared" si="33"/>
        <v>31406.580000000005</v>
      </c>
      <c r="AA71" s="2">
        <f t="shared" si="47"/>
        <v>0</v>
      </c>
      <c r="AB71" s="12">
        <f t="shared" si="38"/>
        <v>867.67999999999938</v>
      </c>
      <c r="AC71" s="12">
        <f t="shared" si="39"/>
        <v>1729.9199999999882</v>
      </c>
      <c r="AD71" s="12">
        <f t="shared" si="40"/>
        <v>2586.0399999999954</v>
      </c>
      <c r="AE71" s="12"/>
      <c r="AF71" s="1">
        <v>46419</v>
      </c>
      <c r="AG71" s="25">
        <f t="shared" si="41"/>
        <v>1350.9399999999796</v>
      </c>
      <c r="AH71" s="2">
        <f t="shared" si="42"/>
        <v>2697.5699999999824</v>
      </c>
      <c r="AI71" s="2">
        <f t="shared" si="43"/>
        <v>4040.6299999999919</v>
      </c>
      <c r="AJ71" s="16">
        <f t="shared" si="44"/>
        <v>570.30000000001019</v>
      </c>
      <c r="AK71">
        <f t="shared" si="45"/>
        <v>370.95999999999913</v>
      </c>
      <c r="AL71">
        <f t="shared" si="46"/>
        <v>-15.930000000000291</v>
      </c>
      <c r="AM71" s="16">
        <f t="shared" si="27"/>
        <v>1921.2399999999898</v>
      </c>
      <c r="AN71">
        <f t="shared" si="28"/>
        <v>3068.5299999999816</v>
      </c>
      <c r="AO71">
        <f t="shared" si="29"/>
        <v>4024.6999999999916</v>
      </c>
      <c r="AP71" s="16">
        <f t="shared" si="48"/>
        <v>483.25999999998021</v>
      </c>
      <c r="AQ71" s="30">
        <f t="shared" si="49"/>
        <v>967.64999999999418</v>
      </c>
      <c r="AR71" s="30">
        <f t="shared" si="50"/>
        <v>1454.5899999999965</v>
      </c>
    </row>
    <row r="72" spans="1:44" x14ac:dyDescent="0.25">
      <c r="A72" s="1">
        <v>46447</v>
      </c>
      <c r="B72" s="18">
        <v>324.89</v>
      </c>
      <c r="C72">
        <v>900.69</v>
      </c>
      <c r="D72" s="2">
        <v>155048.46</v>
      </c>
      <c r="E72" s="16">
        <v>307.69</v>
      </c>
      <c r="F72">
        <v>905.14</v>
      </c>
      <c r="G72" s="2">
        <v>154560.75</v>
      </c>
      <c r="H72" s="16">
        <v>290.58999999999997</v>
      </c>
      <c r="I72">
        <v>909.56</v>
      </c>
      <c r="J72" s="2">
        <v>154071.94</v>
      </c>
      <c r="K72" s="16">
        <v>273.58</v>
      </c>
      <c r="L72">
        <v>913.98</v>
      </c>
      <c r="M72" s="2">
        <v>153580.57999999999</v>
      </c>
      <c r="N72" s="19">
        <f t="shared" si="34"/>
        <v>141951.54</v>
      </c>
      <c r="O72" s="2">
        <f t="shared" si="35"/>
        <v>142439.25</v>
      </c>
      <c r="P72" s="2">
        <f t="shared" si="36"/>
        <v>142928.06</v>
      </c>
      <c r="Q72" s="2">
        <f t="shared" si="37"/>
        <v>143419.42000000001</v>
      </c>
      <c r="R72" s="18">
        <f>SUM($B$4:$B72)</f>
        <v>26613.540000000005</v>
      </c>
      <c r="S72">
        <f>SUM($E$4:$E72)</f>
        <v>25246.039999999994</v>
      </c>
      <c r="T72">
        <f>SUM($H$4:$H72)</f>
        <v>23882.280000000006</v>
      </c>
      <c r="U72">
        <f>SUM($K$4:$K72)</f>
        <v>22522.160000000007</v>
      </c>
      <c r="V72" s="18">
        <f t="shared" si="30"/>
        <v>31715.540000000005</v>
      </c>
      <c r="W72">
        <f t="shared" si="31"/>
        <v>31128.039999999994</v>
      </c>
      <c r="X72">
        <f t="shared" si="32"/>
        <v>31310.280000000006</v>
      </c>
      <c r="Y72">
        <f t="shared" si="33"/>
        <v>31680.160000000007</v>
      </c>
      <c r="AA72" s="2">
        <f t="shared" si="47"/>
        <v>0</v>
      </c>
      <c r="AB72" s="12">
        <f t="shared" si="38"/>
        <v>880.43999999999937</v>
      </c>
      <c r="AC72" s="12">
        <f t="shared" si="39"/>
        <v>1755.3599999999881</v>
      </c>
      <c r="AD72" s="12">
        <f t="shared" si="40"/>
        <v>2624.0699999999952</v>
      </c>
      <c r="AE72" s="12"/>
      <c r="AF72" s="1">
        <v>46447</v>
      </c>
      <c r="AG72" s="25">
        <f t="shared" si="41"/>
        <v>1368.1499999999912</v>
      </c>
      <c r="AH72" s="2">
        <f t="shared" si="42"/>
        <v>2731.8799999999774</v>
      </c>
      <c r="AI72" s="2">
        <f t="shared" si="43"/>
        <v>4091.95</v>
      </c>
      <c r="AJ72" s="16">
        <f t="shared" si="44"/>
        <v>587.50000000001091</v>
      </c>
      <c r="AK72">
        <f t="shared" si="45"/>
        <v>405.2599999999984</v>
      </c>
      <c r="AL72">
        <f t="shared" si="46"/>
        <v>35.379999999997381</v>
      </c>
      <c r="AM72" s="16">
        <f t="shared" si="27"/>
        <v>1955.6500000000021</v>
      </c>
      <c r="AN72">
        <f t="shared" si="28"/>
        <v>3137.1399999999758</v>
      </c>
      <c r="AO72">
        <f t="shared" si="29"/>
        <v>4127.3299999999972</v>
      </c>
      <c r="AP72" s="16">
        <f t="shared" si="48"/>
        <v>487.70999999999185</v>
      </c>
      <c r="AQ72" s="30">
        <f t="shared" si="49"/>
        <v>976.51999999998952</v>
      </c>
      <c r="AR72" s="30">
        <f t="shared" si="50"/>
        <v>1467.8800000000047</v>
      </c>
    </row>
    <row r="73" spans="1:44" x14ac:dyDescent="0.25">
      <c r="A73" s="1">
        <v>46478</v>
      </c>
      <c r="B73" s="18">
        <v>323.02</v>
      </c>
      <c r="C73">
        <v>902.56</v>
      </c>
      <c r="D73" s="2">
        <v>154145.9</v>
      </c>
      <c r="E73" s="16">
        <v>305.89999999999998</v>
      </c>
      <c r="F73">
        <v>906.93</v>
      </c>
      <c r="G73" s="2">
        <v>153653.82</v>
      </c>
      <c r="H73" s="16">
        <v>288.88</v>
      </c>
      <c r="I73">
        <v>911.27</v>
      </c>
      <c r="J73" s="2">
        <v>153160.67000000001</v>
      </c>
      <c r="K73" s="16">
        <v>271.97000000000003</v>
      </c>
      <c r="L73">
        <v>915.59</v>
      </c>
      <c r="M73" s="2">
        <v>152664.99</v>
      </c>
      <c r="N73" s="19">
        <f t="shared" si="34"/>
        <v>142854.1</v>
      </c>
      <c r="O73" s="2">
        <f t="shared" si="35"/>
        <v>143346.18</v>
      </c>
      <c r="P73" s="2">
        <f t="shared" si="36"/>
        <v>143839.32999999999</v>
      </c>
      <c r="Q73" s="2">
        <f t="shared" si="37"/>
        <v>144335.01</v>
      </c>
      <c r="R73" s="18">
        <f>SUM($B$4:$B73)</f>
        <v>26936.560000000005</v>
      </c>
      <c r="S73">
        <f>SUM($E$4:$E73)</f>
        <v>25551.939999999995</v>
      </c>
      <c r="T73">
        <f>SUM($H$4:$H73)</f>
        <v>24171.160000000007</v>
      </c>
      <c r="U73">
        <f>SUM($K$4:$K73)</f>
        <v>22794.130000000008</v>
      </c>
      <c r="V73" s="18">
        <f t="shared" si="30"/>
        <v>32038.560000000005</v>
      </c>
      <c r="W73">
        <f t="shared" si="31"/>
        <v>31433.939999999995</v>
      </c>
      <c r="X73">
        <f t="shared" si="32"/>
        <v>31599.160000000007</v>
      </c>
      <c r="Y73">
        <f t="shared" si="33"/>
        <v>31952.130000000008</v>
      </c>
      <c r="AA73" s="2">
        <f t="shared" si="47"/>
        <v>0</v>
      </c>
      <c r="AB73" s="12">
        <f t="shared" si="38"/>
        <v>893.19999999999936</v>
      </c>
      <c r="AC73" s="12">
        <f t="shared" si="39"/>
        <v>1780.7999999999879</v>
      </c>
      <c r="AD73" s="12">
        <f t="shared" si="40"/>
        <v>2662.0999999999949</v>
      </c>
      <c r="AE73" s="12"/>
      <c r="AF73" s="1">
        <v>46478</v>
      </c>
      <c r="AG73" s="25">
        <f t="shared" si="41"/>
        <v>1385.2799999999866</v>
      </c>
      <c r="AH73" s="2">
        <f t="shared" si="42"/>
        <v>2766.0299999999693</v>
      </c>
      <c r="AI73" s="2">
        <f t="shared" si="43"/>
        <v>4143.0099999999984</v>
      </c>
      <c r="AJ73" s="16">
        <f t="shared" si="44"/>
        <v>604.6200000000099</v>
      </c>
      <c r="AK73">
        <f t="shared" si="45"/>
        <v>439.39999999999782</v>
      </c>
      <c r="AL73">
        <f t="shared" si="46"/>
        <v>86.429999999996653</v>
      </c>
      <c r="AM73" s="16">
        <f t="shared" si="27"/>
        <v>1989.8999999999965</v>
      </c>
      <c r="AN73">
        <f t="shared" si="28"/>
        <v>3205.4299999999671</v>
      </c>
      <c r="AO73">
        <f t="shared" si="29"/>
        <v>4229.4399999999951</v>
      </c>
      <c r="AP73" s="16">
        <f t="shared" si="48"/>
        <v>492.07999999998719</v>
      </c>
      <c r="AQ73" s="30">
        <f t="shared" si="49"/>
        <v>985.22999999998137</v>
      </c>
      <c r="AR73" s="30">
        <f t="shared" si="50"/>
        <v>1480.9100000000035</v>
      </c>
    </row>
    <row r="74" spans="1:44" x14ac:dyDescent="0.25">
      <c r="A74" s="1">
        <v>46508</v>
      </c>
      <c r="B74" s="18">
        <v>321.14</v>
      </c>
      <c r="C74">
        <v>904.44</v>
      </c>
      <c r="D74" s="2">
        <v>153241.46</v>
      </c>
      <c r="E74" s="16">
        <v>304.11</v>
      </c>
      <c r="F74">
        <v>908.72</v>
      </c>
      <c r="G74" s="2">
        <v>152745.1</v>
      </c>
      <c r="H74" s="16">
        <v>287.18</v>
      </c>
      <c r="I74">
        <v>912.97</v>
      </c>
      <c r="J74" s="2">
        <v>152247.70000000001</v>
      </c>
      <c r="K74" s="16">
        <v>270.33999999999997</v>
      </c>
      <c r="L74">
        <v>917.22</v>
      </c>
      <c r="M74" s="2">
        <v>151747.76999999999</v>
      </c>
      <c r="N74" s="19">
        <f t="shared" si="34"/>
        <v>143758.54</v>
      </c>
      <c r="O74" s="2">
        <f t="shared" si="35"/>
        <v>144254.9</v>
      </c>
      <c r="P74" s="2">
        <f t="shared" si="36"/>
        <v>144752.29999999999</v>
      </c>
      <c r="Q74" s="2">
        <f t="shared" si="37"/>
        <v>145252.23000000001</v>
      </c>
      <c r="R74" s="18">
        <f>SUM($B$4:$B74)</f>
        <v>27257.700000000004</v>
      </c>
      <c r="S74">
        <f>SUM($E$4:$E74)</f>
        <v>25856.049999999996</v>
      </c>
      <c r="T74">
        <f>SUM($H$4:$H74)</f>
        <v>24458.340000000007</v>
      </c>
      <c r="U74">
        <f>SUM($K$4:$K74)</f>
        <v>23064.470000000008</v>
      </c>
      <c r="V74" s="18">
        <f t="shared" si="30"/>
        <v>32359.700000000004</v>
      </c>
      <c r="W74">
        <f t="shared" si="31"/>
        <v>31738.049999999996</v>
      </c>
      <c r="X74">
        <f t="shared" si="32"/>
        <v>31886.340000000007</v>
      </c>
      <c r="Y74">
        <f t="shared" si="33"/>
        <v>32222.470000000008</v>
      </c>
      <c r="AA74" s="2">
        <f t="shared" si="47"/>
        <v>0</v>
      </c>
      <c r="AB74" s="12">
        <f t="shared" si="38"/>
        <v>905.95999999999935</v>
      </c>
      <c r="AC74" s="12">
        <f t="shared" si="39"/>
        <v>1806.2399999999877</v>
      </c>
      <c r="AD74" s="12">
        <f t="shared" si="40"/>
        <v>2700.1299999999947</v>
      </c>
      <c r="AE74" s="12"/>
      <c r="AF74" s="1">
        <v>46508</v>
      </c>
      <c r="AG74" s="25">
        <f t="shared" si="41"/>
        <v>1402.3199999999854</v>
      </c>
      <c r="AH74" s="2">
        <f t="shared" si="42"/>
        <v>2799.9999999999682</v>
      </c>
      <c r="AI74" s="2">
        <f t="shared" si="43"/>
        <v>4193.819999999997</v>
      </c>
      <c r="AJ74" s="16">
        <f t="shared" si="44"/>
        <v>621.65000000000873</v>
      </c>
      <c r="AK74">
        <f t="shared" si="45"/>
        <v>473.35999999999694</v>
      </c>
      <c r="AL74">
        <f t="shared" si="46"/>
        <v>137.22999999999593</v>
      </c>
      <c r="AM74" s="16">
        <f t="shared" si="27"/>
        <v>2023.9699999999941</v>
      </c>
      <c r="AN74">
        <f t="shared" si="28"/>
        <v>3273.3599999999651</v>
      </c>
      <c r="AO74">
        <f t="shared" si="29"/>
        <v>4331.0499999999929</v>
      </c>
      <c r="AP74" s="16">
        <f t="shared" si="48"/>
        <v>496.35999999998603</v>
      </c>
      <c r="AQ74" s="30">
        <f t="shared" si="49"/>
        <v>993.75999999998021</v>
      </c>
      <c r="AR74" s="30">
        <f t="shared" si="50"/>
        <v>1493.6900000000023</v>
      </c>
    </row>
    <row r="75" spans="1:44" x14ac:dyDescent="0.25">
      <c r="A75" s="1">
        <v>46539</v>
      </c>
      <c r="B75" s="18">
        <v>319.25</v>
      </c>
      <c r="C75">
        <v>906.33</v>
      </c>
      <c r="D75" s="2">
        <v>152335.13</v>
      </c>
      <c r="E75" s="16">
        <v>302.31</v>
      </c>
      <c r="F75">
        <v>910.52</v>
      </c>
      <c r="G75" s="2">
        <v>151834.57999999999</v>
      </c>
      <c r="H75" s="16">
        <v>285.45999999999998</v>
      </c>
      <c r="I75">
        <v>914.69</v>
      </c>
      <c r="J75" s="2">
        <v>151333.01</v>
      </c>
      <c r="K75" s="16">
        <v>268.72000000000003</v>
      </c>
      <c r="L75">
        <v>918.84</v>
      </c>
      <c r="M75" s="2">
        <v>150828.93</v>
      </c>
      <c r="N75" s="19">
        <f t="shared" si="34"/>
        <v>144664.87</v>
      </c>
      <c r="O75" s="2">
        <f t="shared" si="35"/>
        <v>145165.42000000001</v>
      </c>
      <c r="P75" s="2">
        <f t="shared" si="36"/>
        <v>145666.99</v>
      </c>
      <c r="Q75" s="2">
        <f t="shared" si="37"/>
        <v>146171.07</v>
      </c>
      <c r="R75" s="18">
        <f>SUM($B$4:$B75)</f>
        <v>27576.950000000004</v>
      </c>
      <c r="S75">
        <f>SUM($E$4:$E75)</f>
        <v>26158.359999999997</v>
      </c>
      <c r="T75">
        <f>SUM($H$4:$H75)</f>
        <v>24743.800000000007</v>
      </c>
      <c r="U75">
        <f>SUM($K$4:$K75)</f>
        <v>23333.19000000001</v>
      </c>
      <c r="V75" s="18">
        <f t="shared" si="30"/>
        <v>32678.950000000004</v>
      </c>
      <c r="W75">
        <f t="shared" si="31"/>
        <v>32040.359999999997</v>
      </c>
      <c r="X75">
        <f t="shared" si="32"/>
        <v>32171.800000000007</v>
      </c>
      <c r="Y75">
        <f t="shared" si="33"/>
        <v>32491.19000000001</v>
      </c>
      <c r="AA75" s="2">
        <f t="shared" si="47"/>
        <v>0</v>
      </c>
      <c r="AB75" s="12">
        <f t="shared" si="38"/>
        <v>918.71999999999935</v>
      </c>
      <c r="AC75" s="12">
        <f t="shared" si="39"/>
        <v>1831.6799999999876</v>
      </c>
      <c r="AD75" s="12">
        <f t="shared" si="40"/>
        <v>2738.1599999999944</v>
      </c>
      <c r="AE75" s="12"/>
      <c r="AF75" s="1">
        <v>46539</v>
      </c>
      <c r="AG75" s="25">
        <f t="shared" si="41"/>
        <v>1419.2700000000168</v>
      </c>
      <c r="AH75" s="2">
        <f t="shared" si="42"/>
        <v>2833.7999999999829</v>
      </c>
      <c r="AI75" s="2">
        <f t="shared" si="43"/>
        <v>4244.360000000006</v>
      </c>
      <c r="AJ75" s="16">
        <f t="shared" si="44"/>
        <v>638.59000000000742</v>
      </c>
      <c r="AK75">
        <f t="shared" si="45"/>
        <v>507.14999999999782</v>
      </c>
      <c r="AL75">
        <f t="shared" si="46"/>
        <v>187.75999999999476</v>
      </c>
      <c r="AM75" s="16">
        <f t="shared" si="27"/>
        <v>2057.8600000000242</v>
      </c>
      <c r="AN75">
        <f t="shared" si="28"/>
        <v>3340.9499999999807</v>
      </c>
      <c r="AO75">
        <f t="shared" si="29"/>
        <v>4432.1200000000008</v>
      </c>
      <c r="AP75" s="16">
        <f t="shared" si="48"/>
        <v>500.55000000001746</v>
      </c>
      <c r="AQ75" s="30">
        <f t="shared" si="49"/>
        <v>1002.1199999999953</v>
      </c>
      <c r="AR75" s="30">
        <f t="shared" si="50"/>
        <v>1506.2000000000116</v>
      </c>
    </row>
    <row r="76" spans="1:44" x14ac:dyDescent="0.25">
      <c r="A76" s="1">
        <v>46569</v>
      </c>
      <c r="B76" s="18">
        <v>317.36</v>
      </c>
      <c r="C76">
        <v>908.22</v>
      </c>
      <c r="D76" s="2">
        <v>151426.92000000001</v>
      </c>
      <c r="E76" s="16">
        <v>300.51</v>
      </c>
      <c r="F76">
        <v>912.32</v>
      </c>
      <c r="G76" s="2">
        <v>150922.25</v>
      </c>
      <c r="H76" s="16">
        <v>283.75</v>
      </c>
      <c r="I76">
        <v>916.4</v>
      </c>
      <c r="J76" s="2">
        <v>150416.60999999999</v>
      </c>
      <c r="K76" s="16">
        <v>267.08999999999997</v>
      </c>
      <c r="L76">
        <v>920.47</v>
      </c>
      <c r="M76" s="2">
        <v>149908.46</v>
      </c>
      <c r="N76" s="19">
        <f t="shared" si="34"/>
        <v>145573.07999999999</v>
      </c>
      <c r="O76" s="2">
        <f t="shared" si="35"/>
        <v>146077.75</v>
      </c>
      <c r="P76" s="2">
        <f t="shared" si="36"/>
        <v>146583.39000000001</v>
      </c>
      <c r="Q76" s="2">
        <f t="shared" si="37"/>
        <v>147091.54</v>
      </c>
      <c r="R76" s="18">
        <f>SUM($B$4:$B76)</f>
        <v>27894.310000000005</v>
      </c>
      <c r="S76">
        <f>SUM($E$4:$E76)</f>
        <v>26458.869999999995</v>
      </c>
      <c r="T76">
        <f>SUM($H$4:$H76)</f>
        <v>25027.550000000007</v>
      </c>
      <c r="U76">
        <f>SUM($K$4:$K76)</f>
        <v>23600.28000000001</v>
      </c>
      <c r="V76" s="18">
        <f t="shared" si="30"/>
        <v>32996.310000000005</v>
      </c>
      <c r="W76">
        <f t="shared" si="31"/>
        <v>32340.869999999995</v>
      </c>
      <c r="X76">
        <f t="shared" si="32"/>
        <v>32455.550000000007</v>
      </c>
      <c r="Y76">
        <f t="shared" si="33"/>
        <v>32758.28000000001</v>
      </c>
      <c r="AA76" s="2">
        <f t="shared" si="47"/>
        <v>0</v>
      </c>
      <c r="AB76" s="12">
        <f t="shared" si="38"/>
        <v>931.47999999999934</v>
      </c>
      <c r="AC76" s="12">
        <f t="shared" si="39"/>
        <v>1857.1199999999874</v>
      </c>
      <c r="AD76" s="12">
        <f t="shared" si="40"/>
        <v>2776.1899999999941</v>
      </c>
      <c r="AE76" s="12"/>
      <c r="AF76" s="1">
        <v>46569</v>
      </c>
      <c r="AG76" s="25">
        <f t="shared" si="41"/>
        <v>1436.1500000000121</v>
      </c>
      <c r="AH76" s="2">
        <f t="shared" si="42"/>
        <v>2867.4300000000139</v>
      </c>
      <c r="AI76" s="2">
        <f t="shared" si="43"/>
        <v>4294.6500000000151</v>
      </c>
      <c r="AJ76" s="16">
        <f t="shared" si="44"/>
        <v>655.4400000000096</v>
      </c>
      <c r="AK76">
        <f t="shared" si="45"/>
        <v>540.7599999999984</v>
      </c>
      <c r="AL76">
        <f t="shared" si="46"/>
        <v>238.0299999999952</v>
      </c>
      <c r="AM76" s="16">
        <f t="shared" si="27"/>
        <v>2091.590000000022</v>
      </c>
      <c r="AN76">
        <f t="shared" si="28"/>
        <v>3408.1900000000123</v>
      </c>
      <c r="AO76">
        <f t="shared" si="29"/>
        <v>4532.6800000000103</v>
      </c>
      <c r="AP76" s="16">
        <f t="shared" si="48"/>
        <v>504.67000000001281</v>
      </c>
      <c r="AQ76" s="30">
        <f t="shared" si="49"/>
        <v>1010.3100000000268</v>
      </c>
      <c r="AR76" s="30">
        <f t="shared" si="50"/>
        <v>1518.460000000021</v>
      </c>
    </row>
    <row r="77" spans="1:44" x14ac:dyDescent="0.25">
      <c r="A77" s="1">
        <v>46600</v>
      </c>
      <c r="B77" s="18">
        <v>315.47000000000003</v>
      </c>
      <c r="C77">
        <v>910.11</v>
      </c>
      <c r="D77" s="2">
        <v>150516.81</v>
      </c>
      <c r="E77" s="16">
        <v>298.7</v>
      </c>
      <c r="F77">
        <v>914.13</v>
      </c>
      <c r="G77" s="2">
        <v>150008.12</v>
      </c>
      <c r="H77" s="16">
        <v>282.02999999999997</v>
      </c>
      <c r="I77">
        <v>918.12</v>
      </c>
      <c r="J77" s="2">
        <v>149498.49</v>
      </c>
      <c r="K77" s="16">
        <v>265.45999999999998</v>
      </c>
      <c r="L77">
        <v>922.1</v>
      </c>
      <c r="M77" s="2">
        <v>148986.37</v>
      </c>
      <c r="N77" s="19">
        <f t="shared" si="34"/>
        <v>146483.19</v>
      </c>
      <c r="O77" s="2">
        <f t="shared" si="35"/>
        <v>146991.88</v>
      </c>
      <c r="P77" s="2">
        <f t="shared" si="36"/>
        <v>147501.51</v>
      </c>
      <c r="Q77" s="2">
        <f t="shared" si="37"/>
        <v>148013.63</v>
      </c>
      <c r="R77" s="18">
        <f>SUM($B$4:$B77)</f>
        <v>28209.780000000006</v>
      </c>
      <c r="S77">
        <f>SUM($E$4:$E77)</f>
        <v>26757.569999999996</v>
      </c>
      <c r="T77">
        <f>SUM($H$4:$H77)</f>
        <v>25309.580000000005</v>
      </c>
      <c r="U77">
        <f>SUM($K$4:$K77)</f>
        <v>23865.740000000009</v>
      </c>
      <c r="V77" s="18">
        <f t="shared" si="30"/>
        <v>33311.780000000006</v>
      </c>
      <c r="W77">
        <f t="shared" si="31"/>
        <v>32639.569999999996</v>
      </c>
      <c r="X77">
        <f t="shared" si="32"/>
        <v>32737.580000000005</v>
      </c>
      <c r="Y77">
        <f t="shared" si="33"/>
        <v>33023.740000000005</v>
      </c>
      <c r="AA77" s="2">
        <f t="shared" si="47"/>
        <v>0</v>
      </c>
      <c r="AB77" s="12">
        <f t="shared" si="38"/>
        <v>944.23999999999933</v>
      </c>
      <c r="AC77" s="12">
        <f t="shared" si="39"/>
        <v>1882.5599999999872</v>
      </c>
      <c r="AD77" s="12">
        <f t="shared" si="40"/>
        <v>2814.2199999999939</v>
      </c>
      <c r="AE77" s="12"/>
      <c r="AF77" s="1">
        <v>46600</v>
      </c>
      <c r="AG77" s="25">
        <f t="shared" si="41"/>
        <v>1452.9300000000017</v>
      </c>
      <c r="AH77" s="2">
        <f t="shared" si="42"/>
        <v>2900.8799999999942</v>
      </c>
      <c r="AI77" s="2">
        <f t="shared" si="43"/>
        <v>4344.6599999999962</v>
      </c>
      <c r="AJ77" s="16">
        <f t="shared" si="44"/>
        <v>672.21000000001004</v>
      </c>
      <c r="AK77">
        <f t="shared" si="45"/>
        <v>574.20000000000073</v>
      </c>
      <c r="AL77">
        <f t="shared" si="46"/>
        <v>288.04000000000087</v>
      </c>
      <c r="AM77" s="16">
        <f t="shared" si="27"/>
        <v>2125.1400000000117</v>
      </c>
      <c r="AN77">
        <f t="shared" si="28"/>
        <v>3475.0799999999949</v>
      </c>
      <c r="AO77">
        <f t="shared" si="29"/>
        <v>4632.6999999999971</v>
      </c>
      <c r="AP77" s="16">
        <f t="shared" si="48"/>
        <v>508.69000000000233</v>
      </c>
      <c r="AQ77" s="30">
        <f t="shared" si="49"/>
        <v>1018.320000000007</v>
      </c>
      <c r="AR77" s="30">
        <f t="shared" si="50"/>
        <v>1530.4400000000023</v>
      </c>
    </row>
    <row r="78" spans="1:44" x14ac:dyDescent="0.25">
      <c r="A78" s="1">
        <v>46631</v>
      </c>
      <c r="B78" s="18">
        <v>313.58</v>
      </c>
      <c r="C78">
        <v>912</v>
      </c>
      <c r="D78" s="2">
        <v>149604.81</v>
      </c>
      <c r="E78" s="16">
        <v>296.89</v>
      </c>
      <c r="F78">
        <v>915.94</v>
      </c>
      <c r="G78" s="2">
        <v>149092.19</v>
      </c>
      <c r="H78" s="16">
        <v>280.31</v>
      </c>
      <c r="I78">
        <v>919.84</v>
      </c>
      <c r="J78" s="2">
        <v>148578.65</v>
      </c>
      <c r="K78" s="16">
        <v>263.83</v>
      </c>
      <c r="L78">
        <v>923.73</v>
      </c>
      <c r="M78" s="2">
        <v>148062.64000000001</v>
      </c>
      <c r="N78" s="19">
        <f t="shared" si="34"/>
        <v>147395.19</v>
      </c>
      <c r="O78" s="2">
        <f t="shared" si="35"/>
        <v>147907.81</v>
      </c>
      <c r="P78" s="2">
        <f t="shared" si="36"/>
        <v>148421.35</v>
      </c>
      <c r="Q78" s="2">
        <f t="shared" si="37"/>
        <v>148937.35999999999</v>
      </c>
      <c r="R78" s="18">
        <f>SUM($B$4:$B78)</f>
        <v>28523.360000000008</v>
      </c>
      <c r="S78">
        <f>SUM($E$4:$E78)</f>
        <v>27054.459999999995</v>
      </c>
      <c r="T78">
        <f>SUM($H$4:$H78)</f>
        <v>25589.890000000007</v>
      </c>
      <c r="U78">
        <f>SUM($K$4:$K78)</f>
        <v>24129.570000000011</v>
      </c>
      <c r="V78" s="18">
        <f t="shared" si="30"/>
        <v>33625.360000000008</v>
      </c>
      <c r="W78">
        <f t="shared" si="31"/>
        <v>32936.459999999992</v>
      </c>
      <c r="X78">
        <f t="shared" si="32"/>
        <v>33017.890000000007</v>
      </c>
      <c r="Y78">
        <f t="shared" si="33"/>
        <v>33287.570000000007</v>
      </c>
      <c r="AA78" s="2">
        <f t="shared" si="47"/>
        <v>0</v>
      </c>
      <c r="AB78" s="12">
        <f t="shared" si="38"/>
        <v>956.99999999999932</v>
      </c>
      <c r="AC78" s="12">
        <f t="shared" si="39"/>
        <v>1907.999999999987</v>
      </c>
      <c r="AD78" s="12">
        <f t="shared" si="40"/>
        <v>2852.2499999999936</v>
      </c>
      <c r="AE78" s="12"/>
      <c r="AF78" s="1">
        <v>46631</v>
      </c>
      <c r="AG78" s="25">
        <f t="shared" si="41"/>
        <v>1469.6199999999947</v>
      </c>
      <c r="AH78" s="2">
        <f t="shared" si="42"/>
        <v>2934.1599999999908</v>
      </c>
      <c r="AI78" s="2">
        <f t="shared" si="43"/>
        <v>4394.4199999999773</v>
      </c>
      <c r="AJ78" s="16">
        <f t="shared" si="44"/>
        <v>688.90000000001601</v>
      </c>
      <c r="AK78">
        <f t="shared" si="45"/>
        <v>607.47000000000116</v>
      </c>
      <c r="AL78">
        <f t="shared" si="46"/>
        <v>337.79000000000087</v>
      </c>
      <c r="AM78" s="16">
        <f t="shared" si="27"/>
        <v>2158.5200000000104</v>
      </c>
      <c r="AN78">
        <f t="shared" si="28"/>
        <v>3541.6299999999919</v>
      </c>
      <c r="AO78">
        <f t="shared" si="29"/>
        <v>4732.2099999999782</v>
      </c>
      <c r="AP78" s="16">
        <f t="shared" si="48"/>
        <v>512.61999999999534</v>
      </c>
      <c r="AQ78" s="30">
        <f t="shared" si="49"/>
        <v>1026.1600000000035</v>
      </c>
      <c r="AR78" s="30">
        <f t="shared" si="50"/>
        <v>1542.1699999999837</v>
      </c>
    </row>
    <row r="79" spans="1:44" x14ac:dyDescent="0.25">
      <c r="A79" s="1">
        <v>46661</v>
      </c>
      <c r="B79" s="18">
        <v>311.68</v>
      </c>
      <c r="C79">
        <v>913.9</v>
      </c>
      <c r="D79" s="2">
        <v>148690.9</v>
      </c>
      <c r="E79" s="16">
        <v>295.08</v>
      </c>
      <c r="F79">
        <v>917.75</v>
      </c>
      <c r="G79" s="2">
        <v>148174.43</v>
      </c>
      <c r="H79" s="16">
        <v>278.58</v>
      </c>
      <c r="I79">
        <v>921.57</v>
      </c>
      <c r="J79" s="2">
        <v>147657.09</v>
      </c>
      <c r="K79" s="16">
        <v>262.19</v>
      </c>
      <c r="L79">
        <v>925.37</v>
      </c>
      <c r="M79" s="2">
        <v>147137.26999999999</v>
      </c>
      <c r="N79" s="19">
        <f t="shared" si="34"/>
        <v>148309.1</v>
      </c>
      <c r="O79" s="2">
        <f t="shared" si="35"/>
        <v>148825.57</v>
      </c>
      <c r="P79" s="2">
        <f t="shared" si="36"/>
        <v>149342.91</v>
      </c>
      <c r="Q79" s="2">
        <f t="shared" si="37"/>
        <v>149862.73000000001</v>
      </c>
      <c r="R79" s="18">
        <f>SUM($B$4:$B79)</f>
        <v>28835.040000000008</v>
      </c>
      <c r="S79">
        <f>SUM($E$4:$E79)</f>
        <v>27349.539999999997</v>
      </c>
      <c r="T79">
        <f>SUM($H$4:$H79)</f>
        <v>25868.470000000008</v>
      </c>
      <c r="U79">
        <f>SUM($K$4:$K79)</f>
        <v>24391.760000000009</v>
      </c>
      <c r="V79" s="18">
        <f t="shared" si="30"/>
        <v>33937.040000000008</v>
      </c>
      <c r="W79">
        <f t="shared" si="31"/>
        <v>33231.539999999994</v>
      </c>
      <c r="X79">
        <f t="shared" si="32"/>
        <v>33296.470000000008</v>
      </c>
      <c r="Y79">
        <f t="shared" si="33"/>
        <v>33549.760000000009</v>
      </c>
      <c r="AA79" s="2">
        <f t="shared" si="47"/>
        <v>0</v>
      </c>
      <c r="AB79" s="12">
        <f t="shared" si="38"/>
        <v>969.75999999999931</v>
      </c>
      <c r="AC79" s="12">
        <f t="shared" si="39"/>
        <v>1933.4399999999869</v>
      </c>
      <c r="AD79" s="12">
        <f t="shared" si="40"/>
        <v>2890.2799999999934</v>
      </c>
      <c r="AE79" s="12"/>
      <c r="AF79" s="1">
        <v>46661</v>
      </c>
      <c r="AG79" s="25">
        <f t="shared" si="41"/>
        <v>1486.2300000000005</v>
      </c>
      <c r="AH79" s="2">
        <f t="shared" si="42"/>
        <v>2967.2499999999845</v>
      </c>
      <c r="AI79" s="2">
        <f t="shared" si="43"/>
        <v>4443.909999999998</v>
      </c>
      <c r="AJ79" s="16">
        <f t="shared" si="44"/>
        <v>705.50000000001455</v>
      </c>
      <c r="AK79">
        <f t="shared" si="45"/>
        <v>640.56999999999971</v>
      </c>
      <c r="AL79">
        <f t="shared" si="46"/>
        <v>387.27999999999884</v>
      </c>
      <c r="AM79" s="16">
        <f t="shared" ref="AM79:AM142" si="51">O79-$N79+AB79+AJ79</f>
        <v>2191.730000000015</v>
      </c>
      <c r="AN79">
        <f t="shared" ref="AN79:AN142" si="52">P79-$N79+AC79+AK79</f>
        <v>3607.8199999999842</v>
      </c>
      <c r="AO79">
        <f t="shared" ref="AO79:AO142" si="53">Q79-$N79+AD79+AL79</f>
        <v>4831.1899999999969</v>
      </c>
      <c r="AP79" s="16">
        <f t="shared" si="48"/>
        <v>516.47000000000116</v>
      </c>
      <c r="AQ79" s="30">
        <f t="shared" si="49"/>
        <v>1033.8099999999977</v>
      </c>
      <c r="AR79" s="30">
        <f t="shared" si="50"/>
        <v>1553.6300000000047</v>
      </c>
    </row>
    <row r="80" spans="1:44" x14ac:dyDescent="0.25">
      <c r="A80" s="1">
        <v>46692</v>
      </c>
      <c r="B80" s="18">
        <v>309.77</v>
      </c>
      <c r="C80">
        <v>915.81</v>
      </c>
      <c r="D80" s="2">
        <v>147775.09</v>
      </c>
      <c r="E80" s="16">
        <v>293.26</v>
      </c>
      <c r="F80">
        <v>919.57</v>
      </c>
      <c r="G80" s="2">
        <v>147254.87</v>
      </c>
      <c r="H80" s="16">
        <v>276.86</v>
      </c>
      <c r="I80">
        <v>923.29</v>
      </c>
      <c r="J80" s="2">
        <v>146733.79999999999</v>
      </c>
      <c r="K80" s="16">
        <v>260.56</v>
      </c>
      <c r="L80">
        <v>927</v>
      </c>
      <c r="M80" s="2">
        <v>146210.26999999999</v>
      </c>
      <c r="N80" s="19">
        <f t="shared" si="34"/>
        <v>149224.91</v>
      </c>
      <c r="O80" s="2">
        <f t="shared" si="35"/>
        <v>149745.13</v>
      </c>
      <c r="P80" s="2">
        <f t="shared" si="36"/>
        <v>150266.20000000001</v>
      </c>
      <c r="Q80" s="2">
        <f t="shared" si="37"/>
        <v>150789.73000000001</v>
      </c>
      <c r="R80" s="18">
        <f>SUM($B$4:$B80)</f>
        <v>29144.810000000009</v>
      </c>
      <c r="S80">
        <f>SUM($E$4:$E80)</f>
        <v>27642.799999999996</v>
      </c>
      <c r="T80">
        <f>SUM($H$4:$H80)</f>
        <v>26145.330000000009</v>
      </c>
      <c r="U80">
        <f>SUM($K$4:$K80)</f>
        <v>24652.320000000011</v>
      </c>
      <c r="V80" s="18">
        <f t="shared" si="30"/>
        <v>34246.810000000012</v>
      </c>
      <c r="W80">
        <f t="shared" si="31"/>
        <v>33524.799999999996</v>
      </c>
      <c r="X80">
        <f t="shared" si="32"/>
        <v>33573.330000000009</v>
      </c>
      <c r="Y80">
        <f t="shared" si="33"/>
        <v>33810.320000000007</v>
      </c>
      <c r="AA80" s="2">
        <f t="shared" si="47"/>
        <v>0</v>
      </c>
      <c r="AB80" s="12">
        <f t="shared" si="38"/>
        <v>982.5199999999993</v>
      </c>
      <c r="AC80" s="12">
        <f t="shared" si="39"/>
        <v>1958.8799999999867</v>
      </c>
      <c r="AD80" s="12">
        <f t="shared" si="40"/>
        <v>2928.3099999999931</v>
      </c>
      <c r="AE80" s="12"/>
      <c r="AF80" s="1">
        <v>46692</v>
      </c>
      <c r="AG80" s="25">
        <f t="shared" si="41"/>
        <v>1502.7400000000005</v>
      </c>
      <c r="AH80" s="2">
        <f t="shared" si="42"/>
        <v>3000.1699999999946</v>
      </c>
      <c r="AI80" s="2">
        <f t="shared" si="43"/>
        <v>4493.13</v>
      </c>
      <c r="AJ80" s="16">
        <f t="shared" si="44"/>
        <v>722.01000000001659</v>
      </c>
      <c r="AK80">
        <f t="shared" si="45"/>
        <v>673.4800000000032</v>
      </c>
      <c r="AL80">
        <f t="shared" si="46"/>
        <v>436.49000000000524</v>
      </c>
      <c r="AM80" s="16">
        <f t="shared" si="51"/>
        <v>2224.7500000000173</v>
      </c>
      <c r="AN80">
        <f t="shared" si="52"/>
        <v>3673.6499999999978</v>
      </c>
      <c r="AO80">
        <f t="shared" si="53"/>
        <v>4929.6200000000053</v>
      </c>
      <c r="AP80" s="16">
        <f t="shared" si="48"/>
        <v>520.22000000000116</v>
      </c>
      <c r="AQ80" s="30">
        <f t="shared" si="49"/>
        <v>1041.2900000000081</v>
      </c>
      <c r="AR80" s="30">
        <f t="shared" si="50"/>
        <v>1564.820000000007</v>
      </c>
    </row>
    <row r="81" spans="1:44" x14ac:dyDescent="0.25">
      <c r="A81" s="1">
        <v>46722</v>
      </c>
      <c r="B81" s="18">
        <v>307.86</v>
      </c>
      <c r="C81">
        <v>917.72</v>
      </c>
      <c r="D81" s="2">
        <v>146857.38</v>
      </c>
      <c r="E81" s="16">
        <v>291.44</v>
      </c>
      <c r="F81">
        <v>921.39</v>
      </c>
      <c r="G81" s="2">
        <v>146333.48000000001</v>
      </c>
      <c r="H81" s="16">
        <v>275.13</v>
      </c>
      <c r="I81">
        <v>925.02</v>
      </c>
      <c r="J81" s="2">
        <v>145808.76999999999</v>
      </c>
      <c r="K81" s="16">
        <v>258.91000000000003</v>
      </c>
      <c r="L81">
        <v>928.65</v>
      </c>
      <c r="M81" s="2">
        <v>145281.62</v>
      </c>
      <c r="N81" s="19">
        <f t="shared" si="34"/>
        <v>150142.62</v>
      </c>
      <c r="O81" s="2">
        <f t="shared" si="35"/>
        <v>150666.51999999999</v>
      </c>
      <c r="P81" s="2">
        <f t="shared" si="36"/>
        <v>151191.23000000001</v>
      </c>
      <c r="Q81" s="2">
        <f t="shared" si="37"/>
        <v>151718.38</v>
      </c>
      <c r="R81" s="18">
        <f>SUM($B$4:$B81)</f>
        <v>29452.670000000009</v>
      </c>
      <c r="S81">
        <f>SUM($E$4:$E81)</f>
        <v>27934.239999999994</v>
      </c>
      <c r="T81">
        <f>SUM($H$4:$H81)</f>
        <v>26420.46000000001</v>
      </c>
      <c r="U81">
        <f>SUM($K$4:$K81)</f>
        <v>24911.23000000001</v>
      </c>
      <c r="V81" s="18">
        <f t="shared" si="30"/>
        <v>34554.670000000013</v>
      </c>
      <c r="W81">
        <f t="shared" si="31"/>
        <v>33816.239999999991</v>
      </c>
      <c r="X81">
        <f t="shared" si="32"/>
        <v>33848.460000000006</v>
      </c>
      <c r="Y81">
        <f t="shared" si="33"/>
        <v>34069.23000000001</v>
      </c>
      <c r="AA81" s="2">
        <f t="shared" si="47"/>
        <v>0</v>
      </c>
      <c r="AB81" s="12">
        <f t="shared" si="38"/>
        <v>995.27999999999929</v>
      </c>
      <c r="AC81" s="12">
        <f t="shared" si="39"/>
        <v>1984.3199999999865</v>
      </c>
      <c r="AD81" s="12">
        <f t="shared" si="40"/>
        <v>2966.3399999999929</v>
      </c>
      <c r="AE81" s="12"/>
      <c r="AF81" s="1">
        <v>46722</v>
      </c>
      <c r="AG81" s="25">
        <f t="shared" si="41"/>
        <v>1519.1799999999935</v>
      </c>
      <c r="AH81" s="2">
        <f t="shared" si="42"/>
        <v>3032.9300000000017</v>
      </c>
      <c r="AI81" s="2">
        <f t="shared" si="43"/>
        <v>4542.1000000000022</v>
      </c>
      <c r="AJ81" s="16">
        <f t="shared" si="44"/>
        <v>738.43000000002212</v>
      </c>
      <c r="AK81">
        <f t="shared" si="45"/>
        <v>706.2100000000064</v>
      </c>
      <c r="AL81">
        <f t="shared" si="46"/>
        <v>485.44000000000233</v>
      </c>
      <c r="AM81" s="16">
        <f t="shared" si="51"/>
        <v>2257.6100000000156</v>
      </c>
      <c r="AN81">
        <f t="shared" si="52"/>
        <v>3739.1400000000081</v>
      </c>
      <c r="AO81">
        <f t="shared" si="53"/>
        <v>5027.5400000000045</v>
      </c>
      <c r="AP81" s="16">
        <f t="shared" si="48"/>
        <v>523.89999999999418</v>
      </c>
      <c r="AQ81" s="30">
        <f t="shared" si="49"/>
        <v>1048.6100000000151</v>
      </c>
      <c r="AR81" s="30">
        <f t="shared" si="50"/>
        <v>1575.7600000000093</v>
      </c>
    </row>
    <row r="82" spans="1:44" x14ac:dyDescent="0.25">
      <c r="A82" s="1">
        <v>46753</v>
      </c>
      <c r="B82" s="18">
        <v>305.95</v>
      </c>
      <c r="C82">
        <v>919.63</v>
      </c>
      <c r="D82" s="2">
        <v>145937.75</v>
      </c>
      <c r="E82" s="16">
        <v>289.62</v>
      </c>
      <c r="F82">
        <v>923.21</v>
      </c>
      <c r="G82" s="2">
        <v>145410.26999999999</v>
      </c>
      <c r="H82" s="16">
        <v>273.39</v>
      </c>
      <c r="I82">
        <v>926.76</v>
      </c>
      <c r="J82" s="2">
        <v>144882.01</v>
      </c>
      <c r="K82" s="16">
        <v>257.27</v>
      </c>
      <c r="L82">
        <v>930.29</v>
      </c>
      <c r="M82" s="2">
        <v>144351.32999999999</v>
      </c>
      <c r="N82" s="19">
        <f t="shared" si="34"/>
        <v>151062.25</v>
      </c>
      <c r="O82" s="2">
        <f t="shared" si="35"/>
        <v>151589.73000000001</v>
      </c>
      <c r="P82" s="2">
        <f t="shared" si="36"/>
        <v>152117.99</v>
      </c>
      <c r="Q82" s="2">
        <f t="shared" si="37"/>
        <v>152648.67000000001</v>
      </c>
      <c r="R82" s="18">
        <f>SUM($B$4:$B82)</f>
        <v>29758.62000000001</v>
      </c>
      <c r="S82">
        <f>SUM($E$4:$E82)</f>
        <v>28223.859999999993</v>
      </c>
      <c r="T82">
        <f>SUM($H$4:$H82)</f>
        <v>26693.850000000009</v>
      </c>
      <c r="U82">
        <f>SUM($K$4:$K82)</f>
        <v>25168.500000000011</v>
      </c>
      <c r="V82" s="18">
        <f t="shared" si="30"/>
        <v>34860.62000000001</v>
      </c>
      <c r="W82">
        <f t="shared" si="31"/>
        <v>34105.859999999993</v>
      </c>
      <c r="X82">
        <f t="shared" si="32"/>
        <v>34121.850000000006</v>
      </c>
      <c r="Y82">
        <f t="shared" si="33"/>
        <v>34326.500000000015</v>
      </c>
      <c r="AA82" s="2">
        <f t="shared" si="47"/>
        <v>0</v>
      </c>
      <c r="AB82" s="12">
        <f t="shared" si="38"/>
        <v>1008.0399999999993</v>
      </c>
      <c r="AC82" s="12">
        <f t="shared" si="39"/>
        <v>2009.7599999999863</v>
      </c>
      <c r="AD82" s="12">
        <f t="shared" si="40"/>
        <v>3004.3699999999926</v>
      </c>
      <c r="AE82" s="12"/>
      <c r="AF82" s="1">
        <v>46753</v>
      </c>
      <c r="AG82" s="25">
        <f t="shared" si="41"/>
        <v>1535.5200000000098</v>
      </c>
      <c r="AH82" s="2">
        <f t="shared" si="42"/>
        <v>3065.4999999999773</v>
      </c>
      <c r="AI82" s="2">
        <f t="shared" si="43"/>
        <v>4590.7900000000054</v>
      </c>
      <c r="AJ82" s="16">
        <f t="shared" si="44"/>
        <v>754.76000000001659</v>
      </c>
      <c r="AK82">
        <f t="shared" si="45"/>
        <v>738.77000000000407</v>
      </c>
      <c r="AL82">
        <f t="shared" si="46"/>
        <v>534.11999999999534</v>
      </c>
      <c r="AM82" s="16">
        <f t="shared" si="51"/>
        <v>2290.2800000000261</v>
      </c>
      <c r="AN82">
        <f t="shared" si="52"/>
        <v>3804.2699999999813</v>
      </c>
      <c r="AO82">
        <f t="shared" si="53"/>
        <v>5124.9100000000008</v>
      </c>
      <c r="AP82" s="16">
        <f t="shared" si="48"/>
        <v>527.48000000001048</v>
      </c>
      <c r="AQ82" s="30">
        <f t="shared" si="49"/>
        <v>1055.7399999999907</v>
      </c>
      <c r="AR82" s="30">
        <f t="shared" si="50"/>
        <v>1586.4200000000128</v>
      </c>
    </row>
    <row r="83" spans="1:44" x14ac:dyDescent="0.25">
      <c r="A83" s="1">
        <v>46784</v>
      </c>
      <c r="B83" s="18">
        <v>304.04000000000002</v>
      </c>
      <c r="C83">
        <v>921.54</v>
      </c>
      <c r="D83" s="2">
        <v>145016.21</v>
      </c>
      <c r="E83" s="16">
        <v>287.79000000000002</v>
      </c>
      <c r="F83">
        <v>925.04</v>
      </c>
      <c r="G83" s="2">
        <v>144485.23000000001</v>
      </c>
      <c r="H83" s="16">
        <v>271.64999999999998</v>
      </c>
      <c r="I83">
        <v>928.5</v>
      </c>
      <c r="J83" s="2">
        <v>143953.51999999999</v>
      </c>
      <c r="K83" s="16">
        <v>255.62</v>
      </c>
      <c r="L83">
        <v>931.94</v>
      </c>
      <c r="M83" s="2">
        <v>143419.39000000001</v>
      </c>
      <c r="N83" s="19">
        <f t="shared" si="34"/>
        <v>151983.79</v>
      </c>
      <c r="O83" s="2">
        <f t="shared" si="35"/>
        <v>152514.76999999999</v>
      </c>
      <c r="P83" s="2">
        <f t="shared" si="36"/>
        <v>153046.48000000001</v>
      </c>
      <c r="Q83" s="2">
        <f t="shared" si="37"/>
        <v>153580.60999999999</v>
      </c>
      <c r="R83" s="18">
        <f>SUM($B$4:$B83)</f>
        <v>30062.660000000011</v>
      </c>
      <c r="S83">
        <f>SUM($E$4:$E83)</f>
        <v>28511.649999999994</v>
      </c>
      <c r="T83">
        <f>SUM($H$4:$H83)</f>
        <v>26965.500000000011</v>
      </c>
      <c r="U83">
        <f>SUM($K$4:$K83)</f>
        <v>25424.12000000001</v>
      </c>
      <c r="V83" s="18">
        <f t="shared" si="30"/>
        <v>35164.660000000011</v>
      </c>
      <c r="W83">
        <f t="shared" si="31"/>
        <v>34393.649999999994</v>
      </c>
      <c r="X83">
        <f t="shared" si="32"/>
        <v>34393.500000000015</v>
      </c>
      <c r="Y83">
        <f t="shared" si="33"/>
        <v>34582.12000000001</v>
      </c>
      <c r="AA83" s="2">
        <f t="shared" si="47"/>
        <v>0</v>
      </c>
      <c r="AB83" s="12">
        <f t="shared" si="38"/>
        <v>1020.7999999999993</v>
      </c>
      <c r="AC83" s="12">
        <f t="shared" si="39"/>
        <v>2035.1999999999862</v>
      </c>
      <c r="AD83" s="12">
        <f t="shared" si="40"/>
        <v>3042.3999999999924</v>
      </c>
      <c r="AE83" s="12"/>
      <c r="AF83" s="1">
        <v>46784</v>
      </c>
      <c r="AG83" s="25">
        <f t="shared" si="41"/>
        <v>1551.7799999999806</v>
      </c>
      <c r="AH83" s="2">
        <f t="shared" si="42"/>
        <v>3097.8899999999885</v>
      </c>
      <c r="AI83" s="2">
        <f t="shared" si="43"/>
        <v>4639.2199999999702</v>
      </c>
      <c r="AJ83" s="16">
        <f t="shared" si="44"/>
        <v>771.01000000001659</v>
      </c>
      <c r="AK83">
        <f t="shared" si="45"/>
        <v>771.15999999999622</v>
      </c>
      <c r="AL83">
        <f t="shared" si="46"/>
        <v>582.54000000000087</v>
      </c>
      <c r="AM83" s="16">
        <f t="shared" si="51"/>
        <v>2322.7899999999972</v>
      </c>
      <c r="AN83">
        <f t="shared" si="52"/>
        <v>3869.0499999999847</v>
      </c>
      <c r="AO83">
        <f t="shared" si="53"/>
        <v>5221.7599999999711</v>
      </c>
      <c r="AP83" s="16">
        <f t="shared" si="48"/>
        <v>530.97999999998137</v>
      </c>
      <c r="AQ83" s="30">
        <f t="shared" si="49"/>
        <v>1062.6900000000023</v>
      </c>
      <c r="AR83" s="30">
        <f t="shared" si="50"/>
        <v>1596.8199999999779</v>
      </c>
    </row>
    <row r="84" spans="1:44" x14ac:dyDescent="0.25">
      <c r="A84" s="1">
        <v>46813</v>
      </c>
      <c r="B84" s="18">
        <v>302.12</v>
      </c>
      <c r="C84">
        <v>923.46</v>
      </c>
      <c r="D84" s="2">
        <v>144092.75</v>
      </c>
      <c r="E84" s="16">
        <v>285.95999999999998</v>
      </c>
      <c r="F84">
        <v>926.87</v>
      </c>
      <c r="G84" s="2">
        <v>143558.35999999999</v>
      </c>
      <c r="H84" s="16">
        <v>269.91000000000003</v>
      </c>
      <c r="I84">
        <v>930.24</v>
      </c>
      <c r="J84" s="2">
        <v>143023.28</v>
      </c>
      <c r="K84" s="16">
        <v>253.97</v>
      </c>
      <c r="L84">
        <v>933.59</v>
      </c>
      <c r="M84" s="2">
        <v>142485.79999999999</v>
      </c>
      <c r="N84" s="19">
        <f t="shared" si="34"/>
        <v>152907.25</v>
      </c>
      <c r="O84" s="2">
        <f t="shared" si="35"/>
        <v>153441.64000000001</v>
      </c>
      <c r="P84" s="2">
        <f t="shared" si="36"/>
        <v>153976.72</v>
      </c>
      <c r="Q84" s="2">
        <f t="shared" si="37"/>
        <v>154514.20000000001</v>
      </c>
      <c r="R84" s="18">
        <f>SUM($B$4:$B84)</f>
        <v>30364.78000000001</v>
      </c>
      <c r="S84">
        <f>SUM($E$4:$E84)</f>
        <v>28797.609999999993</v>
      </c>
      <c r="T84">
        <f>SUM($H$4:$H84)</f>
        <v>27235.410000000011</v>
      </c>
      <c r="U84">
        <f>SUM($K$4:$K84)</f>
        <v>25678.090000000011</v>
      </c>
      <c r="V84" s="18">
        <f t="shared" si="30"/>
        <v>35466.780000000013</v>
      </c>
      <c r="W84">
        <f t="shared" si="31"/>
        <v>34679.609999999993</v>
      </c>
      <c r="X84">
        <f t="shared" si="32"/>
        <v>34663.410000000011</v>
      </c>
      <c r="Y84">
        <f t="shared" si="33"/>
        <v>34836.090000000011</v>
      </c>
      <c r="AA84" s="2">
        <f t="shared" si="47"/>
        <v>0</v>
      </c>
      <c r="AB84" s="12">
        <f t="shared" si="38"/>
        <v>1033.5599999999993</v>
      </c>
      <c r="AC84" s="12">
        <f t="shared" si="39"/>
        <v>2060.6399999999858</v>
      </c>
      <c r="AD84" s="12">
        <f t="shared" si="40"/>
        <v>3080.4299999999921</v>
      </c>
      <c r="AE84" s="12"/>
      <c r="AF84" s="1">
        <v>46813</v>
      </c>
      <c r="AG84" s="25">
        <f t="shared" si="41"/>
        <v>1567.9500000000132</v>
      </c>
      <c r="AH84" s="2">
        <f t="shared" si="42"/>
        <v>3130.1099999999869</v>
      </c>
      <c r="AI84" s="2">
        <f t="shared" si="43"/>
        <v>4687.3800000000037</v>
      </c>
      <c r="AJ84" s="16">
        <f t="shared" si="44"/>
        <v>787.17000000002008</v>
      </c>
      <c r="AK84">
        <f t="shared" si="45"/>
        <v>803.37000000000262</v>
      </c>
      <c r="AL84">
        <f t="shared" si="46"/>
        <v>630.69000000000233</v>
      </c>
      <c r="AM84" s="16">
        <f t="shared" si="51"/>
        <v>2355.1200000000335</v>
      </c>
      <c r="AN84">
        <f t="shared" si="52"/>
        <v>3933.4799999999896</v>
      </c>
      <c r="AO84">
        <f t="shared" si="53"/>
        <v>5318.0700000000061</v>
      </c>
      <c r="AP84" s="16">
        <f t="shared" si="48"/>
        <v>534.39000000001397</v>
      </c>
      <c r="AQ84" s="30">
        <f t="shared" si="49"/>
        <v>1069.4700000000012</v>
      </c>
      <c r="AR84" s="30">
        <f t="shared" si="50"/>
        <v>1606.9500000000116</v>
      </c>
    </row>
    <row r="85" spans="1:44" x14ac:dyDescent="0.25">
      <c r="A85" s="1">
        <v>46844</v>
      </c>
      <c r="B85" s="18">
        <v>300.19</v>
      </c>
      <c r="C85">
        <v>925.39</v>
      </c>
      <c r="D85" s="2">
        <v>143167.35999999999</v>
      </c>
      <c r="E85" s="16">
        <v>284.13</v>
      </c>
      <c r="F85">
        <v>928.7</v>
      </c>
      <c r="G85" s="2">
        <v>142629.65</v>
      </c>
      <c r="H85" s="16">
        <v>268.17</v>
      </c>
      <c r="I85">
        <v>931.98</v>
      </c>
      <c r="J85" s="2">
        <v>142091.29999999999</v>
      </c>
      <c r="K85" s="16">
        <v>252.32</v>
      </c>
      <c r="L85">
        <v>935.24</v>
      </c>
      <c r="M85" s="2">
        <v>141550.56</v>
      </c>
      <c r="N85" s="19">
        <f t="shared" si="34"/>
        <v>153832.64000000001</v>
      </c>
      <c r="O85" s="2">
        <f t="shared" si="35"/>
        <v>154370.35</v>
      </c>
      <c r="P85" s="2">
        <f t="shared" si="36"/>
        <v>154908.70000000001</v>
      </c>
      <c r="Q85" s="2">
        <f t="shared" si="37"/>
        <v>155449.44</v>
      </c>
      <c r="R85" s="18">
        <f>SUM($B$4:$B85)</f>
        <v>30664.970000000008</v>
      </c>
      <c r="S85">
        <f>SUM($E$4:$E85)</f>
        <v>29081.739999999994</v>
      </c>
      <c r="T85">
        <f>SUM($H$4:$H85)</f>
        <v>27503.580000000009</v>
      </c>
      <c r="U85">
        <f>SUM($K$4:$K85)</f>
        <v>25930.410000000011</v>
      </c>
      <c r="V85" s="18">
        <f t="shared" si="30"/>
        <v>35766.970000000008</v>
      </c>
      <c r="W85">
        <f t="shared" si="31"/>
        <v>34963.739999999991</v>
      </c>
      <c r="X85">
        <f t="shared" si="32"/>
        <v>34931.580000000009</v>
      </c>
      <c r="Y85">
        <f t="shared" si="33"/>
        <v>35088.410000000011</v>
      </c>
      <c r="AA85" s="2">
        <f t="shared" si="47"/>
        <v>0</v>
      </c>
      <c r="AB85" s="12">
        <f t="shared" si="38"/>
        <v>1046.3199999999993</v>
      </c>
      <c r="AC85" s="12">
        <f t="shared" si="39"/>
        <v>2086.0799999999854</v>
      </c>
      <c r="AD85" s="12">
        <f t="shared" si="40"/>
        <v>3118.4599999999919</v>
      </c>
      <c r="AE85" s="12"/>
      <c r="AF85" s="1">
        <v>46844</v>
      </c>
      <c r="AG85" s="25">
        <f t="shared" si="41"/>
        <v>1584.0299999999911</v>
      </c>
      <c r="AH85" s="2">
        <f t="shared" si="42"/>
        <v>3162.139999999983</v>
      </c>
      <c r="AI85" s="2">
        <f t="shared" si="43"/>
        <v>4735.2599999999802</v>
      </c>
      <c r="AJ85" s="16">
        <f t="shared" si="44"/>
        <v>803.23000000001775</v>
      </c>
      <c r="AK85">
        <f t="shared" si="45"/>
        <v>835.38999999999942</v>
      </c>
      <c r="AL85">
        <f t="shared" si="46"/>
        <v>678.55999999999767</v>
      </c>
      <c r="AM85" s="16">
        <f t="shared" si="51"/>
        <v>2387.2600000000089</v>
      </c>
      <c r="AN85">
        <f t="shared" si="52"/>
        <v>3997.5299999999825</v>
      </c>
      <c r="AO85">
        <f t="shared" si="53"/>
        <v>5413.8199999999779</v>
      </c>
      <c r="AP85" s="16">
        <f t="shared" si="48"/>
        <v>537.70999999999185</v>
      </c>
      <c r="AQ85" s="30">
        <f t="shared" si="49"/>
        <v>1076.0599999999977</v>
      </c>
      <c r="AR85" s="30">
        <f t="shared" si="50"/>
        <v>1616.7999999999884</v>
      </c>
    </row>
    <row r="86" spans="1:44" x14ac:dyDescent="0.25">
      <c r="A86" s="1">
        <v>46874</v>
      </c>
      <c r="B86" s="18">
        <v>298.27</v>
      </c>
      <c r="C86">
        <v>927.31</v>
      </c>
      <c r="D86" s="2">
        <v>142240.04999999999</v>
      </c>
      <c r="E86" s="16">
        <v>282.29000000000002</v>
      </c>
      <c r="F86">
        <v>930.54</v>
      </c>
      <c r="G86" s="2">
        <v>141699.10999999999</v>
      </c>
      <c r="H86" s="16">
        <v>266.42</v>
      </c>
      <c r="I86">
        <v>933.73</v>
      </c>
      <c r="J86" s="2">
        <v>141157.57</v>
      </c>
      <c r="K86" s="16">
        <v>250.66</v>
      </c>
      <c r="L86">
        <v>936.9</v>
      </c>
      <c r="M86" s="2">
        <v>140613.66</v>
      </c>
      <c r="N86" s="19">
        <f t="shared" si="34"/>
        <v>154759.95000000001</v>
      </c>
      <c r="O86" s="2">
        <f t="shared" si="35"/>
        <v>155300.89000000001</v>
      </c>
      <c r="P86" s="2">
        <f t="shared" si="36"/>
        <v>155842.43</v>
      </c>
      <c r="Q86" s="2">
        <f t="shared" si="37"/>
        <v>156386.34</v>
      </c>
      <c r="R86" s="18">
        <f>SUM($B$4:$B86)</f>
        <v>30963.240000000009</v>
      </c>
      <c r="S86">
        <f>SUM($E$4:$E86)</f>
        <v>29364.029999999995</v>
      </c>
      <c r="T86">
        <f>SUM($H$4:$H86)</f>
        <v>27770.000000000007</v>
      </c>
      <c r="U86">
        <f>SUM($K$4:$K86)</f>
        <v>26181.070000000011</v>
      </c>
      <c r="V86" s="18">
        <f t="shared" si="30"/>
        <v>36065.240000000005</v>
      </c>
      <c r="W86">
        <f t="shared" si="31"/>
        <v>35246.03</v>
      </c>
      <c r="X86">
        <f t="shared" si="32"/>
        <v>35198.000000000007</v>
      </c>
      <c r="Y86">
        <f t="shared" si="33"/>
        <v>35339.070000000007</v>
      </c>
      <c r="AA86" s="2">
        <f t="shared" si="47"/>
        <v>0</v>
      </c>
      <c r="AB86" s="12">
        <f t="shared" si="38"/>
        <v>1059.0799999999992</v>
      </c>
      <c r="AC86" s="12">
        <f t="shared" si="39"/>
        <v>2111.519999999985</v>
      </c>
      <c r="AD86" s="12">
        <f t="shared" si="40"/>
        <v>3156.4899999999916</v>
      </c>
      <c r="AE86" s="12"/>
      <c r="AF86" s="1">
        <v>46874</v>
      </c>
      <c r="AG86" s="25">
        <f t="shared" si="41"/>
        <v>1600.0200000000016</v>
      </c>
      <c r="AH86" s="2">
        <f t="shared" si="42"/>
        <v>3193.9999999999663</v>
      </c>
      <c r="AI86" s="2">
        <f t="shared" si="43"/>
        <v>4782.8799999999765</v>
      </c>
      <c r="AJ86" s="16">
        <f t="shared" si="44"/>
        <v>819.2100000000064</v>
      </c>
      <c r="AK86">
        <f t="shared" si="45"/>
        <v>867.23999999999796</v>
      </c>
      <c r="AL86">
        <f t="shared" si="46"/>
        <v>726.16999999999825</v>
      </c>
      <c r="AM86" s="16">
        <f t="shared" si="51"/>
        <v>2419.2300000000077</v>
      </c>
      <c r="AN86">
        <f t="shared" si="52"/>
        <v>4061.2399999999643</v>
      </c>
      <c r="AO86">
        <f t="shared" si="53"/>
        <v>5509.0499999999747</v>
      </c>
      <c r="AP86" s="16">
        <f t="shared" si="48"/>
        <v>540.94000000000233</v>
      </c>
      <c r="AQ86" s="30">
        <f t="shared" si="49"/>
        <v>1082.4799999999814</v>
      </c>
      <c r="AR86" s="30">
        <f t="shared" si="50"/>
        <v>1626.3899999999849</v>
      </c>
    </row>
    <row r="87" spans="1:44" x14ac:dyDescent="0.25">
      <c r="A87" s="1">
        <v>46905</v>
      </c>
      <c r="B87" s="18">
        <v>296.33</v>
      </c>
      <c r="C87">
        <v>929.25</v>
      </c>
      <c r="D87" s="2">
        <v>141310.79999999999</v>
      </c>
      <c r="E87" s="16">
        <v>280.45</v>
      </c>
      <c r="F87">
        <v>932.38</v>
      </c>
      <c r="G87" s="2">
        <v>140766.73000000001</v>
      </c>
      <c r="H87" s="16">
        <v>264.67</v>
      </c>
      <c r="I87">
        <v>935.48</v>
      </c>
      <c r="J87" s="2">
        <v>140222.09</v>
      </c>
      <c r="K87" s="16">
        <v>249</v>
      </c>
      <c r="L87">
        <v>938.56</v>
      </c>
      <c r="M87" s="2">
        <v>139675.10999999999</v>
      </c>
      <c r="N87" s="19">
        <f t="shared" si="34"/>
        <v>155689.20000000001</v>
      </c>
      <c r="O87" s="2">
        <f t="shared" si="35"/>
        <v>156233.26999999999</v>
      </c>
      <c r="P87" s="2">
        <f t="shared" si="36"/>
        <v>156777.91</v>
      </c>
      <c r="Q87" s="2">
        <f t="shared" si="37"/>
        <v>157324.89000000001</v>
      </c>
      <c r="R87" s="18">
        <f>SUM($B$4:$B87)</f>
        <v>31259.570000000011</v>
      </c>
      <c r="S87">
        <f>SUM($E$4:$E87)</f>
        <v>29644.479999999996</v>
      </c>
      <c r="T87">
        <f>SUM($H$4:$H87)</f>
        <v>28034.670000000006</v>
      </c>
      <c r="U87">
        <f>SUM($K$4:$K87)</f>
        <v>26430.070000000011</v>
      </c>
      <c r="V87" s="18">
        <f t="shared" si="30"/>
        <v>36361.570000000007</v>
      </c>
      <c r="W87">
        <f t="shared" si="31"/>
        <v>35526.479999999996</v>
      </c>
      <c r="X87">
        <f t="shared" si="32"/>
        <v>35462.670000000006</v>
      </c>
      <c r="Y87">
        <f t="shared" si="33"/>
        <v>35588.070000000007</v>
      </c>
      <c r="AA87" s="2">
        <f t="shared" si="47"/>
        <v>0</v>
      </c>
      <c r="AB87" s="12">
        <f t="shared" si="38"/>
        <v>1071.8399999999992</v>
      </c>
      <c r="AC87" s="12">
        <f t="shared" si="39"/>
        <v>2136.9599999999846</v>
      </c>
      <c r="AD87" s="12">
        <f t="shared" si="40"/>
        <v>3194.5199999999913</v>
      </c>
      <c r="AE87" s="12"/>
      <c r="AF87" s="1">
        <v>46905</v>
      </c>
      <c r="AG87" s="25">
        <f t="shared" si="41"/>
        <v>1615.9099999999771</v>
      </c>
      <c r="AH87" s="2">
        <f t="shared" si="42"/>
        <v>3225.6699999999764</v>
      </c>
      <c r="AI87" s="2">
        <f t="shared" si="43"/>
        <v>4830.2099999999937</v>
      </c>
      <c r="AJ87" s="16">
        <f t="shared" si="44"/>
        <v>835.09000000001106</v>
      </c>
      <c r="AK87">
        <f t="shared" si="45"/>
        <v>898.90000000000146</v>
      </c>
      <c r="AL87">
        <f t="shared" si="46"/>
        <v>773.5</v>
      </c>
      <c r="AM87" s="16">
        <f t="shared" si="51"/>
        <v>2450.9999999999882</v>
      </c>
      <c r="AN87">
        <f t="shared" si="52"/>
        <v>4124.5699999999779</v>
      </c>
      <c r="AO87">
        <f t="shared" si="53"/>
        <v>5603.7099999999937</v>
      </c>
      <c r="AP87" s="16">
        <f t="shared" si="48"/>
        <v>544.06999999997788</v>
      </c>
      <c r="AQ87" s="30">
        <f t="shared" si="49"/>
        <v>1088.7099999999919</v>
      </c>
      <c r="AR87" s="30">
        <f t="shared" si="50"/>
        <v>1635.6900000000023</v>
      </c>
    </row>
    <row r="88" spans="1:44" x14ac:dyDescent="0.25">
      <c r="A88" s="1">
        <v>46935</v>
      </c>
      <c r="B88" s="18">
        <v>294.39999999999998</v>
      </c>
      <c r="C88">
        <v>931.18</v>
      </c>
      <c r="D88" s="2">
        <v>140379.62</v>
      </c>
      <c r="E88" s="16">
        <v>278.60000000000002</v>
      </c>
      <c r="F88">
        <v>934.23</v>
      </c>
      <c r="G88" s="2">
        <v>139832.5</v>
      </c>
      <c r="H88" s="16">
        <v>262.92</v>
      </c>
      <c r="I88">
        <v>937.23</v>
      </c>
      <c r="J88" s="2">
        <v>139284.85999999999</v>
      </c>
      <c r="K88" s="16">
        <v>247.34</v>
      </c>
      <c r="L88">
        <v>940.22</v>
      </c>
      <c r="M88" s="2">
        <v>138734.89000000001</v>
      </c>
      <c r="N88" s="19">
        <f t="shared" si="34"/>
        <v>156620.38</v>
      </c>
      <c r="O88" s="2">
        <f t="shared" si="35"/>
        <v>157167.5</v>
      </c>
      <c r="P88" s="2">
        <f t="shared" si="36"/>
        <v>157715.14000000001</v>
      </c>
      <c r="Q88" s="2">
        <f t="shared" si="37"/>
        <v>158265.10999999999</v>
      </c>
      <c r="R88" s="18">
        <f>SUM($B$4:$B88)</f>
        <v>31553.970000000012</v>
      </c>
      <c r="S88">
        <f>SUM($E$4:$E88)</f>
        <v>29923.079999999994</v>
      </c>
      <c r="T88">
        <f>SUM($H$4:$H88)</f>
        <v>28297.590000000004</v>
      </c>
      <c r="U88">
        <f>SUM($K$4:$K88)</f>
        <v>26677.410000000011</v>
      </c>
      <c r="V88" s="18">
        <f t="shared" si="30"/>
        <v>36655.970000000016</v>
      </c>
      <c r="W88">
        <f t="shared" si="31"/>
        <v>35805.079999999994</v>
      </c>
      <c r="X88">
        <f t="shared" si="32"/>
        <v>35725.590000000004</v>
      </c>
      <c r="Y88">
        <f t="shared" si="33"/>
        <v>35835.410000000011</v>
      </c>
      <c r="AA88" s="2">
        <f t="shared" si="47"/>
        <v>0</v>
      </c>
      <c r="AB88" s="12">
        <f t="shared" si="38"/>
        <v>1084.5999999999992</v>
      </c>
      <c r="AC88" s="12">
        <f t="shared" si="39"/>
        <v>2162.3999999999842</v>
      </c>
      <c r="AD88" s="12">
        <f t="shared" si="40"/>
        <v>3232.5499999999911</v>
      </c>
      <c r="AE88" s="12"/>
      <c r="AF88" s="1">
        <v>46935</v>
      </c>
      <c r="AG88" s="25">
        <f t="shared" si="41"/>
        <v>1631.7199999999946</v>
      </c>
      <c r="AH88" s="2">
        <f t="shared" si="42"/>
        <v>3257.1599999999935</v>
      </c>
      <c r="AI88" s="2">
        <f t="shared" si="43"/>
        <v>4877.2799999999725</v>
      </c>
      <c r="AJ88" s="16">
        <f t="shared" si="44"/>
        <v>850.89000000002125</v>
      </c>
      <c r="AK88">
        <f t="shared" si="45"/>
        <v>930.38000000001193</v>
      </c>
      <c r="AL88">
        <f t="shared" si="46"/>
        <v>820.56000000000495</v>
      </c>
      <c r="AM88" s="16">
        <f t="shared" si="51"/>
        <v>2482.610000000016</v>
      </c>
      <c r="AN88">
        <f t="shared" si="52"/>
        <v>4187.5400000000054</v>
      </c>
      <c r="AO88">
        <f t="shared" si="53"/>
        <v>5697.8399999999774</v>
      </c>
      <c r="AP88" s="16">
        <f t="shared" si="48"/>
        <v>547.11999999999534</v>
      </c>
      <c r="AQ88" s="30">
        <f t="shared" si="49"/>
        <v>1094.7600000000093</v>
      </c>
      <c r="AR88" s="30">
        <f t="shared" si="50"/>
        <v>1644.7299999999814</v>
      </c>
    </row>
    <row r="89" spans="1:44" x14ac:dyDescent="0.25">
      <c r="A89" s="1">
        <v>46966</v>
      </c>
      <c r="B89" s="18">
        <v>292.45999999999998</v>
      </c>
      <c r="C89">
        <v>933.12</v>
      </c>
      <c r="D89" s="2">
        <v>139446.49</v>
      </c>
      <c r="E89" s="16">
        <v>276.75</v>
      </c>
      <c r="F89">
        <v>936.08</v>
      </c>
      <c r="G89" s="2">
        <v>138896.42000000001</v>
      </c>
      <c r="H89" s="16">
        <v>261.16000000000003</v>
      </c>
      <c r="I89">
        <v>938.99</v>
      </c>
      <c r="J89" s="2">
        <v>138345.87</v>
      </c>
      <c r="K89" s="16">
        <v>245.68</v>
      </c>
      <c r="L89">
        <v>941.88</v>
      </c>
      <c r="M89" s="2">
        <v>137793.01</v>
      </c>
      <c r="N89" s="19">
        <f t="shared" si="34"/>
        <v>157553.51</v>
      </c>
      <c r="O89" s="2">
        <f t="shared" si="35"/>
        <v>158103.57999999999</v>
      </c>
      <c r="P89" s="2">
        <f t="shared" si="36"/>
        <v>158654.13</v>
      </c>
      <c r="Q89" s="2">
        <f t="shared" si="37"/>
        <v>159206.99</v>
      </c>
      <c r="R89" s="18">
        <f>SUM($B$4:$B89)</f>
        <v>31846.430000000011</v>
      </c>
      <c r="S89">
        <f>SUM($E$4:$E89)</f>
        <v>30199.829999999994</v>
      </c>
      <c r="T89">
        <f>SUM($H$4:$H89)</f>
        <v>28558.750000000004</v>
      </c>
      <c r="U89">
        <f>SUM($K$4:$K89)</f>
        <v>26923.090000000011</v>
      </c>
      <c r="V89" s="18">
        <f t="shared" si="30"/>
        <v>36948.430000000008</v>
      </c>
      <c r="W89">
        <f t="shared" si="31"/>
        <v>36081.829999999994</v>
      </c>
      <c r="X89">
        <f t="shared" si="32"/>
        <v>35986.75</v>
      </c>
      <c r="Y89">
        <f t="shared" si="33"/>
        <v>36081.090000000011</v>
      </c>
      <c r="AA89" s="2">
        <f t="shared" si="47"/>
        <v>0</v>
      </c>
      <c r="AB89" s="12">
        <f t="shared" si="38"/>
        <v>1097.3599999999992</v>
      </c>
      <c r="AC89" s="12">
        <f t="shared" si="39"/>
        <v>2187.8399999999838</v>
      </c>
      <c r="AD89" s="12">
        <f t="shared" si="40"/>
        <v>3270.5799999999908</v>
      </c>
      <c r="AE89" s="12"/>
      <c r="AF89" s="1">
        <v>46966</v>
      </c>
      <c r="AG89" s="25">
        <f t="shared" si="41"/>
        <v>1647.4299999999771</v>
      </c>
      <c r="AH89" s="2">
        <f t="shared" si="42"/>
        <v>3288.4599999999791</v>
      </c>
      <c r="AI89" s="2">
        <f t="shared" si="43"/>
        <v>4924.0599999999722</v>
      </c>
      <c r="AJ89" s="16">
        <f t="shared" si="44"/>
        <v>866.6000000000131</v>
      </c>
      <c r="AK89">
        <f t="shared" si="45"/>
        <v>961.68000000000757</v>
      </c>
      <c r="AL89">
        <f t="shared" si="46"/>
        <v>867.33999999999651</v>
      </c>
      <c r="AM89" s="16">
        <f t="shared" si="51"/>
        <v>2514.0299999999902</v>
      </c>
      <c r="AN89">
        <f t="shared" si="52"/>
        <v>4250.1399999999867</v>
      </c>
      <c r="AO89">
        <f t="shared" si="53"/>
        <v>5791.3999999999687</v>
      </c>
      <c r="AP89" s="16">
        <f t="shared" si="48"/>
        <v>550.06999999997788</v>
      </c>
      <c r="AQ89" s="30">
        <f t="shared" si="49"/>
        <v>1100.6199999999953</v>
      </c>
      <c r="AR89" s="30">
        <f t="shared" si="50"/>
        <v>1653.4799999999814</v>
      </c>
    </row>
    <row r="90" spans="1:44" x14ac:dyDescent="0.25">
      <c r="A90" s="1">
        <v>46997</v>
      </c>
      <c r="B90" s="18">
        <v>290.51</v>
      </c>
      <c r="C90">
        <v>935.07</v>
      </c>
      <c r="D90" s="2">
        <v>138511.43</v>
      </c>
      <c r="E90" s="16">
        <v>274.89999999999998</v>
      </c>
      <c r="F90">
        <v>937.93</v>
      </c>
      <c r="G90" s="2">
        <v>137958.49</v>
      </c>
      <c r="H90" s="16">
        <v>259.39999999999998</v>
      </c>
      <c r="I90">
        <v>940.75</v>
      </c>
      <c r="J90" s="2">
        <v>137405.10999999999</v>
      </c>
      <c r="K90" s="16">
        <v>244.01</v>
      </c>
      <c r="L90">
        <v>943.55</v>
      </c>
      <c r="M90" s="2">
        <v>136849.45000000001</v>
      </c>
      <c r="N90" s="19">
        <f t="shared" si="34"/>
        <v>158488.57</v>
      </c>
      <c r="O90" s="2">
        <f t="shared" si="35"/>
        <v>159041.51</v>
      </c>
      <c r="P90" s="2">
        <f t="shared" si="36"/>
        <v>159594.89000000001</v>
      </c>
      <c r="Q90" s="2">
        <f t="shared" si="37"/>
        <v>160150.54999999999</v>
      </c>
      <c r="R90" s="18">
        <f>SUM($B$4:$B90)</f>
        <v>32136.94000000001</v>
      </c>
      <c r="S90">
        <f>SUM($E$4:$E90)</f>
        <v>30474.729999999996</v>
      </c>
      <c r="T90">
        <f>SUM($H$4:$H90)</f>
        <v>28818.150000000005</v>
      </c>
      <c r="U90">
        <f>SUM($K$4:$K90)</f>
        <v>27167.100000000009</v>
      </c>
      <c r="V90" s="18">
        <f t="shared" si="30"/>
        <v>37238.94000000001</v>
      </c>
      <c r="W90">
        <f t="shared" si="31"/>
        <v>36356.729999999996</v>
      </c>
      <c r="X90">
        <f t="shared" si="32"/>
        <v>36246.150000000009</v>
      </c>
      <c r="Y90">
        <f t="shared" si="33"/>
        <v>36325.100000000006</v>
      </c>
      <c r="AA90" s="2">
        <f t="shared" si="47"/>
        <v>0</v>
      </c>
      <c r="AB90" s="12">
        <f t="shared" si="38"/>
        <v>1110.1199999999992</v>
      </c>
      <c r="AC90" s="12">
        <f t="shared" si="39"/>
        <v>2213.2799999999834</v>
      </c>
      <c r="AD90" s="12">
        <f t="shared" si="40"/>
        <v>3308.6099999999906</v>
      </c>
      <c r="AE90" s="12"/>
      <c r="AF90" s="1">
        <v>46997</v>
      </c>
      <c r="AG90" s="25">
        <f t="shared" si="41"/>
        <v>1663.0600000000015</v>
      </c>
      <c r="AH90" s="2">
        <f t="shared" si="42"/>
        <v>3319.5999999999904</v>
      </c>
      <c r="AI90" s="2">
        <f t="shared" si="43"/>
        <v>4970.589999999972</v>
      </c>
      <c r="AJ90" s="16">
        <f t="shared" si="44"/>
        <v>882.21000000001368</v>
      </c>
      <c r="AK90">
        <f t="shared" si="45"/>
        <v>992.79000000000087</v>
      </c>
      <c r="AL90">
        <f t="shared" si="46"/>
        <v>913.84000000000378</v>
      </c>
      <c r="AM90" s="16">
        <f t="shared" si="51"/>
        <v>2545.270000000015</v>
      </c>
      <c r="AN90">
        <f t="shared" si="52"/>
        <v>4312.3899999999912</v>
      </c>
      <c r="AO90">
        <f t="shared" si="53"/>
        <v>5884.4299999999757</v>
      </c>
      <c r="AP90" s="16">
        <f t="shared" si="48"/>
        <v>552.94000000000233</v>
      </c>
      <c r="AQ90" s="30">
        <f t="shared" si="49"/>
        <v>1106.320000000007</v>
      </c>
      <c r="AR90" s="30">
        <f t="shared" si="50"/>
        <v>1661.9799999999814</v>
      </c>
    </row>
    <row r="91" spans="1:44" x14ac:dyDescent="0.25">
      <c r="A91" s="1">
        <v>47027</v>
      </c>
      <c r="B91" s="18">
        <v>288.57</v>
      </c>
      <c r="C91">
        <v>937.01</v>
      </c>
      <c r="D91" s="2">
        <v>137574.41</v>
      </c>
      <c r="E91" s="16">
        <v>273.04000000000002</v>
      </c>
      <c r="F91">
        <v>939.79</v>
      </c>
      <c r="G91" s="2">
        <v>137018.70000000001</v>
      </c>
      <c r="H91" s="16">
        <v>257.63</v>
      </c>
      <c r="I91">
        <v>942.52</v>
      </c>
      <c r="J91" s="2">
        <v>136462.6</v>
      </c>
      <c r="K91" s="16">
        <v>242.34</v>
      </c>
      <c r="L91">
        <v>945.22</v>
      </c>
      <c r="M91" s="2">
        <v>135904.23000000001</v>
      </c>
      <c r="N91" s="19">
        <f t="shared" si="34"/>
        <v>159425.59</v>
      </c>
      <c r="O91" s="2">
        <f t="shared" si="35"/>
        <v>159981.29999999999</v>
      </c>
      <c r="P91" s="2">
        <f t="shared" si="36"/>
        <v>160537.4</v>
      </c>
      <c r="Q91" s="2">
        <f t="shared" si="37"/>
        <v>161095.76999999999</v>
      </c>
      <c r="R91" s="18">
        <f>SUM($B$4:$B91)</f>
        <v>32425.510000000009</v>
      </c>
      <c r="S91">
        <f>SUM($E$4:$E91)</f>
        <v>30747.769999999997</v>
      </c>
      <c r="T91">
        <f>SUM($H$4:$H91)</f>
        <v>29075.780000000006</v>
      </c>
      <c r="U91">
        <f>SUM($K$4:$K91)</f>
        <v>27409.44000000001</v>
      </c>
      <c r="V91" s="18">
        <f t="shared" si="30"/>
        <v>37527.510000000009</v>
      </c>
      <c r="W91">
        <f t="shared" si="31"/>
        <v>36629.769999999997</v>
      </c>
      <c r="X91">
        <f t="shared" si="32"/>
        <v>36503.780000000006</v>
      </c>
      <c r="Y91">
        <f t="shared" si="33"/>
        <v>36567.44000000001</v>
      </c>
      <c r="AA91" s="2">
        <f t="shared" si="47"/>
        <v>0</v>
      </c>
      <c r="AB91" s="12">
        <f t="shared" si="38"/>
        <v>1122.8799999999992</v>
      </c>
      <c r="AC91" s="12">
        <f t="shared" si="39"/>
        <v>2238.719999999983</v>
      </c>
      <c r="AD91" s="12">
        <f t="shared" si="40"/>
        <v>3346.6399999999903</v>
      </c>
      <c r="AE91" s="12"/>
      <c r="AF91" s="1">
        <v>47027</v>
      </c>
      <c r="AG91" s="25">
        <f t="shared" si="41"/>
        <v>1678.5899999999911</v>
      </c>
      <c r="AH91" s="2">
        <f t="shared" si="42"/>
        <v>3350.5299999999806</v>
      </c>
      <c r="AI91" s="2">
        <f t="shared" si="43"/>
        <v>5016.8199999999833</v>
      </c>
      <c r="AJ91" s="16">
        <f t="shared" si="44"/>
        <v>897.74000000001251</v>
      </c>
      <c r="AK91">
        <f t="shared" si="45"/>
        <v>1023.7300000000032</v>
      </c>
      <c r="AL91">
        <f t="shared" si="46"/>
        <v>960.06999999999971</v>
      </c>
      <c r="AM91" s="16">
        <f t="shared" si="51"/>
        <v>2576.3300000000036</v>
      </c>
      <c r="AN91">
        <f t="shared" si="52"/>
        <v>4374.2599999999838</v>
      </c>
      <c r="AO91">
        <f t="shared" si="53"/>
        <v>5976.889999999983</v>
      </c>
      <c r="AP91" s="16">
        <f t="shared" si="48"/>
        <v>555.70999999999185</v>
      </c>
      <c r="AQ91" s="30">
        <f t="shared" si="49"/>
        <v>1111.8099999999977</v>
      </c>
      <c r="AR91" s="30">
        <f t="shared" si="50"/>
        <v>1670.179999999993</v>
      </c>
    </row>
    <row r="92" spans="1:44" x14ac:dyDescent="0.25">
      <c r="A92" s="1">
        <v>47058</v>
      </c>
      <c r="B92" s="18">
        <v>286.61</v>
      </c>
      <c r="C92">
        <v>938.97</v>
      </c>
      <c r="D92" s="2">
        <v>136635.45000000001</v>
      </c>
      <c r="E92" s="16">
        <v>271.18</v>
      </c>
      <c r="F92">
        <v>941.65</v>
      </c>
      <c r="G92" s="2">
        <v>136077.04999999999</v>
      </c>
      <c r="H92" s="16">
        <v>255.87</v>
      </c>
      <c r="I92">
        <v>944.28</v>
      </c>
      <c r="J92" s="2">
        <v>135518.32</v>
      </c>
      <c r="K92" s="16">
        <v>240.66</v>
      </c>
      <c r="L92">
        <v>946.9</v>
      </c>
      <c r="M92" s="2">
        <v>134957.34</v>
      </c>
      <c r="N92" s="19">
        <f t="shared" si="34"/>
        <v>160364.54999999999</v>
      </c>
      <c r="O92" s="2">
        <f t="shared" si="35"/>
        <v>160922.95000000001</v>
      </c>
      <c r="P92" s="2">
        <f t="shared" si="36"/>
        <v>161481.68</v>
      </c>
      <c r="Q92" s="2">
        <f t="shared" si="37"/>
        <v>162042.66</v>
      </c>
      <c r="R92" s="18">
        <f>SUM($B$4:$B92)</f>
        <v>32712.12000000001</v>
      </c>
      <c r="S92">
        <f>SUM($E$4:$E92)</f>
        <v>31018.949999999997</v>
      </c>
      <c r="T92">
        <f>SUM($H$4:$H92)</f>
        <v>29331.650000000005</v>
      </c>
      <c r="U92">
        <f>SUM($K$4:$K92)</f>
        <v>27650.100000000009</v>
      </c>
      <c r="V92" s="18">
        <f t="shared" si="30"/>
        <v>37814.12000000001</v>
      </c>
      <c r="W92">
        <f t="shared" si="31"/>
        <v>36900.949999999997</v>
      </c>
      <c r="X92">
        <f t="shared" si="32"/>
        <v>36759.650000000009</v>
      </c>
      <c r="Y92">
        <f t="shared" si="33"/>
        <v>36808.100000000006</v>
      </c>
      <c r="AA92" s="2">
        <f t="shared" si="47"/>
        <v>0</v>
      </c>
      <c r="AB92" s="12">
        <f t="shared" si="38"/>
        <v>1135.6399999999992</v>
      </c>
      <c r="AC92" s="12">
        <f t="shared" si="39"/>
        <v>2264.1599999999826</v>
      </c>
      <c r="AD92" s="12">
        <f t="shared" si="40"/>
        <v>3384.6699999999901</v>
      </c>
      <c r="AE92" s="12"/>
      <c r="AF92" s="1">
        <v>47058</v>
      </c>
      <c r="AG92" s="25">
        <f t="shared" si="41"/>
        <v>1694.0400000000225</v>
      </c>
      <c r="AH92" s="2">
        <f t="shared" si="42"/>
        <v>3381.2899999999872</v>
      </c>
      <c r="AI92" s="2">
        <f t="shared" si="43"/>
        <v>5062.7800000000052</v>
      </c>
      <c r="AJ92" s="16">
        <f t="shared" si="44"/>
        <v>913.17000000001281</v>
      </c>
      <c r="AK92">
        <f t="shared" si="45"/>
        <v>1054.4700000000012</v>
      </c>
      <c r="AL92">
        <f t="shared" si="46"/>
        <v>1006.0200000000041</v>
      </c>
      <c r="AM92" s="16">
        <f t="shared" si="51"/>
        <v>2607.2100000000355</v>
      </c>
      <c r="AN92">
        <f t="shared" si="52"/>
        <v>4435.7599999999884</v>
      </c>
      <c r="AO92">
        <f t="shared" si="53"/>
        <v>6068.8000000000093</v>
      </c>
      <c r="AP92" s="16">
        <f t="shared" si="48"/>
        <v>558.40000000002328</v>
      </c>
      <c r="AQ92" s="30">
        <f t="shared" si="49"/>
        <v>1117.1300000000047</v>
      </c>
      <c r="AR92" s="30">
        <f t="shared" si="50"/>
        <v>1678.1100000000151</v>
      </c>
    </row>
    <row r="93" spans="1:44" x14ac:dyDescent="0.25">
      <c r="A93" s="1">
        <v>47088</v>
      </c>
      <c r="B93" s="18">
        <v>284.66000000000003</v>
      </c>
      <c r="C93">
        <v>940.92</v>
      </c>
      <c r="D93" s="2">
        <v>135694.51999999999</v>
      </c>
      <c r="E93" s="16">
        <v>269.32</v>
      </c>
      <c r="F93">
        <v>943.51</v>
      </c>
      <c r="G93" s="2">
        <v>135133.54</v>
      </c>
      <c r="H93" s="16">
        <v>254.1</v>
      </c>
      <c r="I93">
        <v>946.05</v>
      </c>
      <c r="J93" s="2">
        <v>134572.26</v>
      </c>
      <c r="K93" s="16">
        <v>238.99</v>
      </c>
      <c r="L93">
        <v>948.57</v>
      </c>
      <c r="M93" s="2">
        <v>134008.76</v>
      </c>
      <c r="N93" s="19">
        <f t="shared" si="34"/>
        <v>161305.48000000001</v>
      </c>
      <c r="O93" s="2">
        <f t="shared" si="35"/>
        <v>161866.46</v>
      </c>
      <c r="P93" s="2">
        <f t="shared" si="36"/>
        <v>162427.74</v>
      </c>
      <c r="Q93" s="2">
        <f t="shared" si="37"/>
        <v>162991.24</v>
      </c>
      <c r="R93" s="18">
        <f>SUM($B$4:$B93)</f>
        <v>32996.780000000013</v>
      </c>
      <c r="S93">
        <f>SUM($E$4:$E93)</f>
        <v>31288.269999999997</v>
      </c>
      <c r="T93">
        <f>SUM($H$4:$H93)</f>
        <v>29585.750000000004</v>
      </c>
      <c r="U93">
        <f>SUM($K$4:$K93)</f>
        <v>27889.090000000011</v>
      </c>
      <c r="V93" s="18">
        <f t="shared" si="30"/>
        <v>38098.780000000013</v>
      </c>
      <c r="W93">
        <f t="shared" si="31"/>
        <v>37170.269999999997</v>
      </c>
      <c r="X93">
        <f t="shared" si="32"/>
        <v>37013.75</v>
      </c>
      <c r="Y93">
        <f t="shared" si="33"/>
        <v>37047.090000000011</v>
      </c>
      <c r="AA93" s="2">
        <f t="shared" si="47"/>
        <v>0</v>
      </c>
      <c r="AB93" s="12">
        <f t="shared" si="38"/>
        <v>1148.3999999999992</v>
      </c>
      <c r="AC93" s="12">
        <f t="shared" si="39"/>
        <v>2289.5999999999822</v>
      </c>
      <c r="AD93" s="12">
        <f t="shared" si="40"/>
        <v>3422.6999999999898</v>
      </c>
      <c r="AE93" s="12"/>
      <c r="AF93" s="1">
        <v>47088</v>
      </c>
      <c r="AG93" s="25">
        <f t="shared" si="41"/>
        <v>1709.3799999999806</v>
      </c>
      <c r="AH93" s="2">
        <f t="shared" si="42"/>
        <v>3411.8599999999624</v>
      </c>
      <c r="AI93" s="2">
        <f t="shared" si="43"/>
        <v>5108.45999999997</v>
      </c>
      <c r="AJ93" s="16">
        <f t="shared" si="44"/>
        <v>928.51000000001659</v>
      </c>
      <c r="AK93">
        <f t="shared" si="45"/>
        <v>1085.0300000000134</v>
      </c>
      <c r="AL93">
        <f t="shared" si="46"/>
        <v>1051.6900000000023</v>
      </c>
      <c r="AM93" s="16">
        <f t="shared" si="51"/>
        <v>2637.8899999999971</v>
      </c>
      <c r="AN93">
        <f t="shared" si="52"/>
        <v>4496.8899999999758</v>
      </c>
      <c r="AO93">
        <f t="shared" si="53"/>
        <v>6160.1499999999724</v>
      </c>
      <c r="AP93" s="16">
        <f t="shared" si="48"/>
        <v>560.97999999998137</v>
      </c>
      <c r="AQ93" s="30">
        <f t="shared" si="49"/>
        <v>1122.2599999999802</v>
      </c>
      <c r="AR93" s="30">
        <f t="shared" si="50"/>
        <v>1685.7599999999802</v>
      </c>
    </row>
    <row r="94" spans="1:44" x14ac:dyDescent="0.25">
      <c r="A94" s="1">
        <v>47119</v>
      </c>
      <c r="B94" s="18">
        <v>282.7</v>
      </c>
      <c r="C94">
        <v>942.88</v>
      </c>
      <c r="D94" s="2">
        <v>134751.64000000001</v>
      </c>
      <c r="E94" s="16">
        <v>267.45</v>
      </c>
      <c r="F94">
        <v>945.38</v>
      </c>
      <c r="G94" s="2">
        <v>134188.17000000001</v>
      </c>
      <c r="H94" s="16">
        <v>252.32</v>
      </c>
      <c r="I94">
        <v>947.83</v>
      </c>
      <c r="J94" s="2">
        <v>133624.44</v>
      </c>
      <c r="K94" s="16">
        <v>237.31</v>
      </c>
      <c r="L94">
        <v>950.25</v>
      </c>
      <c r="M94" s="2">
        <v>133058.51</v>
      </c>
      <c r="N94" s="19">
        <f t="shared" si="34"/>
        <v>162248.35999999999</v>
      </c>
      <c r="O94" s="2">
        <f t="shared" si="35"/>
        <v>162811.82999999999</v>
      </c>
      <c r="P94" s="2">
        <f t="shared" si="36"/>
        <v>163375.56</v>
      </c>
      <c r="Q94" s="2">
        <f t="shared" si="37"/>
        <v>163941.49</v>
      </c>
      <c r="R94" s="18">
        <f>SUM($B$4:$B94)</f>
        <v>33279.48000000001</v>
      </c>
      <c r="S94">
        <f>SUM($E$4:$E94)</f>
        <v>31555.719999999998</v>
      </c>
      <c r="T94">
        <f>SUM($H$4:$H94)</f>
        <v>29838.070000000003</v>
      </c>
      <c r="U94">
        <f>SUM($K$4:$K94)</f>
        <v>28126.400000000012</v>
      </c>
      <c r="V94" s="18">
        <f t="shared" si="30"/>
        <v>38381.48000000001</v>
      </c>
      <c r="W94">
        <f t="shared" si="31"/>
        <v>37437.72</v>
      </c>
      <c r="X94">
        <f t="shared" si="32"/>
        <v>37266.070000000007</v>
      </c>
      <c r="Y94">
        <f t="shared" si="33"/>
        <v>37284.400000000009</v>
      </c>
      <c r="AA94" s="2">
        <f t="shared" si="47"/>
        <v>0</v>
      </c>
      <c r="AB94" s="12">
        <f t="shared" si="38"/>
        <v>1161.1599999999992</v>
      </c>
      <c r="AC94" s="12">
        <f t="shared" si="39"/>
        <v>2315.0399999999818</v>
      </c>
      <c r="AD94" s="12">
        <f t="shared" si="40"/>
        <v>3460.7299999999896</v>
      </c>
      <c r="AE94" s="12"/>
      <c r="AF94" s="1">
        <v>47119</v>
      </c>
      <c r="AG94" s="25">
        <f t="shared" si="41"/>
        <v>1724.6300000000003</v>
      </c>
      <c r="AH94" s="2">
        <f t="shared" si="42"/>
        <v>3442.2399999999934</v>
      </c>
      <c r="AI94" s="2">
        <f t="shared" si="43"/>
        <v>5153.8599999999942</v>
      </c>
      <c r="AJ94" s="16">
        <f t="shared" si="44"/>
        <v>943.76000000000931</v>
      </c>
      <c r="AK94">
        <f t="shared" si="45"/>
        <v>1115.4100000000035</v>
      </c>
      <c r="AL94">
        <f t="shared" si="46"/>
        <v>1097.0800000000017</v>
      </c>
      <c r="AM94" s="16">
        <f t="shared" si="51"/>
        <v>2668.3900000000094</v>
      </c>
      <c r="AN94">
        <f t="shared" si="52"/>
        <v>4557.6499999999969</v>
      </c>
      <c r="AO94">
        <f t="shared" si="53"/>
        <v>6250.939999999996</v>
      </c>
      <c r="AP94" s="16">
        <f t="shared" si="48"/>
        <v>563.47000000000116</v>
      </c>
      <c r="AQ94" s="30">
        <f t="shared" si="49"/>
        <v>1127.2000000000116</v>
      </c>
      <c r="AR94" s="30">
        <f t="shared" si="50"/>
        <v>1693.1300000000047</v>
      </c>
    </row>
    <row r="95" spans="1:44" x14ac:dyDescent="0.25">
      <c r="A95" s="1">
        <v>47150</v>
      </c>
      <c r="B95" s="18">
        <v>280.73</v>
      </c>
      <c r="C95">
        <v>944.85</v>
      </c>
      <c r="D95" s="2">
        <v>133806.79</v>
      </c>
      <c r="E95" s="16">
        <v>265.58</v>
      </c>
      <c r="F95">
        <v>947.25</v>
      </c>
      <c r="G95" s="2">
        <v>133240.92000000001</v>
      </c>
      <c r="H95" s="16">
        <v>250.55</v>
      </c>
      <c r="I95">
        <v>949.6</v>
      </c>
      <c r="J95" s="2">
        <v>132674.82999999999</v>
      </c>
      <c r="K95" s="16">
        <v>235.62</v>
      </c>
      <c r="L95">
        <v>951.94</v>
      </c>
      <c r="M95" s="2">
        <v>132106.57</v>
      </c>
      <c r="N95" s="19">
        <f t="shared" si="34"/>
        <v>163193.21</v>
      </c>
      <c r="O95" s="2">
        <f t="shared" si="35"/>
        <v>163759.07999999999</v>
      </c>
      <c r="P95" s="2">
        <f t="shared" si="36"/>
        <v>164325.17000000001</v>
      </c>
      <c r="Q95" s="2">
        <f t="shared" si="37"/>
        <v>164893.43</v>
      </c>
      <c r="R95" s="18">
        <f>SUM($B$4:$B95)</f>
        <v>33560.210000000014</v>
      </c>
      <c r="S95">
        <f>SUM($E$4:$E95)</f>
        <v>31821.3</v>
      </c>
      <c r="T95">
        <f>SUM($H$4:$H95)</f>
        <v>30088.620000000003</v>
      </c>
      <c r="U95">
        <f>SUM($K$4:$K95)</f>
        <v>28362.020000000011</v>
      </c>
      <c r="V95" s="18">
        <f t="shared" si="30"/>
        <v>38662.210000000014</v>
      </c>
      <c r="W95">
        <f t="shared" si="31"/>
        <v>37703.300000000003</v>
      </c>
      <c r="X95">
        <f t="shared" si="32"/>
        <v>37516.620000000003</v>
      </c>
      <c r="Y95">
        <f t="shared" si="33"/>
        <v>37520.020000000011</v>
      </c>
      <c r="AA95" s="2">
        <f t="shared" si="47"/>
        <v>0</v>
      </c>
      <c r="AB95" s="12">
        <f t="shared" si="38"/>
        <v>1173.9199999999992</v>
      </c>
      <c r="AC95" s="12">
        <f t="shared" si="39"/>
        <v>2340.4799999999814</v>
      </c>
      <c r="AD95" s="12">
        <f t="shared" si="40"/>
        <v>3498.7599999999893</v>
      </c>
      <c r="AE95" s="12"/>
      <c r="AF95" s="1">
        <v>47150</v>
      </c>
      <c r="AG95" s="25">
        <f t="shared" si="41"/>
        <v>1739.7899999999945</v>
      </c>
      <c r="AH95" s="2">
        <f t="shared" si="42"/>
        <v>3472.4400000000023</v>
      </c>
      <c r="AI95" s="2">
        <f t="shared" si="43"/>
        <v>5198.9799999999905</v>
      </c>
      <c r="AJ95" s="16">
        <f t="shared" si="44"/>
        <v>958.91000000001077</v>
      </c>
      <c r="AK95">
        <f t="shared" si="45"/>
        <v>1145.5900000000111</v>
      </c>
      <c r="AL95">
        <f t="shared" si="46"/>
        <v>1142.1900000000023</v>
      </c>
      <c r="AM95" s="16">
        <f t="shared" si="51"/>
        <v>2698.7000000000053</v>
      </c>
      <c r="AN95">
        <f t="shared" si="52"/>
        <v>4618.0300000000134</v>
      </c>
      <c r="AO95">
        <f t="shared" si="53"/>
        <v>6341.1699999999928</v>
      </c>
      <c r="AP95" s="16">
        <f t="shared" si="48"/>
        <v>565.86999999999534</v>
      </c>
      <c r="AQ95" s="30">
        <f t="shared" si="49"/>
        <v>1131.960000000021</v>
      </c>
      <c r="AR95" s="30">
        <f t="shared" si="50"/>
        <v>1700.2200000000012</v>
      </c>
    </row>
    <row r="96" spans="1:44" x14ac:dyDescent="0.25">
      <c r="A96" s="1">
        <v>47178</v>
      </c>
      <c r="B96" s="18">
        <v>278.76</v>
      </c>
      <c r="C96">
        <v>946.82</v>
      </c>
      <c r="D96" s="2">
        <v>132859.98000000001</v>
      </c>
      <c r="E96" s="16">
        <v>263.70999999999998</v>
      </c>
      <c r="F96">
        <v>949.12</v>
      </c>
      <c r="G96" s="2">
        <v>132291.79</v>
      </c>
      <c r="H96" s="16">
        <v>248.77</v>
      </c>
      <c r="I96">
        <v>951.38</v>
      </c>
      <c r="J96" s="2">
        <v>131723.45000000001</v>
      </c>
      <c r="K96" s="16">
        <v>233.94</v>
      </c>
      <c r="L96">
        <v>953.62</v>
      </c>
      <c r="M96" s="2">
        <v>131152.95000000001</v>
      </c>
      <c r="N96" s="19">
        <f t="shared" si="34"/>
        <v>164140.01999999999</v>
      </c>
      <c r="O96" s="2">
        <f t="shared" si="35"/>
        <v>164708.21</v>
      </c>
      <c r="P96" s="2">
        <f t="shared" si="36"/>
        <v>165276.54999999999</v>
      </c>
      <c r="Q96" s="2">
        <f t="shared" si="37"/>
        <v>165847.04999999999</v>
      </c>
      <c r="R96" s="18">
        <f>SUM($B$4:$B96)</f>
        <v>33838.970000000016</v>
      </c>
      <c r="S96">
        <f>SUM($E$4:$E96)</f>
        <v>32085.01</v>
      </c>
      <c r="T96">
        <f>SUM($H$4:$H96)</f>
        <v>30337.390000000003</v>
      </c>
      <c r="U96">
        <f>SUM($K$4:$K96)</f>
        <v>28595.96000000001</v>
      </c>
      <c r="V96" s="18">
        <f t="shared" si="30"/>
        <v>38940.970000000016</v>
      </c>
      <c r="W96">
        <f t="shared" si="31"/>
        <v>37967.009999999995</v>
      </c>
      <c r="X96">
        <f t="shared" si="32"/>
        <v>37765.39</v>
      </c>
      <c r="Y96">
        <f t="shared" si="33"/>
        <v>37753.960000000006</v>
      </c>
      <c r="AA96" s="2">
        <f t="shared" si="47"/>
        <v>0</v>
      </c>
      <c r="AB96" s="12">
        <f t="shared" si="38"/>
        <v>1186.6799999999992</v>
      </c>
      <c r="AC96" s="12">
        <f t="shared" si="39"/>
        <v>2365.919999999981</v>
      </c>
      <c r="AD96" s="12">
        <f t="shared" si="40"/>
        <v>3536.789999999989</v>
      </c>
      <c r="AE96" s="12"/>
      <c r="AF96" s="1">
        <v>47178</v>
      </c>
      <c r="AG96" s="25">
        <f t="shared" si="41"/>
        <v>1754.8700000000015</v>
      </c>
      <c r="AH96" s="2">
        <f t="shared" si="42"/>
        <v>3502.4499999999798</v>
      </c>
      <c r="AI96" s="2">
        <f t="shared" si="43"/>
        <v>5243.8199999999879</v>
      </c>
      <c r="AJ96" s="16">
        <f t="shared" si="44"/>
        <v>973.96000000002095</v>
      </c>
      <c r="AK96">
        <f t="shared" si="45"/>
        <v>1175.5800000000163</v>
      </c>
      <c r="AL96">
        <f t="shared" si="46"/>
        <v>1187.0100000000093</v>
      </c>
      <c r="AM96" s="16">
        <f t="shared" si="51"/>
        <v>2728.8300000000227</v>
      </c>
      <c r="AN96">
        <f t="shared" si="52"/>
        <v>4678.0299999999961</v>
      </c>
      <c r="AO96">
        <f t="shared" si="53"/>
        <v>6430.8299999999972</v>
      </c>
      <c r="AP96" s="16">
        <f t="shared" si="48"/>
        <v>568.19000000000233</v>
      </c>
      <c r="AQ96" s="30">
        <f t="shared" si="49"/>
        <v>1136.5299999999988</v>
      </c>
      <c r="AR96" s="30">
        <f t="shared" si="50"/>
        <v>1707.0299999999988</v>
      </c>
    </row>
    <row r="97" spans="1:44" x14ac:dyDescent="0.25">
      <c r="A97" s="1">
        <v>47209</v>
      </c>
      <c r="B97" s="18">
        <v>276.79000000000002</v>
      </c>
      <c r="C97">
        <v>948.79</v>
      </c>
      <c r="D97" s="2">
        <v>131911.19</v>
      </c>
      <c r="E97" s="16">
        <v>261.83</v>
      </c>
      <c r="F97">
        <v>951</v>
      </c>
      <c r="G97" s="2">
        <v>131340.79</v>
      </c>
      <c r="H97" s="16">
        <v>246.98</v>
      </c>
      <c r="I97">
        <v>953.17</v>
      </c>
      <c r="J97" s="2">
        <v>130770.28</v>
      </c>
      <c r="K97" s="16">
        <v>232.25</v>
      </c>
      <c r="L97">
        <v>955.31</v>
      </c>
      <c r="M97" s="2">
        <v>130197.64</v>
      </c>
      <c r="N97" s="19">
        <f t="shared" si="34"/>
        <v>165088.81</v>
      </c>
      <c r="O97" s="2">
        <f t="shared" si="35"/>
        <v>165659.21</v>
      </c>
      <c r="P97" s="2">
        <f t="shared" si="36"/>
        <v>166229.72</v>
      </c>
      <c r="Q97" s="2">
        <f t="shared" si="37"/>
        <v>166802.35999999999</v>
      </c>
      <c r="R97" s="18">
        <f>SUM($B$4:$B97)</f>
        <v>34115.760000000017</v>
      </c>
      <c r="S97">
        <f>SUM($E$4:$E97)</f>
        <v>32346.84</v>
      </c>
      <c r="T97">
        <f>SUM($H$4:$H97)</f>
        <v>30584.370000000003</v>
      </c>
      <c r="U97">
        <f>SUM($K$4:$K97)</f>
        <v>28828.21000000001</v>
      </c>
      <c r="V97" s="18">
        <f t="shared" si="30"/>
        <v>39217.760000000017</v>
      </c>
      <c r="W97">
        <f t="shared" si="31"/>
        <v>38228.839999999997</v>
      </c>
      <c r="X97">
        <f t="shared" si="32"/>
        <v>38012.370000000003</v>
      </c>
      <c r="Y97">
        <f t="shared" si="33"/>
        <v>37986.210000000006</v>
      </c>
      <c r="AA97" s="2">
        <f t="shared" si="47"/>
        <v>0</v>
      </c>
      <c r="AB97" s="12">
        <f t="shared" si="38"/>
        <v>1199.4399999999991</v>
      </c>
      <c r="AC97" s="12">
        <f t="shared" si="39"/>
        <v>2391.3599999999806</v>
      </c>
      <c r="AD97" s="12">
        <f t="shared" si="40"/>
        <v>3574.8199999999888</v>
      </c>
      <c r="AE97" s="12"/>
      <c r="AF97" s="1">
        <v>47209</v>
      </c>
      <c r="AG97" s="25">
        <f t="shared" si="41"/>
        <v>1769.8399999999933</v>
      </c>
      <c r="AH97" s="2">
        <f t="shared" si="42"/>
        <v>3532.2699999999841</v>
      </c>
      <c r="AI97" s="2">
        <f t="shared" si="43"/>
        <v>5288.3699999999772</v>
      </c>
      <c r="AJ97" s="16">
        <f t="shared" si="44"/>
        <v>988.92000000002008</v>
      </c>
      <c r="AK97">
        <f t="shared" si="45"/>
        <v>1205.390000000014</v>
      </c>
      <c r="AL97">
        <f t="shared" si="46"/>
        <v>1231.5500000000102</v>
      </c>
      <c r="AM97" s="16">
        <f t="shared" si="51"/>
        <v>2758.7600000000134</v>
      </c>
      <c r="AN97">
        <f t="shared" si="52"/>
        <v>4737.659999999998</v>
      </c>
      <c r="AO97">
        <f t="shared" si="53"/>
        <v>6519.9199999999873</v>
      </c>
      <c r="AP97" s="16">
        <f t="shared" si="48"/>
        <v>570.39999999999418</v>
      </c>
      <c r="AQ97" s="30">
        <f t="shared" si="49"/>
        <v>1140.9100000000035</v>
      </c>
      <c r="AR97" s="30">
        <f t="shared" si="50"/>
        <v>1713.5500000000029</v>
      </c>
    </row>
    <row r="98" spans="1:44" x14ac:dyDescent="0.25">
      <c r="A98" s="1">
        <v>47239</v>
      </c>
      <c r="B98" s="18">
        <v>274.81</v>
      </c>
      <c r="C98">
        <v>950.77</v>
      </c>
      <c r="D98" s="2">
        <v>130960.42</v>
      </c>
      <c r="E98" s="16">
        <v>259.95</v>
      </c>
      <c r="F98">
        <v>952.88</v>
      </c>
      <c r="G98" s="2">
        <v>130387.91</v>
      </c>
      <c r="H98" s="16">
        <v>245.19</v>
      </c>
      <c r="I98">
        <v>954.96</v>
      </c>
      <c r="J98" s="2">
        <v>129815.32</v>
      </c>
      <c r="K98" s="16">
        <v>230.56</v>
      </c>
      <c r="L98">
        <v>957</v>
      </c>
      <c r="M98" s="2">
        <v>129240.64</v>
      </c>
      <c r="N98" s="19">
        <f t="shared" si="34"/>
        <v>166039.58000000002</v>
      </c>
      <c r="O98" s="2">
        <f t="shared" si="35"/>
        <v>166612.09</v>
      </c>
      <c r="P98" s="2">
        <f t="shared" si="36"/>
        <v>167184.68</v>
      </c>
      <c r="Q98" s="2">
        <f t="shared" si="37"/>
        <v>167759.35999999999</v>
      </c>
      <c r="R98" s="18">
        <f>SUM($B$4:$B98)</f>
        <v>34390.570000000014</v>
      </c>
      <c r="S98">
        <f>SUM($E$4:$E98)</f>
        <v>32606.79</v>
      </c>
      <c r="T98">
        <f>SUM($H$4:$H98)</f>
        <v>30829.56</v>
      </c>
      <c r="U98">
        <f>SUM($K$4:$K98)</f>
        <v>29058.770000000011</v>
      </c>
      <c r="V98" s="18">
        <f t="shared" si="30"/>
        <v>39492.570000000014</v>
      </c>
      <c r="W98">
        <f t="shared" si="31"/>
        <v>38488.79</v>
      </c>
      <c r="X98">
        <f t="shared" si="32"/>
        <v>38257.56</v>
      </c>
      <c r="Y98">
        <f t="shared" si="33"/>
        <v>38216.770000000011</v>
      </c>
      <c r="AA98" s="2">
        <f t="shared" si="47"/>
        <v>0</v>
      </c>
      <c r="AB98" s="12">
        <f t="shared" si="38"/>
        <v>1212.1999999999991</v>
      </c>
      <c r="AC98" s="12">
        <f t="shared" si="39"/>
        <v>2416.7999999999802</v>
      </c>
      <c r="AD98" s="12">
        <f t="shared" si="40"/>
        <v>3612.8499999999885</v>
      </c>
      <c r="AE98" s="12"/>
      <c r="AF98" s="1">
        <v>47239</v>
      </c>
      <c r="AG98" s="25">
        <f t="shared" si="41"/>
        <v>1784.7099999999793</v>
      </c>
      <c r="AH98" s="2">
        <f t="shared" si="42"/>
        <v>3561.8999999999569</v>
      </c>
      <c r="AI98" s="2">
        <f t="shared" si="43"/>
        <v>5332.6299999999583</v>
      </c>
      <c r="AJ98" s="16">
        <f t="shared" si="44"/>
        <v>1003.7800000000134</v>
      </c>
      <c r="AK98">
        <f t="shared" si="45"/>
        <v>1235.0100000000166</v>
      </c>
      <c r="AL98">
        <f t="shared" si="46"/>
        <v>1275.8000000000029</v>
      </c>
      <c r="AM98" s="16">
        <f t="shared" si="51"/>
        <v>2788.4899999999925</v>
      </c>
      <c r="AN98">
        <f t="shared" si="52"/>
        <v>4796.9099999999735</v>
      </c>
      <c r="AO98">
        <f t="shared" si="53"/>
        <v>6608.4299999999612</v>
      </c>
      <c r="AP98" s="16">
        <f t="shared" si="48"/>
        <v>572.50999999999476</v>
      </c>
      <c r="AQ98" s="30">
        <f t="shared" si="49"/>
        <v>1145.0999999999913</v>
      </c>
      <c r="AR98" s="30">
        <f t="shared" si="50"/>
        <v>1719.7799999999988</v>
      </c>
    </row>
    <row r="99" spans="1:44" x14ac:dyDescent="0.25">
      <c r="A99" s="1">
        <v>47270</v>
      </c>
      <c r="B99" s="18">
        <v>272.83</v>
      </c>
      <c r="C99">
        <v>952.75</v>
      </c>
      <c r="D99" s="2">
        <v>130007.67999999999</v>
      </c>
      <c r="E99" s="16">
        <v>258.06</v>
      </c>
      <c r="F99">
        <v>954.77</v>
      </c>
      <c r="G99" s="2">
        <v>129433.13</v>
      </c>
      <c r="H99" s="16">
        <v>243.4</v>
      </c>
      <c r="I99">
        <v>956.75</v>
      </c>
      <c r="J99" s="2">
        <v>128858.58</v>
      </c>
      <c r="K99" s="16">
        <v>228.86</v>
      </c>
      <c r="L99">
        <v>958.7</v>
      </c>
      <c r="M99" s="2">
        <v>128281.94</v>
      </c>
      <c r="N99" s="19">
        <f t="shared" si="34"/>
        <v>166992.32000000001</v>
      </c>
      <c r="O99" s="2">
        <f t="shared" si="35"/>
        <v>167566.87</v>
      </c>
      <c r="P99" s="2">
        <f t="shared" si="36"/>
        <v>168141.41999999998</v>
      </c>
      <c r="Q99" s="2">
        <f t="shared" si="37"/>
        <v>168718.06</v>
      </c>
      <c r="R99" s="18">
        <f>SUM($B$4:$B99)</f>
        <v>34663.400000000016</v>
      </c>
      <c r="S99">
        <f>SUM($E$4:$E99)</f>
        <v>32864.85</v>
      </c>
      <c r="T99">
        <f>SUM($H$4:$H99)</f>
        <v>31072.960000000003</v>
      </c>
      <c r="U99">
        <f>SUM($K$4:$K99)</f>
        <v>29287.630000000012</v>
      </c>
      <c r="V99" s="18">
        <f t="shared" si="30"/>
        <v>39765.400000000016</v>
      </c>
      <c r="W99">
        <f t="shared" si="31"/>
        <v>38746.85</v>
      </c>
      <c r="X99">
        <f t="shared" si="32"/>
        <v>38500.960000000006</v>
      </c>
      <c r="Y99">
        <f t="shared" si="33"/>
        <v>38445.630000000012</v>
      </c>
      <c r="AA99" s="2">
        <f t="shared" si="47"/>
        <v>0</v>
      </c>
      <c r="AB99" s="12">
        <f t="shared" si="38"/>
        <v>1224.9599999999991</v>
      </c>
      <c r="AC99" s="12">
        <f t="shared" si="39"/>
        <v>2442.2399999999798</v>
      </c>
      <c r="AD99" s="12">
        <f t="shared" si="40"/>
        <v>3650.8799999999883</v>
      </c>
      <c r="AE99" s="12"/>
      <c r="AF99" s="1">
        <v>47270</v>
      </c>
      <c r="AG99" s="25">
        <f t="shared" si="41"/>
        <v>1799.5099999999875</v>
      </c>
      <c r="AH99" s="2">
        <f t="shared" si="42"/>
        <v>3591.3399999999565</v>
      </c>
      <c r="AI99" s="2">
        <f t="shared" si="43"/>
        <v>5376.619999999979</v>
      </c>
      <c r="AJ99" s="16">
        <f t="shared" si="44"/>
        <v>1018.5500000000175</v>
      </c>
      <c r="AK99">
        <f t="shared" si="45"/>
        <v>1264.4400000000096</v>
      </c>
      <c r="AL99">
        <f t="shared" si="46"/>
        <v>1319.7700000000041</v>
      </c>
      <c r="AM99" s="16">
        <f t="shared" si="51"/>
        <v>2818.0600000000049</v>
      </c>
      <c r="AN99">
        <f t="shared" si="52"/>
        <v>4855.7799999999661</v>
      </c>
      <c r="AO99">
        <f t="shared" si="53"/>
        <v>6696.389999999983</v>
      </c>
      <c r="AP99" s="16">
        <f t="shared" si="48"/>
        <v>574.54999999998836</v>
      </c>
      <c r="AQ99" s="30">
        <f t="shared" si="49"/>
        <v>1149.0999999999913</v>
      </c>
      <c r="AR99" s="30">
        <f t="shared" si="50"/>
        <v>1725.7399999999907</v>
      </c>
    </row>
    <row r="100" spans="1:44" x14ac:dyDescent="0.25">
      <c r="A100" s="1">
        <v>47300</v>
      </c>
      <c r="B100" s="18">
        <v>270.85000000000002</v>
      </c>
      <c r="C100">
        <v>954.73</v>
      </c>
      <c r="D100" s="2">
        <v>129052.95</v>
      </c>
      <c r="E100" s="16">
        <v>256.17</v>
      </c>
      <c r="F100">
        <v>956.66</v>
      </c>
      <c r="G100" s="2">
        <v>128476.47</v>
      </c>
      <c r="H100" s="16">
        <v>241.61</v>
      </c>
      <c r="I100">
        <v>958.54</v>
      </c>
      <c r="J100" s="2">
        <v>127900.04</v>
      </c>
      <c r="K100" s="16">
        <v>227.17</v>
      </c>
      <c r="L100">
        <v>960.39</v>
      </c>
      <c r="M100" s="2">
        <v>127321.55</v>
      </c>
      <c r="N100" s="19">
        <f t="shared" si="34"/>
        <v>167947.05</v>
      </c>
      <c r="O100" s="2">
        <f t="shared" si="35"/>
        <v>168523.53</v>
      </c>
      <c r="P100" s="2">
        <f t="shared" si="36"/>
        <v>169099.96000000002</v>
      </c>
      <c r="Q100" s="2">
        <f t="shared" si="37"/>
        <v>169678.45</v>
      </c>
      <c r="R100" s="18">
        <f>SUM($B$4:$B100)</f>
        <v>34934.250000000015</v>
      </c>
      <c r="S100">
        <f>SUM($E$4:$E100)</f>
        <v>33121.019999999997</v>
      </c>
      <c r="T100">
        <f>SUM($H$4:$H100)</f>
        <v>31314.570000000003</v>
      </c>
      <c r="U100">
        <f>SUM($K$4:$K100)</f>
        <v>29514.80000000001</v>
      </c>
      <c r="V100" s="18">
        <f t="shared" si="30"/>
        <v>40036.250000000015</v>
      </c>
      <c r="W100">
        <f t="shared" si="31"/>
        <v>39003.019999999997</v>
      </c>
      <c r="X100">
        <f t="shared" si="32"/>
        <v>38742.570000000007</v>
      </c>
      <c r="Y100">
        <f t="shared" si="33"/>
        <v>38672.80000000001</v>
      </c>
      <c r="AA100" s="2">
        <f t="shared" si="47"/>
        <v>0</v>
      </c>
      <c r="AB100" s="12">
        <f t="shared" si="38"/>
        <v>1237.7199999999991</v>
      </c>
      <c r="AC100" s="12">
        <f t="shared" si="39"/>
        <v>2467.6799999999794</v>
      </c>
      <c r="AD100" s="12">
        <f t="shared" si="40"/>
        <v>3688.909999999988</v>
      </c>
      <c r="AE100" s="12"/>
      <c r="AF100" s="1">
        <v>47300</v>
      </c>
      <c r="AG100" s="25">
        <f t="shared" si="41"/>
        <v>1814.2000000000096</v>
      </c>
      <c r="AH100" s="2">
        <f t="shared" si="42"/>
        <v>3620.590000000012</v>
      </c>
      <c r="AI100" s="2">
        <f t="shared" si="43"/>
        <v>5420.3100000000113</v>
      </c>
      <c r="AJ100" s="16">
        <f t="shared" si="44"/>
        <v>1033.2300000000178</v>
      </c>
      <c r="AK100">
        <f t="shared" si="45"/>
        <v>1293.6800000000076</v>
      </c>
      <c r="AL100">
        <f t="shared" si="46"/>
        <v>1363.4500000000044</v>
      </c>
      <c r="AM100" s="16">
        <f t="shared" si="51"/>
        <v>2847.4300000000276</v>
      </c>
      <c r="AN100">
        <f t="shared" si="52"/>
        <v>4914.2700000000195</v>
      </c>
      <c r="AO100">
        <f t="shared" si="53"/>
        <v>6783.7600000000157</v>
      </c>
      <c r="AP100" s="16">
        <f t="shared" si="48"/>
        <v>576.47999999999593</v>
      </c>
      <c r="AQ100" s="30">
        <f t="shared" si="49"/>
        <v>1152.9100000000035</v>
      </c>
      <c r="AR100" s="30">
        <f t="shared" si="50"/>
        <v>1731.3999999999942</v>
      </c>
    </row>
    <row r="101" spans="1:44" x14ac:dyDescent="0.25">
      <c r="A101" s="1">
        <v>47331</v>
      </c>
      <c r="B101" s="18">
        <v>268.86</v>
      </c>
      <c r="C101">
        <v>956.72</v>
      </c>
      <c r="D101" s="2">
        <v>128096.23</v>
      </c>
      <c r="E101" s="16">
        <v>254.28</v>
      </c>
      <c r="F101">
        <v>958.55</v>
      </c>
      <c r="G101" s="2">
        <v>127517.92</v>
      </c>
      <c r="H101" s="16">
        <v>239.81</v>
      </c>
      <c r="I101">
        <v>960.34</v>
      </c>
      <c r="J101" s="2">
        <v>126939.7</v>
      </c>
      <c r="K101" s="16">
        <v>225.47</v>
      </c>
      <c r="L101">
        <v>962.09</v>
      </c>
      <c r="M101" s="2">
        <v>126359.46</v>
      </c>
      <c r="N101" s="19">
        <f t="shared" si="34"/>
        <v>168903.77000000002</v>
      </c>
      <c r="O101" s="2">
        <f t="shared" si="35"/>
        <v>169482.08000000002</v>
      </c>
      <c r="P101" s="2">
        <f t="shared" si="36"/>
        <v>170060.3</v>
      </c>
      <c r="Q101" s="2">
        <f t="shared" si="37"/>
        <v>170640.53999999998</v>
      </c>
      <c r="R101" s="18">
        <f>SUM($B$4:$B101)</f>
        <v>35203.110000000015</v>
      </c>
      <c r="S101">
        <f>SUM($E$4:$E101)</f>
        <v>33375.299999999996</v>
      </c>
      <c r="T101">
        <f>SUM($H$4:$H101)</f>
        <v>31554.380000000005</v>
      </c>
      <c r="U101">
        <f>SUM($K$4:$K101)</f>
        <v>29740.270000000011</v>
      </c>
      <c r="V101" s="18">
        <f t="shared" si="30"/>
        <v>40305.110000000015</v>
      </c>
      <c r="W101">
        <f t="shared" si="31"/>
        <v>39257.299999999996</v>
      </c>
      <c r="X101">
        <f t="shared" si="32"/>
        <v>38982.380000000005</v>
      </c>
      <c r="Y101">
        <f t="shared" si="33"/>
        <v>38898.270000000011</v>
      </c>
      <c r="AA101" s="2">
        <f t="shared" si="47"/>
        <v>0</v>
      </c>
      <c r="AB101" s="12">
        <f t="shared" si="38"/>
        <v>1250.4799999999991</v>
      </c>
      <c r="AC101" s="12">
        <f t="shared" si="39"/>
        <v>2493.119999999979</v>
      </c>
      <c r="AD101" s="12">
        <f t="shared" si="40"/>
        <v>3726.9399999999878</v>
      </c>
      <c r="AE101" s="12"/>
      <c r="AF101" s="1">
        <v>47331</v>
      </c>
      <c r="AG101" s="25">
        <f t="shared" si="41"/>
        <v>1828.7899999999968</v>
      </c>
      <c r="AH101" s="2">
        <f t="shared" si="42"/>
        <v>3649.6499999999487</v>
      </c>
      <c r="AI101" s="2">
        <f t="shared" si="43"/>
        <v>5463.7099999999482</v>
      </c>
      <c r="AJ101" s="16">
        <f t="shared" si="44"/>
        <v>1047.8100000000195</v>
      </c>
      <c r="AK101">
        <f t="shared" si="45"/>
        <v>1322.7300000000105</v>
      </c>
      <c r="AL101">
        <f t="shared" si="46"/>
        <v>1406.8400000000038</v>
      </c>
      <c r="AM101" s="16">
        <f t="shared" si="51"/>
        <v>2876.6000000000163</v>
      </c>
      <c r="AN101">
        <f t="shared" si="52"/>
        <v>4972.3799999999592</v>
      </c>
      <c r="AO101">
        <f t="shared" si="53"/>
        <v>6870.549999999952</v>
      </c>
      <c r="AP101" s="16">
        <f t="shared" si="48"/>
        <v>578.30999999999767</v>
      </c>
      <c r="AQ101" s="30">
        <f t="shared" si="49"/>
        <v>1156.5299999999988</v>
      </c>
      <c r="AR101" s="30">
        <f t="shared" si="50"/>
        <v>1736.7699999999895</v>
      </c>
    </row>
    <row r="102" spans="1:44" x14ac:dyDescent="0.25">
      <c r="A102" s="1">
        <v>47362</v>
      </c>
      <c r="B102" s="18">
        <v>266.87</v>
      </c>
      <c r="C102">
        <v>958.71</v>
      </c>
      <c r="D102" s="2">
        <v>127137.51</v>
      </c>
      <c r="E102" s="16">
        <v>252.38</v>
      </c>
      <c r="F102">
        <v>960.45</v>
      </c>
      <c r="G102" s="2">
        <v>126557.47</v>
      </c>
      <c r="H102" s="16">
        <v>238.01</v>
      </c>
      <c r="I102">
        <v>962.14</v>
      </c>
      <c r="J102" s="2">
        <v>125977.56</v>
      </c>
      <c r="K102" s="16">
        <v>223.76</v>
      </c>
      <c r="L102">
        <v>963.8</v>
      </c>
      <c r="M102" s="2">
        <v>125395.66</v>
      </c>
      <c r="N102" s="19">
        <f t="shared" si="34"/>
        <v>169862.49</v>
      </c>
      <c r="O102" s="2">
        <f t="shared" si="35"/>
        <v>170442.53</v>
      </c>
      <c r="P102" s="2">
        <f t="shared" si="36"/>
        <v>171022.44</v>
      </c>
      <c r="Q102" s="2">
        <f t="shared" si="37"/>
        <v>171604.34</v>
      </c>
      <c r="R102" s="18">
        <f>SUM($B$4:$B102)</f>
        <v>35469.980000000018</v>
      </c>
      <c r="S102">
        <f>SUM($E$4:$E102)</f>
        <v>33627.679999999993</v>
      </c>
      <c r="T102">
        <f>SUM($H$4:$H102)</f>
        <v>31792.390000000003</v>
      </c>
      <c r="U102">
        <f>SUM($K$4:$K102)</f>
        <v>29964.03000000001</v>
      </c>
      <c r="V102" s="18">
        <f t="shared" si="30"/>
        <v>40571.980000000018</v>
      </c>
      <c r="W102">
        <f t="shared" si="31"/>
        <v>39509.679999999993</v>
      </c>
      <c r="X102">
        <f t="shared" si="32"/>
        <v>39220.39</v>
      </c>
      <c r="Y102">
        <f t="shared" si="33"/>
        <v>39122.030000000013</v>
      </c>
      <c r="AA102" s="2">
        <f t="shared" si="47"/>
        <v>0</v>
      </c>
      <c r="AB102" s="12">
        <f t="shared" si="38"/>
        <v>1263.2399999999991</v>
      </c>
      <c r="AC102" s="12">
        <f t="shared" si="39"/>
        <v>2518.5599999999786</v>
      </c>
      <c r="AD102" s="12">
        <f t="shared" si="40"/>
        <v>3764.9699999999875</v>
      </c>
      <c r="AE102" s="12"/>
      <c r="AF102" s="1">
        <v>47362</v>
      </c>
      <c r="AG102" s="25">
        <f t="shared" si="41"/>
        <v>1843.2800000000072</v>
      </c>
      <c r="AH102" s="2">
        <f t="shared" si="42"/>
        <v>3678.5099999999902</v>
      </c>
      <c r="AI102" s="2">
        <f t="shared" si="43"/>
        <v>5506.8199999999933</v>
      </c>
      <c r="AJ102" s="16">
        <f t="shared" si="44"/>
        <v>1062.3000000000247</v>
      </c>
      <c r="AK102">
        <f t="shared" si="45"/>
        <v>1351.5900000000183</v>
      </c>
      <c r="AL102">
        <f t="shared" si="46"/>
        <v>1449.9500000000044</v>
      </c>
      <c r="AM102" s="16">
        <f t="shared" si="51"/>
        <v>2905.5800000000318</v>
      </c>
      <c r="AN102">
        <f t="shared" si="52"/>
        <v>5030.1000000000085</v>
      </c>
      <c r="AO102">
        <f t="shared" si="53"/>
        <v>6956.7699999999977</v>
      </c>
      <c r="AP102" s="16">
        <f t="shared" si="48"/>
        <v>580.0399999999936</v>
      </c>
      <c r="AQ102" s="30">
        <f t="shared" si="49"/>
        <v>1159.9499999999971</v>
      </c>
      <c r="AR102" s="30">
        <f t="shared" si="50"/>
        <v>1741.8499999999913</v>
      </c>
    </row>
    <row r="103" spans="1:44" x14ac:dyDescent="0.25">
      <c r="A103" s="1">
        <v>47392</v>
      </c>
      <c r="B103" s="18">
        <v>264.87</v>
      </c>
      <c r="C103">
        <v>960.71</v>
      </c>
      <c r="D103" s="2">
        <v>126176.8</v>
      </c>
      <c r="E103" s="16">
        <v>250.48</v>
      </c>
      <c r="F103">
        <v>962.35</v>
      </c>
      <c r="G103" s="2">
        <v>125595.12</v>
      </c>
      <c r="H103" s="16">
        <v>236.21</v>
      </c>
      <c r="I103">
        <v>963.94</v>
      </c>
      <c r="J103" s="2">
        <v>125013.62</v>
      </c>
      <c r="K103" s="16">
        <v>222.05</v>
      </c>
      <c r="L103">
        <v>965.51</v>
      </c>
      <c r="M103" s="2">
        <v>124430.15</v>
      </c>
      <c r="N103" s="19">
        <f t="shared" si="34"/>
        <v>170823.2</v>
      </c>
      <c r="O103" s="2">
        <f t="shared" si="35"/>
        <v>171404.88</v>
      </c>
      <c r="P103" s="2">
        <f t="shared" si="36"/>
        <v>171986.38</v>
      </c>
      <c r="Q103" s="2">
        <f t="shared" si="37"/>
        <v>172569.85</v>
      </c>
      <c r="R103" s="18">
        <f>SUM($B$4:$B103)</f>
        <v>35734.85000000002</v>
      </c>
      <c r="S103">
        <f>SUM($E$4:$E103)</f>
        <v>33878.159999999996</v>
      </c>
      <c r="T103">
        <f>SUM($H$4:$H103)</f>
        <v>32028.600000000002</v>
      </c>
      <c r="U103">
        <f>SUM($K$4:$K103)</f>
        <v>30186.080000000009</v>
      </c>
      <c r="V103" s="18">
        <f t="shared" si="30"/>
        <v>40836.85000000002</v>
      </c>
      <c r="W103">
        <f t="shared" si="31"/>
        <v>39760.159999999996</v>
      </c>
      <c r="X103">
        <f t="shared" si="32"/>
        <v>39456.600000000006</v>
      </c>
      <c r="Y103">
        <f t="shared" si="33"/>
        <v>39344.080000000009</v>
      </c>
      <c r="AA103" s="2">
        <f t="shared" si="47"/>
        <v>0</v>
      </c>
      <c r="AB103" s="12">
        <f t="shared" si="38"/>
        <v>1275.9999999999991</v>
      </c>
      <c r="AC103" s="12">
        <f t="shared" si="39"/>
        <v>2543.9999999999782</v>
      </c>
      <c r="AD103" s="12">
        <f t="shared" si="40"/>
        <v>3802.9999999999873</v>
      </c>
      <c r="AE103" s="12"/>
      <c r="AF103" s="1">
        <v>47392</v>
      </c>
      <c r="AG103" s="25">
        <f t="shared" si="41"/>
        <v>1857.6799999999921</v>
      </c>
      <c r="AH103" s="2">
        <f t="shared" si="42"/>
        <v>3707.1799999999712</v>
      </c>
      <c r="AI103" s="2">
        <f t="shared" si="43"/>
        <v>5549.6499999999814</v>
      </c>
      <c r="AJ103" s="16">
        <f t="shared" si="44"/>
        <v>1076.6900000000242</v>
      </c>
      <c r="AK103">
        <f t="shared" si="45"/>
        <v>1380.2500000000146</v>
      </c>
      <c r="AL103">
        <f t="shared" si="46"/>
        <v>1492.7700000000114</v>
      </c>
      <c r="AM103" s="16">
        <f t="shared" si="51"/>
        <v>2934.3700000000163</v>
      </c>
      <c r="AN103">
        <f t="shared" si="52"/>
        <v>5087.4299999999857</v>
      </c>
      <c r="AO103">
        <f t="shared" si="53"/>
        <v>7042.4199999999928</v>
      </c>
      <c r="AP103" s="16">
        <f t="shared" si="48"/>
        <v>581.68000000000757</v>
      </c>
      <c r="AQ103" s="30">
        <f t="shared" si="49"/>
        <v>1163.1800000000076</v>
      </c>
      <c r="AR103" s="30">
        <f t="shared" si="50"/>
        <v>1746.6500000000087</v>
      </c>
    </row>
    <row r="104" spans="1:44" x14ac:dyDescent="0.25">
      <c r="A104" s="1">
        <v>47423</v>
      </c>
      <c r="B104" s="18">
        <v>262.87</v>
      </c>
      <c r="C104">
        <v>962.71</v>
      </c>
      <c r="D104" s="2">
        <v>125214.09</v>
      </c>
      <c r="E104" s="16">
        <v>248.57</v>
      </c>
      <c r="F104">
        <v>964.26</v>
      </c>
      <c r="G104" s="2">
        <v>124630.86</v>
      </c>
      <c r="H104" s="16">
        <v>234.4</v>
      </c>
      <c r="I104">
        <v>965.75</v>
      </c>
      <c r="J104" s="2">
        <v>124047.87</v>
      </c>
      <c r="K104" s="16">
        <v>220.35</v>
      </c>
      <c r="L104">
        <v>967.21</v>
      </c>
      <c r="M104" s="2">
        <v>123462.94</v>
      </c>
      <c r="N104" s="19">
        <f t="shared" si="34"/>
        <v>171785.91</v>
      </c>
      <c r="O104" s="2">
        <f t="shared" si="35"/>
        <v>172369.14</v>
      </c>
      <c r="P104" s="2">
        <f t="shared" si="36"/>
        <v>172952.13</v>
      </c>
      <c r="Q104" s="2">
        <f t="shared" si="37"/>
        <v>173537.06</v>
      </c>
      <c r="R104" s="18">
        <f>SUM($B$4:$B104)</f>
        <v>35997.720000000023</v>
      </c>
      <c r="S104">
        <f>SUM($E$4:$E104)</f>
        <v>34126.729999999996</v>
      </c>
      <c r="T104">
        <f>SUM($H$4:$H104)</f>
        <v>32263.000000000004</v>
      </c>
      <c r="U104">
        <f>SUM($K$4:$K104)</f>
        <v>30406.430000000008</v>
      </c>
      <c r="V104" s="18">
        <f t="shared" si="30"/>
        <v>41099.720000000023</v>
      </c>
      <c r="W104">
        <f t="shared" si="31"/>
        <v>40008.729999999996</v>
      </c>
      <c r="X104">
        <f t="shared" si="32"/>
        <v>39691</v>
      </c>
      <c r="Y104">
        <f t="shared" si="33"/>
        <v>39564.430000000008</v>
      </c>
      <c r="AA104" s="2">
        <f t="shared" si="47"/>
        <v>0</v>
      </c>
      <c r="AB104" s="12">
        <f t="shared" si="38"/>
        <v>1288.7599999999991</v>
      </c>
      <c r="AC104" s="12">
        <f t="shared" si="39"/>
        <v>2569.4399999999778</v>
      </c>
      <c r="AD104" s="12">
        <f t="shared" si="40"/>
        <v>3841.029999999987</v>
      </c>
      <c r="AE104" s="12"/>
      <c r="AF104" s="1">
        <v>47423</v>
      </c>
      <c r="AG104" s="25">
        <f t="shared" si="41"/>
        <v>1871.9900000000096</v>
      </c>
      <c r="AH104" s="2">
        <f t="shared" si="42"/>
        <v>3735.6599999999789</v>
      </c>
      <c r="AI104" s="2">
        <f t="shared" si="43"/>
        <v>5592.1799999999812</v>
      </c>
      <c r="AJ104" s="16">
        <f t="shared" si="44"/>
        <v>1090.9900000000271</v>
      </c>
      <c r="AK104">
        <f t="shared" si="45"/>
        <v>1408.720000000023</v>
      </c>
      <c r="AL104">
        <f t="shared" si="46"/>
        <v>1535.2900000000154</v>
      </c>
      <c r="AM104" s="16">
        <f t="shared" si="51"/>
        <v>2962.9800000000369</v>
      </c>
      <c r="AN104">
        <f t="shared" si="52"/>
        <v>5144.3800000000019</v>
      </c>
      <c r="AO104">
        <f t="shared" si="53"/>
        <v>7127.4699999999966</v>
      </c>
      <c r="AP104" s="16">
        <f t="shared" si="48"/>
        <v>583.22999999999593</v>
      </c>
      <c r="AQ104" s="30">
        <f t="shared" si="49"/>
        <v>1166.2200000000012</v>
      </c>
      <c r="AR104" s="30">
        <f t="shared" si="50"/>
        <v>1751.1499999999942</v>
      </c>
    </row>
    <row r="105" spans="1:44" x14ac:dyDescent="0.25">
      <c r="A105" s="1">
        <v>47453</v>
      </c>
      <c r="B105" s="18">
        <v>260.86</v>
      </c>
      <c r="C105">
        <v>964.72</v>
      </c>
      <c r="D105" s="2">
        <v>124249.38</v>
      </c>
      <c r="E105" s="16">
        <v>246.67</v>
      </c>
      <c r="F105">
        <v>966.16</v>
      </c>
      <c r="G105" s="2">
        <v>123664.7</v>
      </c>
      <c r="H105" s="16">
        <v>232.59</v>
      </c>
      <c r="I105">
        <v>967.56</v>
      </c>
      <c r="J105" s="2">
        <v>123080.31</v>
      </c>
      <c r="K105" s="16">
        <v>218.63</v>
      </c>
      <c r="L105">
        <v>968.93</v>
      </c>
      <c r="M105" s="2">
        <v>122494.01</v>
      </c>
      <c r="N105" s="19">
        <f t="shared" si="34"/>
        <v>172750.62</v>
      </c>
      <c r="O105" s="2">
        <f t="shared" si="35"/>
        <v>173335.3</v>
      </c>
      <c r="P105" s="2">
        <f t="shared" si="36"/>
        <v>173919.69</v>
      </c>
      <c r="Q105" s="2">
        <f t="shared" si="37"/>
        <v>174505.99</v>
      </c>
      <c r="R105" s="18">
        <f>SUM($B$4:$B105)</f>
        <v>36258.580000000024</v>
      </c>
      <c r="S105">
        <f>SUM($E$4:$E105)</f>
        <v>34373.399999999994</v>
      </c>
      <c r="T105">
        <f>SUM($H$4:$H105)</f>
        <v>32495.590000000004</v>
      </c>
      <c r="U105">
        <f>SUM($K$4:$K105)</f>
        <v>30625.060000000009</v>
      </c>
      <c r="V105" s="18">
        <f t="shared" si="30"/>
        <v>41360.580000000024</v>
      </c>
      <c r="W105">
        <f t="shared" si="31"/>
        <v>40255.399999999994</v>
      </c>
      <c r="X105">
        <f t="shared" si="32"/>
        <v>39923.590000000004</v>
      </c>
      <c r="Y105">
        <f t="shared" si="33"/>
        <v>39783.060000000012</v>
      </c>
      <c r="AA105" s="2">
        <f t="shared" si="47"/>
        <v>0</v>
      </c>
      <c r="AB105" s="12">
        <f t="shared" si="38"/>
        <v>1301.5199999999991</v>
      </c>
      <c r="AC105" s="12">
        <f t="shared" si="39"/>
        <v>2594.8799999999774</v>
      </c>
      <c r="AD105" s="12">
        <f t="shared" si="40"/>
        <v>3879.0599999999868</v>
      </c>
      <c r="AE105" s="12"/>
      <c r="AF105" s="1">
        <v>47453</v>
      </c>
      <c r="AG105" s="25">
        <f t="shared" si="41"/>
        <v>1886.1999999999921</v>
      </c>
      <c r="AH105" s="2">
        <f t="shared" si="42"/>
        <v>3763.9499999999844</v>
      </c>
      <c r="AI105" s="2">
        <f t="shared" si="43"/>
        <v>5634.4299999999821</v>
      </c>
      <c r="AJ105" s="16">
        <f t="shared" si="44"/>
        <v>1105.1800000000294</v>
      </c>
      <c r="AK105">
        <f t="shared" si="45"/>
        <v>1436.9900000000198</v>
      </c>
      <c r="AL105">
        <f t="shared" si="46"/>
        <v>1577.5200000000114</v>
      </c>
      <c r="AM105" s="16">
        <f t="shared" si="51"/>
        <v>2991.3800000000215</v>
      </c>
      <c r="AN105">
        <f t="shared" si="52"/>
        <v>5200.9400000000041</v>
      </c>
      <c r="AO105">
        <f t="shared" si="53"/>
        <v>7211.9499999999935</v>
      </c>
      <c r="AP105" s="16">
        <f t="shared" si="48"/>
        <v>584.68000000000757</v>
      </c>
      <c r="AQ105" s="30">
        <f t="shared" si="49"/>
        <v>1169.070000000007</v>
      </c>
      <c r="AR105" s="30">
        <f t="shared" si="50"/>
        <v>1755.3700000000099</v>
      </c>
    </row>
    <row r="106" spans="1:44" x14ac:dyDescent="0.25">
      <c r="A106" s="1">
        <v>47484</v>
      </c>
      <c r="B106" s="18">
        <v>258.85000000000002</v>
      </c>
      <c r="C106">
        <v>966.73</v>
      </c>
      <c r="D106" s="2">
        <v>123282.65</v>
      </c>
      <c r="E106" s="16">
        <v>244.75</v>
      </c>
      <c r="F106">
        <v>968.08</v>
      </c>
      <c r="G106" s="2">
        <v>122696.62</v>
      </c>
      <c r="H106" s="16">
        <v>230.78</v>
      </c>
      <c r="I106">
        <v>969.37</v>
      </c>
      <c r="J106" s="2">
        <v>122110.93</v>
      </c>
      <c r="K106" s="16">
        <v>216.92</v>
      </c>
      <c r="L106">
        <v>970.64</v>
      </c>
      <c r="M106" s="2">
        <v>121523.37</v>
      </c>
      <c r="N106" s="19">
        <f t="shared" si="34"/>
        <v>173717.35</v>
      </c>
      <c r="O106" s="2">
        <f t="shared" si="35"/>
        <v>174303.38</v>
      </c>
      <c r="P106" s="2">
        <f t="shared" si="36"/>
        <v>174889.07</v>
      </c>
      <c r="Q106" s="2">
        <f t="shared" si="37"/>
        <v>175476.63</v>
      </c>
      <c r="R106" s="18">
        <f>SUM($B$4:$B106)</f>
        <v>36517.430000000022</v>
      </c>
      <c r="S106">
        <f>SUM($E$4:$E106)</f>
        <v>34618.149999999994</v>
      </c>
      <c r="T106">
        <f>SUM($H$4:$H106)</f>
        <v>32726.370000000003</v>
      </c>
      <c r="U106">
        <f>SUM($K$4:$K106)</f>
        <v>30841.980000000007</v>
      </c>
      <c r="V106" s="18">
        <f t="shared" si="30"/>
        <v>41619.430000000022</v>
      </c>
      <c r="W106">
        <f t="shared" si="31"/>
        <v>40500.149999999994</v>
      </c>
      <c r="X106">
        <f t="shared" si="32"/>
        <v>40154.370000000003</v>
      </c>
      <c r="Y106">
        <f t="shared" si="33"/>
        <v>39999.98000000001</v>
      </c>
      <c r="AA106" s="2">
        <f t="shared" si="47"/>
        <v>0</v>
      </c>
      <c r="AB106" s="12">
        <f t="shared" si="38"/>
        <v>1314.2799999999991</v>
      </c>
      <c r="AC106" s="12">
        <f t="shared" si="39"/>
        <v>2620.319999999977</v>
      </c>
      <c r="AD106" s="12">
        <f t="shared" si="40"/>
        <v>3917.0899999999865</v>
      </c>
      <c r="AE106" s="12"/>
      <c r="AF106" s="1">
        <v>47484</v>
      </c>
      <c r="AG106" s="25">
        <f t="shared" si="41"/>
        <v>1900.3099999999979</v>
      </c>
      <c r="AH106" s="2">
        <f t="shared" si="42"/>
        <v>3792.0399999999781</v>
      </c>
      <c r="AI106" s="2">
        <f t="shared" si="43"/>
        <v>5676.3699999999853</v>
      </c>
      <c r="AJ106" s="16">
        <f t="shared" si="44"/>
        <v>1119.2800000000279</v>
      </c>
      <c r="AK106">
        <f t="shared" si="45"/>
        <v>1465.0600000000195</v>
      </c>
      <c r="AL106">
        <f t="shared" si="46"/>
        <v>1619.4500000000116</v>
      </c>
      <c r="AM106" s="16">
        <f t="shared" si="51"/>
        <v>3019.5900000000256</v>
      </c>
      <c r="AN106">
        <f t="shared" si="52"/>
        <v>5257.0999999999976</v>
      </c>
      <c r="AO106">
        <f t="shared" si="53"/>
        <v>7295.819999999997</v>
      </c>
      <c r="AP106" s="16">
        <f t="shared" si="48"/>
        <v>586.02999999999884</v>
      </c>
      <c r="AQ106" s="30">
        <f t="shared" si="49"/>
        <v>1171.7200000000012</v>
      </c>
      <c r="AR106" s="30">
        <f t="shared" si="50"/>
        <v>1759.2799999999988</v>
      </c>
    </row>
    <row r="107" spans="1:44" x14ac:dyDescent="0.25">
      <c r="A107" s="1">
        <v>47515</v>
      </c>
      <c r="B107" s="18">
        <v>256.83999999999997</v>
      </c>
      <c r="C107">
        <v>968.74</v>
      </c>
      <c r="D107" s="2">
        <v>122313.91</v>
      </c>
      <c r="E107" s="16">
        <v>242.84</v>
      </c>
      <c r="F107">
        <v>969.99</v>
      </c>
      <c r="G107" s="2">
        <v>121726.63</v>
      </c>
      <c r="H107" s="16">
        <v>228.96</v>
      </c>
      <c r="I107">
        <v>971.19</v>
      </c>
      <c r="J107" s="2">
        <v>121139.74</v>
      </c>
      <c r="K107" s="16">
        <v>215.2</v>
      </c>
      <c r="L107">
        <v>972.36</v>
      </c>
      <c r="M107" s="2">
        <v>120551</v>
      </c>
      <c r="N107" s="19">
        <f t="shared" si="34"/>
        <v>174686.09</v>
      </c>
      <c r="O107" s="2">
        <f t="shared" si="35"/>
        <v>175273.37</v>
      </c>
      <c r="P107" s="2">
        <f t="shared" si="36"/>
        <v>175860.26</v>
      </c>
      <c r="Q107" s="2">
        <f t="shared" si="37"/>
        <v>176449</v>
      </c>
      <c r="R107" s="18">
        <f>SUM($B$4:$B107)</f>
        <v>36774.270000000019</v>
      </c>
      <c r="S107">
        <f>SUM($E$4:$E107)</f>
        <v>34860.989999999991</v>
      </c>
      <c r="T107">
        <f>SUM($H$4:$H107)</f>
        <v>32955.33</v>
      </c>
      <c r="U107">
        <f>SUM($K$4:$K107)</f>
        <v>31057.180000000008</v>
      </c>
      <c r="V107" s="18">
        <f t="shared" si="30"/>
        <v>41876.270000000019</v>
      </c>
      <c r="W107">
        <f t="shared" si="31"/>
        <v>40742.989999999991</v>
      </c>
      <c r="X107">
        <f t="shared" si="32"/>
        <v>40383.33</v>
      </c>
      <c r="Y107">
        <f t="shared" si="33"/>
        <v>40215.180000000008</v>
      </c>
      <c r="AA107" s="2">
        <f t="shared" si="47"/>
        <v>0</v>
      </c>
      <c r="AB107" s="12">
        <f t="shared" si="38"/>
        <v>1327.0399999999991</v>
      </c>
      <c r="AC107" s="12">
        <f t="shared" si="39"/>
        <v>2645.7599999999766</v>
      </c>
      <c r="AD107" s="12">
        <f t="shared" si="40"/>
        <v>3955.1199999999862</v>
      </c>
      <c r="AE107" s="12"/>
      <c r="AF107" s="1">
        <v>47515</v>
      </c>
      <c r="AG107" s="25">
        <f t="shared" si="41"/>
        <v>1914.3199999999979</v>
      </c>
      <c r="AH107" s="2">
        <f t="shared" si="42"/>
        <v>3819.9299999999894</v>
      </c>
      <c r="AI107" s="2">
        <f t="shared" si="43"/>
        <v>5718.0299999999897</v>
      </c>
      <c r="AJ107" s="16">
        <f t="shared" si="44"/>
        <v>1133.2800000000279</v>
      </c>
      <c r="AK107">
        <f t="shared" si="45"/>
        <v>1492.9400000000169</v>
      </c>
      <c r="AL107">
        <f t="shared" si="46"/>
        <v>1661.0900000000111</v>
      </c>
      <c r="AM107" s="16">
        <f t="shared" si="51"/>
        <v>3047.6000000000258</v>
      </c>
      <c r="AN107">
        <f t="shared" si="52"/>
        <v>5312.8700000000063</v>
      </c>
      <c r="AO107">
        <f t="shared" si="53"/>
        <v>7379.1200000000008</v>
      </c>
      <c r="AP107" s="16">
        <f t="shared" si="48"/>
        <v>587.27999999999884</v>
      </c>
      <c r="AQ107" s="30">
        <f t="shared" si="49"/>
        <v>1174.1699999999983</v>
      </c>
      <c r="AR107" s="30">
        <f t="shared" si="50"/>
        <v>1762.9100000000035</v>
      </c>
    </row>
    <row r="108" spans="1:44" x14ac:dyDescent="0.25">
      <c r="A108" s="1">
        <v>47543</v>
      </c>
      <c r="B108" s="18">
        <v>254.82</v>
      </c>
      <c r="C108">
        <v>970.76</v>
      </c>
      <c r="D108" s="2">
        <v>121343.15</v>
      </c>
      <c r="E108" s="16">
        <v>240.92</v>
      </c>
      <c r="F108">
        <v>971.91</v>
      </c>
      <c r="G108" s="2">
        <v>120754.71</v>
      </c>
      <c r="H108" s="16">
        <v>227.14</v>
      </c>
      <c r="I108">
        <v>973.01</v>
      </c>
      <c r="J108" s="2">
        <v>120166.73</v>
      </c>
      <c r="K108" s="16">
        <v>213.48</v>
      </c>
      <c r="L108">
        <v>974.08</v>
      </c>
      <c r="M108" s="2">
        <v>119576.92</v>
      </c>
      <c r="N108" s="19">
        <f t="shared" si="34"/>
        <v>175656.85</v>
      </c>
      <c r="O108" s="2">
        <f t="shared" si="35"/>
        <v>176245.28999999998</v>
      </c>
      <c r="P108" s="2">
        <f t="shared" si="36"/>
        <v>176833.27000000002</v>
      </c>
      <c r="Q108" s="2">
        <f t="shared" si="37"/>
        <v>177423.08000000002</v>
      </c>
      <c r="R108" s="18">
        <f>SUM($B$4:$B108)</f>
        <v>37029.090000000018</v>
      </c>
      <c r="S108">
        <f>SUM($E$4:$E108)</f>
        <v>35101.909999999989</v>
      </c>
      <c r="T108">
        <f>SUM($H$4:$H108)</f>
        <v>33182.47</v>
      </c>
      <c r="U108">
        <f>SUM($K$4:$K108)</f>
        <v>31270.660000000007</v>
      </c>
      <c r="V108" s="18">
        <f t="shared" si="30"/>
        <v>42131.090000000018</v>
      </c>
      <c r="W108">
        <f t="shared" si="31"/>
        <v>40983.909999999989</v>
      </c>
      <c r="X108">
        <f t="shared" si="32"/>
        <v>40610.47</v>
      </c>
      <c r="Y108">
        <f t="shared" si="33"/>
        <v>40428.660000000003</v>
      </c>
      <c r="AA108" s="2">
        <f t="shared" si="47"/>
        <v>0</v>
      </c>
      <c r="AB108" s="12">
        <f t="shared" si="38"/>
        <v>1339.799999999999</v>
      </c>
      <c r="AC108" s="12">
        <f t="shared" si="39"/>
        <v>2671.1999999999762</v>
      </c>
      <c r="AD108" s="12">
        <f t="shared" si="40"/>
        <v>3993.149999999986</v>
      </c>
      <c r="AE108" s="12"/>
      <c r="AF108" s="1">
        <v>47543</v>
      </c>
      <c r="AG108" s="25">
        <f t="shared" si="41"/>
        <v>1928.2399999999723</v>
      </c>
      <c r="AH108" s="2">
        <f t="shared" si="42"/>
        <v>3847.619999999989</v>
      </c>
      <c r="AI108" s="2">
        <f t="shared" si="43"/>
        <v>5759.3799999999965</v>
      </c>
      <c r="AJ108" s="16">
        <f t="shared" si="44"/>
        <v>1147.1800000000294</v>
      </c>
      <c r="AK108">
        <f t="shared" si="45"/>
        <v>1520.6200000000172</v>
      </c>
      <c r="AL108">
        <f t="shared" si="46"/>
        <v>1702.4300000000148</v>
      </c>
      <c r="AM108" s="16">
        <f t="shared" si="51"/>
        <v>3075.4200000000019</v>
      </c>
      <c r="AN108">
        <f t="shared" si="52"/>
        <v>5368.2400000000061</v>
      </c>
      <c r="AO108">
        <f t="shared" si="53"/>
        <v>7461.8100000000113</v>
      </c>
      <c r="AP108" s="16">
        <f t="shared" si="48"/>
        <v>588.43999999998778</v>
      </c>
      <c r="AQ108" s="30">
        <f t="shared" si="49"/>
        <v>1176.4199999999983</v>
      </c>
      <c r="AR108" s="30">
        <f t="shared" si="50"/>
        <v>1766.2299999999959</v>
      </c>
    </row>
    <row r="109" spans="1:44" x14ac:dyDescent="0.25">
      <c r="A109" s="1">
        <v>47574</v>
      </c>
      <c r="B109" s="18">
        <v>252.8</v>
      </c>
      <c r="C109">
        <v>972.78</v>
      </c>
      <c r="D109" s="2">
        <v>120370.37</v>
      </c>
      <c r="E109" s="16">
        <v>238.99</v>
      </c>
      <c r="F109">
        <v>973.84</v>
      </c>
      <c r="G109" s="2">
        <v>119780.88</v>
      </c>
      <c r="H109" s="16">
        <v>225.31</v>
      </c>
      <c r="I109">
        <v>974.84</v>
      </c>
      <c r="J109" s="2">
        <v>119191.89</v>
      </c>
      <c r="K109" s="16">
        <v>211.75</v>
      </c>
      <c r="L109">
        <v>975.81</v>
      </c>
      <c r="M109" s="2">
        <v>118601.11</v>
      </c>
      <c r="N109" s="19">
        <f t="shared" si="34"/>
        <v>176629.63</v>
      </c>
      <c r="O109" s="2">
        <f t="shared" si="35"/>
        <v>177219.12</v>
      </c>
      <c r="P109" s="2">
        <f t="shared" si="36"/>
        <v>177808.11</v>
      </c>
      <c r="Q109" s="2">
        <f t="shared" si="37"/>
        <v>178398.89</v>
      </c>
      <c r="R109" s="18">
        <f>SUM($B$4:$B109)</f>
        <v>37281.890000000021</v>
      </c>
      <c r="S109">
        <f>SUM($E$4:$E109)</f>
        <v>35340.899999999987</v>
      </c>
      <c r="T109">
        <f>SUM($H$4:$H109)</f>
        <v>33407.78</v>
      </c>
      <c r="U109">
        <f>SUM($K$4:$K109)</f>
        <v>31482.410000000007</v>
      </c>
      <c r="V109" s="18">
        <f t="shared" si="30"/>
        <v>42383.890000000021</v>
      </c>
      <c r="W109">
        <f t="shared" si="31"/>
        <v>41222.899999999987</v>
      </c>
      <c r="X109">
        <f t="shared" si="32"/>
        <v>40835.78</v>
      </c>
      <c r="Y109">
        <f t="shared" si="33"/>
        <v>40640.410000000003</v>
      </c>
      <c r="AA109" s="2">
        <f t="shared" si="47"/>
        <v>0</v>
      </c>
      <c r="AB109" s="12">
        <f t="shared" si="38"/>
        <v>1352.559999999999</v>
      </c>
      <c r="AC109" s="12">
        <f t="shared" si="39"/>
        <v>2696.6399999999758</v>
      </c>
      <c r="AD109" s="12">
        <f t="shared" si="40"/>
        <v>4031.1799999999857</v>
      </c>
      <c r="AE109" s="12"/>
      <c r="AF109" s="1">
        <v>47574</v>
      </c>
      <c r="AG109" s="25">
        <f t="shared" si="41"/>
        <v>1942.0499999999897</v>
      </c>
      <c r="AH109" s="2">
        <f t="shared" si="42"/>
        <v>3875.1199999999571</v>
      </c>
      <c r="AI109" s="2">
        <f t="shared" si="43"/>
        <v>5800.4399999999951</v>
      </c>
      <c r="AJ109" s="16">
        <f t="shared" si="44"/>
        <v>1160.9900000000343</v>
      </c>
      <c r="AK109">
        <f t="shared" si="45"/>
        <v>1548.1100000000224</v>
      </c>
      <c r="AL109">
        <f t="shared" si="46"/>
        <v>1743.4800000000178</v>
      </c>
      <c r="AM109" s="16">
        <f t="shared" si="51"/>
        <v>3103.0400000000241</v>
      </c>
      <c r="AN109">
        <f t="shared" si="52"/>
        <v>5423.2299999999796</v>
      </c>
      <c r="AO109">
        <f t="shared" si="53"/>
        <v>7543.9200000000128</v>
      </c>
      <c r="AP109" s="16">
        <f t="shared" si="48"/>
        <v>589.48999999999069</v>
      </c>
      <c r="AQ109" s="30">
        <f t="shared" si="49"/>
        <v>1178.4799999999959</v>
      </c>
      <c r="AR109" s="30">
        <f t="shared" si="50"/>
        <v>1769.2599999999948</v>
      </c>
    </row>
    <row r="110" spans="1:44" x14ac:dyDescent="0.25">
      <c r="A110" s="1">
        <v>47604</v>
      </c>
      <c r="B110" s="18">
        <v>250.77</v>
      </c>
      <c r="C110">
        <v>974.81</v>
      </c>
      <c r="D110" s="2">
        <v>119395.56</v>
      </c>
      <c r="E110" s="16">
        <v>237.07</v>
      </c>
      <c r="F110">
        <v>975.76</v>
      </c>
      <c r="G110" s="2">
        <v>118805.11</v>
      </c>
      <c r="H110" s="16">
        <v>223.48</v>
      </c>
      <c r="I110">
        <v>976.67</v>
      </c>
      <c r="J110" s="2">
        <v>118215.23</v>
      </c>
      <c r="K110" s="16">
        <v>210.02</v>
      </c>
      <c r="L110">
        <v>977.54</v>
      </c>
      <c r="M110" s="2">
        <v>117623.57</v>
      </c>
      <c r="N110" s="19">
        <f t="shared" si="34"/>
        <v>177604.44</v>
      </c>
      <c r="O110" s="2">
        <f t="shared" si="35"/>
        <v>178194.89</v>
      </c>
      <c r="P110" s="2">
        <f t="shared" si="36"/>
        <v>178784.77000000002</v>
      </c>
      <c r="Q110" s="2">
        <f t="shared" si="37"/>
        <v>179376.43</v>
      </c>
      <c r="R110" s="18">
        <f>SUM($B$4:$B110)</f>
        <v>37532.660000000018</v>
      </c>
      <c r="S110">
        <f>SUM($E$4:$E110)</f>
        <v>35577.969999999987</v>
      </c>
      <c r="T110">
        <f>SUM($H$4:$H110)</f>
        <v>33631.26</v>
      </c>
      <c r="U110">
        <f>SUM($K$4:$K110)</f>
        <v>31692.430000000008</v>
      </c>
      <c r="V110" s="18">
        <f t="shared" si="30"/>
        <v>42634.660000000018</v>
      </c>
      <c r="W110">
        <f t="shared" si="31"/>
        <v>41459.969999999987</v>
      </c>
      <c r="X110">
        <f t="shared" si="32"/>
        <v>41059.26</v>
      </c>
      <c r="Y110">
        <f t="shared" si="33"/>
        <v>40850.430000000008</v>
      </c>
      <c r="AA110" s="2">
        <f t="shared" si="47"/>
        <v>0</v>
      </c>
      <c r="AB110" s="12">
        <f t="shared" si="38"/>
        <v>1365.319999999999</v>
      </c>
      <c r="AC110" s="12">
        <f t="shared" si="39"/>
        <v>2722.0799999999754</v>
      </c>
      <c r="AD110" s="12">
        <f t="shared" si="40"/>
        <v>4069.2099999999855</v>
      </c>
      <c r="AE110" s="12"/>
      <c r="AF110" s="1">
        <v>47604</v>
      </c>
      <c r="AG110" s="25">
        <f t="shared" si="41"/>
        <v>1955.7700000000107</v>
      </c>
      <c r="AH110" s="2">
        <f t="shared" si="42"/>
        <v>3902.4099999999917</v>
      </c>
      <c r="AI110" s="2">
        <f t="shared" si="43"/>
        <v>5841.1999999999762</v>
      </c>
      <c r="AJ110" s="16">
        <f t="shared" si="44"/>
        <v>1174.6900000000314</v>
      </c>
      <c r="AK110">
        <f t="shared" si="45"/>
        <v>1575.400000000016</v>
      </c>
      <c r="AL110">
        <f t="shared" si="46"/>
        <v>1784.2300000000105</v>
      </c>
      <c r="AM110" s="16">
        <f t="shared" si="51"/>
        <v>3130.4600000000419</v>
      </c>
      <c r="AN110">
        <f t="shared" si="52"/>
        <v>5477.8100000000077</v>
      </c>
      <c r="AO110">
        <f t="shared" si="53"/>
        <v>7625.4299999999866</v>
      </c>
      <c r="AP110" s="16">
        <f t="shared" si="48"/>
        <v>590.44999999999709</v>
      </c>
      <c r="AQ110" s="30">
        <f t="shared" si="49"/>
        <v>1180.3300000000017</v>
      </c>
      <c r="AR110" s="30">
        <f t="shared" si="50"/>
        <v>1771.9899999999907</v>
      </c>
    </row>
    <row r="111" spans="1:44" x14ac:dyDescent="0.25">
      <c r="A111" s="1">
        <v>47635</v>
      </c>
      <c r="B111" s="18">
        <v>248.74</v>
      </c>
      <c r="C111">
        <v>976.84</v>
      </c>
      <c r="D111" s="2">
        <v>118418.72</v>
      </c>
      <c r="E111" s="16">
        <v>235.14</v>
      </c>
      <c r="F111">
        <v>977.69</v>
      </c>
      <c r="G111" s="2">
        <v>117827.42</v>
      </c>
      <c r="H111" s="16">
        <v>221.65</v>
      </c>
      <c r="I111">
        <v>978.5</v>
      </c>
      <c r="J111" s="2">
        <v>117236.73</v>
      </c>
      <c r="K111" s="16">
        <v>208.29</v>
      </c>
      <c r="L111">
        <v>979.27</v>
      </c>
      <c r="M111" s="2">
        <v>116644.3</v>
      </c>
      <c r="N111" s="19">
        <f t="shared" si="34"/>
        <v>178581.28</v>
      </c>
      <c r="O111" s="2">
        <f t="shared" si="35"/>
        <v>179172.58000000002</v>
      </c>
      <c r="P111" s="2">
        <f t="shared" si="36"/>
        <v>179763.27000000002</v>
      </c>
      <c r="Q111" s="2">
        <f t="shared" si="37"/>
        <v>180355.7</v>
      </c>
      <c r="R111" s="18">
        <f>SUM($B$4:$B111)</f>
        <v>37781.400000000016</v>
      </c>
      <c r="S111">
        <f>SUM($E$4:$E111)</f>
        <v>35813.109999999986</v>
      </c>
      <c r="T111">
        <f>SUM($H$4:$H111)</f>
        <v>33852.910000000003</v>
      </c>
      <c r="U111">
        <f>SUM($K$4:$K111)</f>
        <v>31900.720000000008</v>
      </c>
      <c r="V111" s="18">
        <f t="shared" si="30"/>
        <v>42883.400000000016</v>
      </c>
      <c r="W111">
        <f t="shared" si="31"/>
        <v>41695.109999999986</v>
      </c>
      <c r="X111">
        <f t="shared" si="32"/>
        <v>41280.910000000003</v>
      </c>
      <c r="Y111">
        <f t="shared" si="33"/>
        <v>41058.720000000008</v>
      </c>
      <c r="AA111" s="2">
        <f t="shared" si="47"/>
        <v>0</v>
      </c>
      <c r="AB111" s="12">
        <f t="shared" si="38"/>
        <v>1378.079999999999</v>
      </c>
      <c r="AC111" s="12">
        <f t="shared" si="39"/>
        <v>2747.519999999975</v>
      </c>
      <c r="AD111" s="12">
        <f t="shared" si="40"/>
        <v>4107.2399999999852</v>
      </c>
      <c r="AE111" s="12"/>
      <c r="AF111" s="1">
        <v>47635</v>
      </c>
      <c r="AG111" s="25">
        <f t="shared" si="41"/>
        <v>1969.3800000000165</v>
      </c>
      <c r="AH111" s="2">
        <f t="shared" si="42"/>
        <v>3929.5099999999948</v>
      </c>
      <c r="AI111" s="2">
        <f t="shared" si="43"/>
        <v>5881.659999999998</v>
      </c>
      <c r="AJ111" s="16">
        <f t="shared" si="44"/>
        <v>1188.29000000003</v>
      </c>
      <c r="AK111">
        <f t="shared" si="45"/>
        <v>1602.4900000000125</v>
      </c>
      <c r="AL111">
        <f t="shared" si="46"/>
        <v>1824.6800000000076</v>
      </c>
      <c r="AM111" s="16">
        <f t="shared" si="51"/>
        <v>3157.6700000000465</v>
      </c>
      <c r="AN111">
        <f t="shared" si="52"/>
        <v>5532.0000000000073</v>
      </c>
      <c r="AO111">
        <f t="shared" si="53"/>
        <v>7706.3400000000056</v>
      </c>
      <c r="AP111" s="16">
        <f t="shared" si="48"/>
        <v>591.30000000000291</v>
      </c>
      <c r="AQ111" s="30">
        <f t="shared" si="49"/>
        <v>1181.9900000000052</v>
      </c>
      <c r="AR111" s="30">
        <f t="shared" si="50"/>
        <v>1774.4199999999983</v>
      </c>
    </row>
    <row r="112" spans="1:44" x14ac:dyDescent="0.25">
      <c r="A112" s="1">
        <v>47665</v>
      </c>
      <c r="B112" s="18">
        <v>246.71</v>
      </c>
      <c r="C112">
        <v>978.87</v>
      </c>
      <c r="D112" s="2">
        <v>117439.84</v>
      </c>
      <c r="E112" s="16">
        <v>233.2</v>
      </c>
      <c r="F112">
        <v>979.63</v>
      </c>
      <c r="G112" s="2">
        <v>116847.79</v>
      </c>
      <c r="H112" s="16">
        <v>219.82</v>
      </c>
      <c r="I112">
        <v>980.33</v>
      </c>
      <c r="J112" s="2">
        <v>116256.4</v>
      </c>
      <c r="K112" s="16">
        <v>206.56</v>
      </c>
      <c r="L112">
        <v>981</v>
      </c>
      <c r="M112" s="2">
        <v>115663.3</v>
      </c>
      <c r="N112" s="19">
        <f t="shared" si="34"/>
        <v>179560.16</v>
      </c>
      <c r="O112" s="2">
        <f t="shared" si="35"/>
        <v>180152.21000000002</v>
      </c>
      <c r="P112" s="2">
        <f t="shared" si="36"/>
        <v>180743.6</v>
      </c>
      <c r="Q112" s="2">
        <f t="shared" si="37"/>
        <v>181336.7</v>
      </c>
      <c r="R112" s="18">
        <f>SUM($B$4:$B112)</f>
        <v>38028.110000000015</v>
      </c>
      <c r="S112">
        <f>SUM($E$4:$E112)</f>
        <v>36046.309999999983</v>
      </c>
      <c r="T112">
        <f>SUM($H$4:$H112)</f>
        <v>34072.730000000003</v>
      </c>
      <c r="U112">
        <f>SUM($K$4:$K112)</f>
        <v>32107.28000000001</v>
      </c>
      <c r="V112" s="18">
        <f t="shared" si="30"/>
        <v>43130.110000000015</v>
      </c>
      <c r="W112">
        <f t="shared" si="31"/>
        <v>41928.309999999983</v>
      </c>
      <c r="X112">
        <f t="shared" si="32"/>
        <v>41500.730000000003</v>
      </c>
      <c r="Y112">
        <f t="shared" si="33"/>
        <v>41265.280000000013</v>
      </c>
      <c r="AA112" s="2">
        <f t="shared" si="47"/>
        <v>0</v>
      </c>
      <c r="AB112" s="12">
        <f t="shared" si="38"/>
        <v>1390.839999999999</v>
      </c>
      <c r="AC112" s="12">
        <f t="shared" si="39"/>
        <v>2772.9599999999746</v>
      </c>
      <c r="AD112" s="12">
        <f t="shared" si="40"/>
        <v>4145.269999999985</v>
      </c>
      <c r="AE112" s="12"/>
      <c r="AF112" s="1">
        <v>47665</v>
      </c>
      <c r="AG112" s="25">
        <f t="shared" si="41"/>
        <v>1982.8900000000165</v>
      </c>
      <c r="AH112" s="2">
        <f t="shared" si="42"/>
        <v>3956.3999999999769</v>
      </c>
      <c r="AI112" s="2">
        <f t="shared" si="43"/>
        <v>5921.8099999999931</v>
      </c>
      <c r="AJ112" s="16">
        <f t="shared" si="44"/>
        <v>1201.800000000032</v>
      </c>
      <c r="AK112">
        <f t="shared" si="45"/>
        <v>1629.3800000000119</v>
      </c>
      <c r="AL112">
        <f t="shared" si="46"/>
        <v>1864.8300000000017</v>
      </c>
      <c r="AM112" s="16">
        <f t="shared" si="51"/>
        <v>3184.6900000000487</v>
      </c>
      <c r="AN112">
        <f t="shared" si="52"/>
        <v>5585.7799999999888</v>
      </c>
      <c r="AO112">
        <f t="shared" si="53"/>
        <v>7786.6399999999949</v>
      </c>
      <c r="AP112" s="16">
        <f t="shared" si="48"/>
        <v>592.05000000000291</v>
      </c>
      <c r="AQ112" s="30">
        <f t="shared" si="49"/>
        <v>1183.4400000000023</v>
      </c>
      <c r="AR112" s="30">
        <f t="shared" si="50"/>
        <v>1776.5399999999936</v>
      </c>
    </row>
    <row r="113" spans="1:44" x14ac:dyDescent="0.25">
      <c r="A113" s="1">
        <v>47696</v>
      </c>
      <c r="B113" s="18">
        <v>244.67</v>
      </c>
      <c r="C113">
        <v>980.91</v>
      </c>
      <c r="D113" s="2">
        <v>116458.93</v>
      </c>
      <c r="E113" s="16">
        <v>231.26</v>
      </c>
      <c r="F113">
        <v>981.57</v>
      </c>
      <c r="G113" s="2">
        <v>115866.22</v>
      </c>
      <c r="H113" s="16">
        <v>217.98</v>
      </c>
      <c r="I113">
        <v>982.17</v>
      </c>
      <c r="J113" s="2">
        <v>115274.23</v>
      </c>
      <c r="K113" s="16">
        <v>204.82</v>
      </c>
      <c r="L113">
        <v>982.74</v>
      </c>
      <c r="M113" s="2">
        <v>114680.56</v>
      </c>
      <c r="N113" s="19">
        <f t="shared" si="34"/>
        <v>180541.07</v>
      </c>
      <c r="O113" s="2">
        <f t="shared" si="35"/>
        <v>181133.78</v>
      </c>
      <c r="P113" s="2">
        <f t="shared" si="36"/>
        <v>181725.77000000002</v>
      </c>
      <c r="Q113" s="2">
        <f t="shared" si="37"/>
        <v>182319.44</v>
      </c>
      <c r="R113" s="18">
        <f>SUM($B$4:$B113)</f>
        <v>38272.780000000013</v>
      </c>
      <c r="S113">
        <f>SUM($E$4:$E113)</f>
        <v>36277.569999999985</v>
      </c>
      <c r="T113">
        <f>SUM($H$4:$H113)</f>
        <v>34290.710000000006</v>
      </c>
      <c r="U113">
        <f>SUM($K$4:$K113)</f>
        <v>32312.100000000009</v>
      </c>
      <c r="V113" s="18">
        <f t="shared" si="30"/>
        <v>43374.780000000013</v>
      </c>
      <c r="W113">
        <f t="shared" si="31"/>
        <v>42159.569999999985</v>
      </c>
      <c r="X113">
        <f t="shared" si="32"/>
        <v>41718.710000000006</v>
      </c>
      <c r="Y113">
        <f t="shared" si="33"/>
        <v>41470.100000000006</v>
      </c>
      <c r="AA113" s="2">
        <f t="shared" si="47"/>
        <v>0</v>
      </c>
      <c r="AB113" s="12">
        <f t="shared" si="38"/>
        <v>1403.599999999999</v>
      </c>
      <c r="AC113" s="12">
        <f t="shared" si="39"/>
        <v>2798.3999999999742</v>
      </c>
      <c r="AD113" s="12">
        <f t="shared" si="40"/>
        <v>4183.2999999999847</v>
      </c>
      <c r="AE113" s="12"/>
      <c r="AF113" s="1">
        <v>47696</v>
      </c>
      <c r="AG113" s="25">
        <f t="shared" si="41"/>
        <v>1996.3099999999909</v>
      </c>
      <c r="AH113" s="2">
        <f t="shared" si="42"/>
        <v>3983.0999999999858</v>
      </c>
      <c r="AI113" s="2">
        <f t="shared" si="43"/>
        <v>5961.6699999999801</v>
      </c>
      <c r="AJ113" s="16">
        <f t="shared" si="44"/>
        <v>1215.2100000000282</v>
      </c>
      <c r="AK113">
        <f t="shared" si="45"/>
        <v>1656.070000000007</v>
      </c>
      <c r="AL113">
        <f t="shared" si="46"/>
        <v>1904.6800000000076</v>
      </c>
      <c r="AM113" s="16">
        <f t="shared" si="51"/>
        <v>3211.5200000000191</v>
      </c>
      <c r="AN113">
        <f t="shared" si="52"/>
        <v>5639.1699999999928</v>
      </c>
      <c r="AO113">
        <f t="shared" si="53"/>
        <v>7866.3499999999876</v>
      </c>
      <c r="AP113" s="16">
        <f t="shared" si="48"/>
        <v>592.70999999999185</v>
      </c>
      <c r="AQ113" s="30">
        <f t="shared" si="49"/>
        <v>1184.6999999999971</v>
      </c>
      <c r="AR113" s="30">
        <f t="shared" si="50"/>
        <v>1778.3699999999953</v>
      </c>
    </row>
    <row r="114" spans="1:44" x14ac:dyDescent="0.25">
      <c r="A114" s="1">
        <v>47727</v>
      </c>
      <c r="B114" s="18">
        <v>242.62</v>
      </c>
      <c r="C114">
        <v>982.96</v>
      </c>
      <c r="D114" s="2">
        <v>115475.97</v>
      </c>
      <c r="E114" s="16">
        <v>229.32</v>
      </c>
      <c r="F114">
        <v>983.51</v>
      </c>
      <c r="G114" s="2">
        <v>114882.71</v>
      </c>
      <c r="H114" s="16">
        <v>216.14</v>
      </c>
      <c r="I114">
        <v>984.01</v>
      </c>
      <c r="J114" s="2">
        <v>114290.22</v>
      </c>
      <c r="K114" s="16">
        <v>203.08</v>
      </c>
      <c r="L114">
        <v>984.48</v>
      </c>
      <c r="M114" s="2">
        <v>113696.08</v>
      </c>
      <c r="N114" s="19">
        <f t="shared" si="34"/>
        <v>181524.03</v>
      </c>
      <c r="O114" s="2">
        <f t="shared" si="35"/>
        <v>182117.28999999998</v>
      </c>
      <c r="P114" s="2">
        <f t="shared" si="36"/>
        <v>182709.78</v>
      </c>
      <c r="Q114" s="2">
        <f t="shared" si="37"/>
        <v>183303.91999999998</v>
      </c>
      <c r="R114" s="18">
        <f>SUM($B$4:$B114)</f>
        <v>38515.400000000016</v>
      </c>
      <c r="S114">
        <f>SUM($E$4:$E114)</f>
        <v>36506.889999999985</v>
      </c>
      <c r="T114">
        <f>SUM($H$4:$H114)</f>
        <v>34506.850000000006</v>
      </c>
      <c r="U114">
        <f>SUM($K$4:$K114)</f>
        <v>32515.180000000011</v>
      </c>
      <c r="V114" s="18">
        <f t="shared" si="30"/>
        <v>43617.400000000016</v>
      </c>
      <c r="W114">
        <f t="shared" si="31"/>
        <v>42388.889999999985</v>
      </c>
      <c r="X114">
        <f t="shared" si="32"/>
        <v>41934.850000000006</v>
      </c>
      <c r="Y114">
        <f t="shared" si="33"/>
        <v>41673.180000000008</v>
      </c>
      <c r="AA114" s="2">
        <f t="shared" si="47"/>
        <v>0</v>
      </c>
      <c r="AB114" s="12">
        <f t="shared" si="38"/>
        <v>1416.359999999999</v>
      </c>
      <c r="AC114" s="12">
        <f t="shared" si="39"/>
        <v>2823.8399999999738</v>
      </c>
      <c r="AD114" s="12">
        <f t="shared" si="40"/>
        <v>4221.3299999999845</v>
      </c>
      <c r="AE114" s="12"/>
      <c r="AF114" s="1">
        <v>47727</v>
      </c>
      <c r="AG114" s="25">
        <f t="shared" si="41"/>
        <v>2009.6199999999792</v>
      </c>
      <c r="AH114" s="2">
        <f t="shared" si="42"/>
        <v>4009.5899999999738</v>
      </c>
      <c r="AI114" s="2">
        <f t="shared" si="43"/>
        <v>6001.2199999999693</v>
      </c>
      <c r="AJ114" s="16">
        <f t="shared" si="44"/>
        <v>1228.5100000000311</v>
      </c>
      <c r="AK114">
        <f t="shared" si="45"/>
        <v>1682.5500000000102</v>
      </c>
      <c r="AL114">
        <f t="shared" si="46"/>
        <v>1944.2200000000084</v>
      </c>
      <c r="AM114" s="16">
        <f t="shared" si="51"/>
        <v>3238.1300000000101</v>
      </c>
      <c r="AN114">
        <f t="shared" si="52"/>
        <v>5692.139999999984</v>
      </c>
      <c r="AO114">
        <f t="shared" si="53"/>
        <v>7945.4399999999778</v>
      </c>
      <c r="AP114" s="16">
        <f t="shared" si="48"/>
        <v>593.25999999999476</v>
      </c>
      <c r="AQ114" s="30">
        <f t="shared" si="49"/>
        <v>1185.75</v>
      </c>
      <c r="AR114" s="30">
        <f t="shared" si="50"/>
        <v>1779.8899999999994</v>
      </c>
    </row>
    <row r="115" spans="1:44" x14ac:dyDescent="0.25">
      <c r="A115" s="1">
        <v>47757</v>
      </c>
      <c r="B115" s="18">
        <v>240.57</v>
      </c>
      <c r="C115">
        <v>985.01</v>
      </c>
      <c r="D115" s="2">
        <v>114490.97</v>
      </c>
      <c r="E115" s="16">
        <v>227.37</v>
      </c>
      <c r="F115">
        <v>985.46</v>
      </c>
      <c r="G115" s="2">
        <v>113897.25</v>
      </c>
      <c r="H115" s="16">
        <v>214.29</v>
      </c>
      <c r="I115">
        <v>985.86</v>
      </c>
      <c r="J115" s="2">
        <v>113304.36</v>
      </c>
      <c r="K115" s="16">
        <v>201.34</v>
      </c>
      <c r="L115">
        <v>986.22</v>
      </c>
      <c r="M115" s="2">
        <v>112709.86</v>
      </c>
      <c r="N115" s="19">
        <f t="shared" si="34"/>
        <v>182509.03</v>
      </c>
      <c r="O115" s="2">
        <f t="shared" si="35"/>
        <v>183102.75</v>
      </c>
      <c r="P115" s="2">
        <f t="shared" si="36"/>
        <v>183695.64</v>
      </c>
      <c r="Q115" s="2">
        <f t="shared" si="37"/>
        <v>184290.14</v>
      </c>
      <c r="R115" s="18">
        <f>SUM($B$4:$B115)</f>
        <v>38755.970000000016</v>
      </c>
      <c r="S115">
        <f>SUM($E$4:$E115)</f>
        <v>36734.259999999987</v>
      </c>
      <c r="T115">
        <f>SUM($H$4:$H115)</f>
        <v>34721.140000000007</v>
      </c>
      <c r="U115">
        <f>SUM($K$4:$K115)</f>
        <v>32716.520000000011</v>
      </c>
      <c r="V115" s="18">
        <f t="shared" si="30"/>
        <v>43857.970000000016</v>
      </c>
      <c r="W115">
        <f t="shared" si="31"/>
        <v>42616.259999999987</v>
      </c>
      <c r="X115">
        <f t="shared" si="32"/>
        <v>42149.140000000007</v>
      </c>
      <c r="Y115">
        <f t="shared" si="33"/>
        <v>41874.520000000011</v>
      </c>
      <c r="AA115" s="2">
        <f t="shared" si="47"/>
        <v>0</v>
      </c>
      <c r="AB115" s="12">
        <f t="shared" si="38"/>
        <v>1429.119999999999</v>
      </c>
      <c r="AC115" s="12">
        <f t="shared" si="39"/>
        <v>2849.2799999999734</v>
      </c>
      <c r="AD115" s="12">
        <f t="shared" si="40"/>
        <v>4259.3599999999842</v>
      </c>
      <c r="AE115" s="12"/>
      <c r="AF115" s="1">
        <v>47757</v>
      </c>
      <c r="AG115" s="25">
        <f t="shared" si="41"/>
        <v>2022.8400000000001</v>
      </c>
      <c r="AH115" s="2">
        <f t="shared" si="42"/>
        <v>4035.8899999999885</v>
      </c>
      <c r="AI115" s="2">
        <f t="shared" si="43"/>
        <v>6040.4699999999993</v>
      </c>
      <c r="AJ115" s="16">
        <f t="shared" si="44"/>
        <v>1241.7100000000282</v>
      </c>
      <c r="AK115">
        <f t="shared" si="45"/>
        <v>1708.830000000009</v>
      </c>
      <c r="AL115">
        <f t="shared" si="46"/>
        <v>1983.4500000000044</v>
      </c>
      <c r="AM115" s="16">
        <f t="shared" si="51"/>
        <v>3264.5500000000284</v>
      </c>
      <c r="AN115">
        <f t="shared" si="52"/>
        <v>5744.7199999999975</v>
      </c>
      <c r="AO115">
        <f t="shared" si="53"/>
        <v>8023.9200000000037</v>
      </c>
      <c r="AP115" s="16">
        <f t="shared" si="48"/>
        <v>593.72000000000116</v>
      </c>
      <c r="AQ115" s="30">
        <f t="shared" si="49"/>
        <v>1186.6100000000006</v>
      </c>
      <c r="AR115" s="30">
        <f t="shared" si="50"/>
        <v>1781.1100000000006</v>
      </c>
    </row>
    <row r="116" spans="1:44" x14ac:dyDescent="0.25">
      <c r="A116" s="1">
        <v>47788</v>
      </c>
      <c r="B116" s="18">
        <v>238.52</v>
      </c>
      <c r="C116">
        <v>987.06</v>
      </c>
      <c r="D116" s="2">
        <v>113503.91</v>
      </c>
      <c r="E116" s="16">
        <v>225.42</v>
      </c>
      <c r="F116">
        <v>987.41</v>
      </c>
      <c r="G116" s="2">
        <v>112909.84</v>
      </c>
      <c r="H116" s="16">
        <v>212.45</v>
      </c>
      <c r="I116">
        <v>987.7</v>
      </c>
      <c r="J116" s="2">
        <v>112316.66</v>
      </c>
      <c r="K116" s="16">
        <v>199.59</v>
      </c>
      <c r="L116">
        <v>987.97</v>
      </c>
      <c r="M116" s="2">
        <v>111721.89</v>
      </c>
      <c r="N116" s="19">
        <f t="shared" si="34"/>
        <v>183496.09</v>
      </c>
      <c r="O116" s="2">
        <f t="shared" si="35"/>
        <v>184090.16</v>
      </c>
      <c r="P116" s="2">
        <f t="shared" si="36"/>
        <v>184683.34</v>
      </c>
      <c r="Q116" s="2">
        <f t="shared" si="37"/>
        <v>185278.11</v>
      </c>
      <c r="R116" s="18">
        <f>SUM($B$4:$B116)</f>
        <v>38994.490000000013</v>
      </c>
      <c r="S116">
        <f>SUM($E$4:$E116)</f>
        <v>36959.679999999986</v>
      </c>
      <c r="T116">
        <f>SUM($H$4:$H116)</f>
        <v>34933.590000000004</v>
      </c>
      <c r="U116">
        <f>SUM($K$4:$K116)</f>
        <v>32916.110000000008</v>
      </c>
      <c r="V116" s="18">
        <f t="shared" si="30"/>
        <v>44096.490000000013</v>
      </c>
      <c r="W116">
        <f t="shared" si="31"/>
        <v>42841.679999999986</v>
      </c>
      <c r="X116">
        <f t="shared" si="32"/>
        <v>42361.590000000004</v>
      </c>
      <c r="Y116">
        <f t="shared" si="33"/>
        <v>42074.110000000008</v>
      </c>
      <c r="AA116" s="2">
        <f t="shared" si="47"/>
        <v>0</v>
      </c>
      <c r="AB116" s="12">
        <f t="shared" si="38"/>
        <v>1441.879999999999</v>
      </c>
      <c r="AC116" s="12">
        <f t="shared" si="39"/>
        <v>2874.719999999973</v>
      </c>
      <c r="AD116" s="12">
        <f t="shared" si="40"/>
        <v>4297.389999999984</v>
      </c>
      <c r="AE116" s="12"/>
      <c r="AF116" s="1">
        <v>47788</v>
      </c>
      <c r="AG116" s="25">
        <f t="shared" si="41"/>
        <v>2035.950000000006</v>
      </c>
      <c r="AH116" s="2">
        <f t="shared" si="42"/>
        <v>4061.969999999973</v>
      </c>
      <c r="AI116" s="2">
        <f t="shared" si="43"/>
        <v>6079.4099999999735</v>
      </c>
      <c r="AJ116" s="16">
        <f t="shared" si="44"/>
        <v>1254.8100000000268</v>
      </c>
      <c r="AK116">
        <f t="shared" si="45"/>
        <v>1734.9000000000087</v>
      </c>
      <c r="AL116">
        <f t="shared" si="46"/>
        <v>2022.3800000000047</v>
      </c>
      <c r="AM116" s="16">
        <f t="shared" si="51"/>
        <v>3290.760000000033</v>
      </c>
      <c r="AN116">
        <f t="shared" si="52"/>
        <v>5796.8699999999817</v>
      </c>
      <c r="AO116">
        <f t="shared" si="53"/>
        <v>8101.7899999999781</v>
      </c>
      <c r="AP116" s="16">
        <f t="shared" si="48"/>
        <v>594.07000000000698</v>
      </c>
      <c r="AQ116" s="30">
        <f t="shared" si="49"/>
        <v>1187.25</v>
      </c>
      <c r="AR116" s="30">
        <f t="shared" si="50"/>
        <v>1782.0200000000041</v>
      </c>
    </row>
    <row r="117" spans="1:44" x14ac:dyDescent="0.25">
      <c r="A117" s="1">
        <v>47818</v>
      </c>
      <c r="B117" s="18">
        <v>236.47</v>
      </c>
      <c r="C117">
        <v>989.11</v>
      </c>
      <c r="D117" s="2">
        <v>112514.8</v>
      </c>
      <c r="E117" s="16">
        <v>223.47</v>
      </c>
      <c r="F117">
        <v>989.36</v>
      </c>
      <c r="G117" s="2">
        <v>111920.48</v>
      </c>
      <c r="H117" s="16">
        <v>210.59</v>
      </c>
      <c r="I117">
        <v>989.56</v>
      </c>
      <c r="J117" s="2">
        <v>111327.1</v>
      </c>
      <c r="K117" s="16">
        <v>197.84</v>
      </c>
      <c r="L117">
        <v>989.72</v>
      </c>
      <c r="M117" s="2">
        <v>110732.17</v>
      </c>
      <c r="N117" s="19">
        <f t="shared" si="34"/>
        <v>184485.2</v>
      </c>
      <c r="O117" s="2">
        <f t="shared" si="35"/>
        <v>185079.52000000002</v>
      </c>
      <c r="P117" s="2">
        <f t="shared" si="36"/>
        <v>185672.9</v>
      </c>
      <c r="Q117" s="2">
        <f t="shared" si="37"/>
        <v>186267.83000000002</v>
      </c>
      <c r="R117" s="18">
        <f>SUM($B$4:$B117)</f>
        <v>39230.960000000014</v>
      </c>
      <c r="S117">
        <f>SUM($E$4:$E117)</f>
        <v>37183.149999999987</v>
      </c>
      <c r="T117">
        <f>SUM($H$4:$H117)</f>
        <v>35144.18</v>
      </c>
      <c r="U117">
        <f>SUM($K$4:$K117)</f>
        <v>33113.950000000004</v>
      </c>
      <c r="V117" s="18">
        <f t="shared" si="30"/>
        <v>44332.960000000014</v>
      </c>
      <c r="W117">
        <f t="shared" si="31"/>
        <v>43065.149999999987</v>
      </c>
      <c r="X117">
        <f t="shared" si="32"/>
        <v>42572.18</v>
      </c>
      <c r="Y117">
        <f t="shared" si="33"/>
        <v>42271.950000000004</v>
      </c>
      <c r="AA117" s="2">
        <f t="shared" si="47"/>
        <v>0</v>
      </c>
      <c r="AB117" s="12">
        <f t="shared" si="38"/>
        <v>1454.639999999999</v>
      </c>
      <c r="AC117" s="12">
        <f t="shared" si="39"/>
        <v>2900.1599999999726</v>
      </c>
      <c r="AD117" s="12">
        <f t="shared" si="40"/>
        <v>4335.4199999999837</v>
      </c>
      <c r="AE117" s="12"/>
      <c r="AF117" s="1">
        <v>47818</v>
      </c>
      <c r="AG117" s="25">
        <f t="shared" si="41"/>
        <v>2048.9600000000059</v>
      </c>
      <c r="AH117" s="2">
        <f t="shared" si="42"/>
        <v>4087.8599999999551</v>
      </c>
      <c r="AI117" s="2">
        <f t="shared" si="43"/>
        <v>6118.0499999999884</v>
      </c>
      <c r="AJ117" s="16">
        <f t="shared" si="44"/>
        <v>1267.8100000000268</v>
      </c>
      <c r="AK117">
        <f t="shared" si="45"/>
        <v>1760.7800000000134</v>
      </c>
      <c r="AL117">
        <f t="shared" si="46"/>
        <v>2061.0100000000093</v>
      </c>
      <c r="AM117" s="16">
        <f t="shared" si="51"/>
        <v>3316.7700000000327</v>
      </c>
      <c r="AN117">
        <f t="shared" si="52"/>
        <v>5848.6399999999685</v>
      </c>
      <c r="AO117">
        <f t="shared" si="53"/>
        <v>8179.0599999999977</v>
      </c>
      <c r="AP117" s="16">
        <f t="shared" si="48"/>
        <v>594.32000000000698</v>
      </c>
      <c r="AQ117" s="30">
        <f t="shared" si="49"/>
        <v>1187.6999999999971</v>
      </c>
      <c r="AR117" s="30">
        <f t="shared" si="50"/>
        <v>1782.6300000000047</v>
      </c>
    </row>
    <row r="118" spans="1:44" x14ac:dyDescent="0.25">
      <c r="A118" s="1">
        <v>47849</v>
      </c>
      <c r="B118" s="18">
        <v>234.41</v>
      </c>
      <c r="C118">
        <v>991.17</v>
      </c>
      <c r="D118" s="2">
        <v>111523.62</v>
      </c>
      <c r="E118" s="16">
        <v>221.51</v>
      </c>
      <c r="F118">
        <v>991.32</v>
      </c>
      <c r="G118" s="2">
        <v>110929.16</v>
      </c>
      <c r="H118" s="16">
        <v>208.74</v>
      </c>
      <c r="I118">
        <v>991.41</v>
      </c>
      <c r="J118" s="2">
        <v>110335.69</v>
      </c>
      <c r="K118" s="16">
        <v>196.09</v>
      </c>
      <c r="L118">
        <v>991.47</v>
      </c>
      <c r="M118" s="2">
        <v>109740.7</v>
      </c>
      <c r="N118" s="19">
        <f t="shared" si="34"/>
        <v>185476.38</v>
      </c>
      <c r="O118" s="2">
        <f t="shared" si="35"/>
        <v>186070.84</v>
      </c>
      <c r="P118" s="2">
        <f t="shared" si="36"/>
        <v>186664.31</v>
      </c>
      <c r="Q118" s="2">
        <f t="shared" si="37"/>
        <v>187259.3</v>
      </c>
      <c r="R118" s="18">
        <f>SUM($B$4:$B118)</f>
        <v>39465.370000000017</v>
      </c>
      <c r="S118">
        <f>SUM($E$4:$E118)</f>
        <v>37404.659999999989</v>
      </c>
      <c r="T118">
        <f>SUM($H$4:$H118)</f>
        <v>35352.92</v>
      </c>
      <c r="U118">
        <f>SUM($K$4:$K118)</f>
        <v>33310.04</v>
      </c>
      <c r="V118" s="18">
        <f t="shared" si="30"/>
        <v>44567.370000000017</v>
      </c>
      <c r="W118">
        <f t="shared" si="31"/>
        <v>43286.659999999989</v>
      </c>
      <c r="X118">
        <f t="shared" si="32"/>
        <v>42780.92</v>
      </c>
      <c r="Y118">
        <f t="shared" si="33"/>
        <v>42468.04</v>
      </c>
      <c r="AA118" s="2">
        <f t="shared" si="47"/>
        <v>0</v>
      </c>
      <c r="AB118" s="12">
        <f t="shared" si="38"/>
        <v>1467.399999999999</v>
      </c>
      <c r="AC118" s="12">
        <f t="shared" si="39"/>
        <v>2925.5999999999722</v>
      </c>
      <c r="AD118" s="12">
        <f t="shared" si="40"/>
        <v>4373.4499999999834</v>
      </c>
      <c r="AE118" s="12"/>
      <c r="AF118" s="1">
        <v>47849</v>
      </c>
      <c r="AG118" s="25">
        <f t="shared" si="41"/>
        <v>2061.8599999999906</v>
      </c>
      <c r="AH118" s="2">
        <f t="shared" si="42"/>
        <v>4113.5299999999652</v>
      </c>
      <c r="AI118" s="2">
        <f t="shared" si="43"/>
        <v>6156.3699999999671</v>
      </c>
      <c r="AJ118" s="16">
        <f t="shared" si="44"/>
        <v>1280.7100000000282</v>
      </c>
      <c r="AK118">
        <f t="shared" si="45"/>
        <v>1786.4500000000189</v>
      </c>
      <c r="AL118">
        <f t="shared" si="46"/>
        <v>2099.3300000000163</v>
      </c>
      <c r="AM118" s="16">
        <f t="shared" si="51"/>
        <v>3342.5700000000188</v>
      </c>
      <c r="AN118">
        <f t="shared" si="52"/>
        <v>5899.9799999999841</v>
      </c>
      <c r="AO118">
        <f t="shared" si="53"/>
        <v>8255.6999999999825</v>
      </c>
      <c r="AP118" s="16">
        <f t="shared" si="48"/>
        <v>594.45999999999185</v>
      </c>
      <c r="AQ118" s="30">
        <f t="shared" si="49"/>
        <v>1187.929999999993</v>
      </c>
      <c r="AR118" s="30">
        <f t="shared" si="50"/>
        <v>1782.9199999999983</v>
      </c>
    </row>
    <row r="119" spans="1:44" x14ac:dyDescent="0.25">
      <c r="A119" s="1">
        <v>47880</v>
      </c>
      <c r="B119" s="18">
        <v>232.34</v>
      </c>
      <c r="C119">
        <v>993.24</v>
      </c>
      <c r="D119" s="2">
        <v>110530.38</v>
      </c>
      <c r="E119" s="16">
        <v>219.55</v>
      </c>
      <c r="F119">
        <v>993.28</v>
      </c>
      <c r="G119" s="2">
        <v>109935.88</v>
      </c>
      <c r="H119" s="16">
        <v>206.88</v>
      </c>
      <c r="I119">
        <v>993.27</v>
      </c>
      <c r="J119" s="2">
        <v>109342.42</v>
      </c>
      <c r="K119" s="16">
        <v>194.33</v>
      </c>
      <c r="L119">
        <v>993.23</v>
      </c>
      <c r="M119" s="2">
        <v>108747.47</v>
      </c>
      <c r="N119" s="19">
        <f t="shared" si="34"/>
        <v>186469.62</v>
      </c>
      <c r="O119" s="2">
        <f t="shared" si="35"/>
        <v>187064.12</v>
      </c>
      <c r="P119" s="2">
        <f t="shared" si="36"/>
        <v>187657.58000000002</v>
      </c>
      <c r="Q119" s="2">
        <f t="shared" si="37"/>
        <v>188252.53</v>
      </c>
      <c r="R119" s="18">
        <f>SUM($B$4:$B119)</f>
        <v>39697.710000000014</v>
      </c>
      <c r="S119">
        <f>SUM($E$4:$E119)</f>
        <v>37624.209999999992</v>
      </c>
      <c r="T119">
        <f>SUM($H$4:$H119)</f>
        <v>35559.799999999996</v>
      </c>
      <c r="U119">
        <f>SUM($K$4:$K119)</f>
        <v>33504.370000000003</v>
      </c>
      <c r="V119" s="18">
        <f t="shared" si="30"/>
        <v>44799.710000000014</v>
      </c>
      <c r="W119">
        <f t="shared" si="31"/>
        <v>43506.209999999992</v>
      </c>
      <c r="X119">
        <f t="shared" si="32"/>
        <v>42987.799999999996</v>
      </c>
      <c r="Y119">
        <f t="shared" si="33"/>
        <v>42662.37</v>
      </c>
      <c r="AA119" s="2">
        <f t="shared" si="47"/>
        <v>0</v>
      </c>
      <c r="AB119" s="12">
        <f t="shared" si="38"/>
        <v>1480.1599999999989</v>
      </c>
      <c r="AC119" s="12">
        <f t="shared" si="39"/>
        <v>2951.0399999999718</v>
      </c>
      <c r="AD119" s="12">
        <f t="shared" si="40"/>
        <v>4411.4799999999832</v>
      </c>
      <c r="AE119" s="12"/>
      <c r="AF119" s="1">
        <v>47880</v>
      </c>
      <c r="AG119" s="25">
        <f t="shared" si="41"/>
        <v>2074.6599999999989</v>
      </c>
      <c r="AH119" s="2">
        <f t="shared" si="42"/>
        <v>4138.9999999999927</v>
      </c>
      <c r="AI119" s="2">
        <f t="shared" si="43"/>
        <v>6194.3899999999867</v>
      </c>
      <c r="AJ119" s="16">
        <f t="shared" si="44"/>
        <v>1293.5000000000218</v>
      </c>
      <c r="AK119">
        <f t="shared" si="45"/>
        <v>1811.910000000018</v>
      </c>
      <c r="AL119">
        <f t="shared" si="46"/>
        <v>2137.3400000000111</v>
      </c>
      <c r="AM119" s="16">
        <f t="shared" si="51"/>
        <v>3368.1600000000208</v>
      </c>
      <c r="AN119">
        <f t="shared" si="52"/>
        <v>5950.9100000000108</v>
      </c>
      <c r="AO119">
        <f t="shared" si="53"/>
        <v>8331.7299999999977</v>
      </c>
      <c r="AP119" s="16">
        <f t="shared" si="48"/>
        <v>594.5</v>
      </c>
      <c r="AQ119" s="30">
        <f t="shared" si="49"/>
        <v>1187.9600000000064</v>
      </c>
      <c r="AR119" s="30">
        <f t="shared" si="50"/>
        <v>1782.9100000000035</v>
      </c>
    </row>
    <row r="120" spans="1:44" x14ac:dyDescent="0.25">
      <c r="A120" s="1">
        <v>47908</v>
      </c>
      <c r="B120" s="18">
        <v>230.27</v>
      </c>
      <c r="C120">
        <v>995.31</v>
      </c>
      <c r="D120" s="2">
        <v>109535.08</v>
      </c>
      <c r="E120" s="16">
        <v>217.58</v>
      </c>
      <c r="F120">
        <v>995.25</v>
      </c>
      <c r="G120" s="2">
        <v>108940.63</v>
      </c>
      <c r="H120" s="16">
        <v>205.02</v>
      </c>
      <c r="I120">
        <v>995.13</v>
      </c>
      <c r="J120" s="2">
        <v>108347.29</v>
      </c>
      <c r="K120" s="16">
        <v>192.57</v>
      </c>
      <c r="L120">
        <v>994.99</v>
      </c>
      <c r="M120" s="2">
        <v>107752.49</v>
      </c>
      <c r="N120" s="19">
        <f t="shared" si="34"/>
        <v>187464.91999999998</v>
      </c>
      <c r="O120" s="2">
        <f t="shared" si="35"/>
        <v>188059.37</v>
      </c>
      <c r="P120" s="2">
        <f t="shared" si="36"/>
        <v>188652.71000000002</v>
      </c>
      <c r="Q120" s="2">
        <f t="shared" si="37"/>
        <v>189247.51</v>
      </c>
      <c r="R120" s="18">
        <f>SUM($B$4:$B120)</f>
        <v>39927.98000000001</v>
      </c>
      <c r="S120">
        <f>SUM($E$4:$E120)</f>
        <v>37841.789999999994</v>
      </c>
      <c r="T120">
        <f>SUM($H$4:$H120)</f>
        <v>35764.819999999992</v>
      </c>
      <c r="U120">
        <f>SUM($K$4:$K120)</f>
        <v>33696.94</v>
      </c>
      <c r="V120" s="18">
        <f t="shared" si="30"/>
        <v>45029.98000000001</v>
      </c>
      <c r="W120">
        <f t="shared" si="31"/>
        <v>43723.789999999994</v>
      </c>
      <c r="X120">
        <f t="shared" si="32"/>
        <v>43192.819999999992</v>
      </c>
      <c r="Y120">
        <f t="shared" si="33"/>
        <v>42854.94</v>
      </c>
      <c r="AA120" s="2">
        <f t="shared" si="47"/>
        <v>0</v>
      </c>
      <c r="AB120" s="12">
        <f t="shared" si="38"/>
        <v>1492.9199999999989</v>
      </c>
      <c r="AC120" s="12">
        <f t="shared" si="39"/>
        <v>2976.4799999999714</v>
      </c>
      <c r="AD120" s="12">
        <f t="shared" si="40"/>
        <v>4449.5099999999829</v>
      </c>
      <c r="AE120" s="12"/>
      <c r="AF120" s="1">
        <v>47908</v>
      </c>
      <c r="AG120" s="25">
        <f t="shared" si="41"/>
        <v>2087.3700000000108</v>
      </c>
      <c r="AH120" s="2">
        <f t="shared" si="42"/>
        <v>4164.2700000000086</v>
      </c>
      <c r="AI120" s="2">
        <f t="shared" si="43"/>
        <v>6232.1000000000085</v>
      </c>
      <c r="AJ120" s="16">
        <f t="shared" si="44"/>
        <v>1306.1900000000169</v>
      </c>
      <c r="AK120">
        <f t="shared" si="45"/>
        <v>1837.160000000018</v>
      </c>
      <c r="AL120">
        <f t="shared" si="46"/>
        <v>2175.0400000000081</v>
      </c>
      <c r="AM120" s="16">
        <f t="shared" si="51"/>
        <v>3393.5600000000277</v>
      </c>
      <c r="AN120">
        <f t="shared" si="52"/>
        <v>6001.4300000000267</v>
      </c>
      <c r="AO120">
        <f t="shared" si="53"/>
        <v>8407.1400000000176</v>
      </c>
      <c r="AP120" s="16">
        <f t="shared" si="48"/>
        <v>594.44999999999709</v>
      </c>
      <c r="AQ120" s="30">
        <f t="shared" si="49"/>
        <v>1187.7900000000081</v>
      </c>
      <c r="AR120" s="30">
        <f t="shared" si="50"/>
        <v>1782.5899999999965</v>
      </c>
    </row>
    <row r="121" spans="1:44" x14ac:dyDescent="0.25">
      <c r="A121" s="1">
        <v>47939</v>
      </c>
      <c r="B121" s="18">
        <v>228.2</v>
      </c>
      <c r="C121">
        <v>997.38</v>
      </c>
      <c r="D121" s="2">
        <v>108537.69</v>
      </c>
      <c r="E121" s="16">
        <v>215.61</v>
      </c>
      <c r="F121">
        <v>997.22</v>
      </c>
      <c r="G121" s="2">
        <v>107943.41</v>
      </c>
      <c r="H121" s="16">
        <v>203.15</v>
      </c>
      <c r="I121">
        <v>997</v>
      </c>
      <c r="J121" s="2">
        <v>107350.29</v>
      </c>
      <c r="K121" s="16">
        <v>190.81</v>
      </c>
      <c r="L121">
        <v>996.75</v>
      </c>
      <c r="M121" s="2">
        <v>106755.74</v>
      </c>
      <c r="N121" s="19">
        <f t="shared" si="34"/>
        <v>188462.31</v>
      </c>
      <c r="O121" s="2">
        <f t="shared" si="35"/>
        <v>189056.59</v>
      </c>
      <c r="P121" s="2">
        <f t="shared" si="36"/>
        <v>189649.71000000002</v>
      </c>
      <c r="Q121" s="2">
        <f t="shared" si="37"/>
        <v>190244.26</v>
      </c>
      <c r="R121" s="18">
        <f>SUM($B$4:$B121)</f>
        <v>40156.180000000008</v>
      </c>
      <c r="S121">
        <f>SUM($E$4:$E121)</f>
        <v>38057.399999999994</v>
      </c>
      <c r="T121">
        <f>SUM($H$4:$H121)</f>
        <v>35967.969999999994</v>
      </c>
      <c r="U121">
        <f>SUM($K$4:$K121)</f>
        <v>33887.75</v>
      </c>
      <c r="V121" s="18">
        <f t="shared" si="30"/>
        <v>45258.180000000008</v>
      </c>
      <c r="W121">
        <f t="shared" si="31"/>
        <v>43939.399999999994</v>
      </c>
      <c r="X121">
        <f t="shared" si="32"/>
        <v>43395.969999999994</v>
      </c>
      <c r="Y121">
        <f t="shared" si="33"/>
        <v>43045.75</v>
      </c>
      <c r="AA121" s="2">
        <f t="shared" si="47"/>
        <v>0</v>
      </c>
      <c r="AB121" s="12">
        <f t="shared" si="38"/>
        <v>1505.6799999999989</v>
      </c>
      <c r="AC121" s="12">
        <f t="shared" si="39"/>
        <v>3001.919999999971</v>
      </c>
      <c r="AD121" s="12">
        <f t="shared" si="40"/>
        <v>4487.5399999999827</v>
      </c>
      <c r="AE121" s="12"/>
      <c r="AF121" s="1">
        <v>47939</v>
      </c>
      <c r="AG121" s="25">
        <f t="shared" si="41"/>
        <v>2099.9599999999978</v>
      </c>
      <c r="AH121" s="2">
        <f t="shared" si="42"/>
        <v>4189.3199999999943</v>
      </c>
      <c r="AI121" s="2">
        <f t="shared" si="43"/>
        <v>6269.4899999999943</v>
      </c>
      <c r="AJ121" s="16">
        <f t="shared" si="44"/>
        <v>1318.7800000000134</v>
      </c>
      <c r="AK121">
        <f t="shared" si="45"/>
        <v>1862.2100000000137</v>
      </c>
      <c r="AL121">
        <f t="shared" si="46"/>
        <v>2212.4300000000076</v>
      </c>
      <c r="AM121" s="16">
        <f t="shared" si="51"/>
        <v>3418.7400000000112</v>
      </c>
      <c r="AN121">
        <f t="shared" si="52"/>
        <v>6051.5300000000079</v>
      </c>
      <c r="AO121">
        <f t="shared" si="53"/>
        <v>8481.9200000000019</v>
      </c>
      <c r="AP121" s="16">
        <f t="shared" si="48"/>
        <v>594.27999999999884</v>
      </c>
      <c r="AQ121" s="30">
        <f t="shared" si="49"/>
        <v>1187.4000000000087</v>
      </c>
      <c r="AR121" s="30">
        <f t="shared" si="50"/>
        <v>1781.9499999999971</v>
      </c>
    </row>
    <row r="122" spans="1:44" x14ac:dyDescent="0.25">
      <c r="A122" s="1">
        <v>47969</v>
      </c>
      <c r="B122" s="18">
        <v>226.12</v>
      </c>
      <c r="C122">
        <v>999.46</v>
      </c>
      <c r="D122" s="2">
        <v>107538.23</v>
      </c>
      <c r="E122" s="16">
        <v>213.64</v>
      </c>
      <c r="F122">
        <v>999.19</v>
      </c>
      <c r="G122" s="2">
        <v>106944.22</v>
      </c>
      <c r="H122" s="16">
        <v>201.28</v>
      </c>
      <c r="I122">
        <v>998.87</v>
      </c>
      <c r="J122" s="2">
        <v>106351.42</v>
      </c>
      <c r="K122" s="16">
        <v>189.05</v>
      </c>
      <c r="L122">
        <v>998.51</v>
      </c>
      <c r="M122" s="2">
        <v>105757.22</v>
      </c>
      <c r="N122" s="19">
        <f t="shared" si="34"/>
        <v>189461.77000000002</v>
      </c>
      <c r="O122" s="2">
        <f t="shared" si="35"/>
        <v>190055.78</v>
      </c>
      <c r="P122" s="2">
        <f t="shared" si="36"/>
        <v>190648.58000000002</v>
      </c>
      <c r="Q122" s="2">
        <f t="shared" si="37"/>
        <v>191242.78</v>
      </c>
      <c r="R122" s="18">
        <f>SUM($B$4:$B122)</f>
        <v>40382.30000000001</v>
      </c>
      <c r="S122">
        <f>SUM($E$4:$E122)</f>
        <v>38271.039999999994</v>
      </c>
      <c r="T122">
        <f>SUM($H$4:$H122)</f>
        <v>36169.249999999993</v>
      </c>
      <c r="U122">
        <f>SUM($K$4:$K122)</f>
        <v>34076.800000000003</v>
      </c>
      <c r="V122" s="18">
        <f t="shared" si="30"/>
        <v>45484.30000000001</v>
      </c>
      <c r="W122">
        <f t="shared" si="31"/>
        <v>44153.039999999994</v>
      </c>
      <c r="X122">
        <f t="shared" si="32"/>
        <v>43597.249999999993</v>
      </c>
      <c r="Y122">
        <f t="shared" si="33"/>
        <v>43234.8</v>
      </c>
      <c r="AA122" s="2">
        <f t="shared" si="47"/>
        <v>0</v>
      </c>
      <c r="AB122" s="12">
        <f t="shared" si="38"/>
        <v>1518.4399999999989</v>
      </c>
      <c r="AC122" s="12">
        <f t="shared" si="39"/>
        <v>3027.3599999999706</v>
      </c>
      <c r="AD122" s="12">
        <f t="shared" si="40"/>
        <v>4525.5699999999824</v>
      </c>
      <c r="AE122" s="12"/>
      <c r="AF122" s="1">
        <v>47969</v>
      </c>
      <c r="AG122" s="25">
        <f t="shared" si="41"/>
        <v>2112.4499999999789</v>
      </c>
      <c r="AH122" s="2">
        <f t="shared" si="42"/>
        <v>4214.1699999999682</v>
      </c>
      <c r="AI122" s="2">
        <f t="shared" si="43"/>
        <v>6306.5799999999626</v>
      </c>
      <c r="AJ122" s="16">
        <f t="shared" si="44"/>
        <v>1331.2600000000166</v>
      </c>
      <c r="AK122">
        <f t="shared" si="45"/>
        <v>1887.0500000000175</v>
      </c>
      <c r="AL122">
        <f t="shared" si="46"/>
        <v>2249.5000000000073</v>
      </c>
      <c r="AM122" s="16">
        <f t="shared" si="51"/>
        <v>3443.7099999999955</v>
      </c>
      <c r="AN122">
        <f t="shared" si="52"/>
        <v>6101.2199999999857</v>
      </c>
      <c r="AO122">
        <f t="shared" si="53"/>
        <v>8556.079999999969</v>
      </c>
      <c r="AP122" s="16">
        <f t="shared" si="48"/>
        <v>594.00999999999476</v>
      </c>
      <c r="AQ122" s="30">
        <f t="shared" si="49"/>
        <v>1186.8099999999977</v>
      </c>
      <c r="AR122" s="30">
        <f t="shared" si="50"/>
        <v>1781.0099999999948</v>
      </c>
    </row>
    <row r="123" spans="1:44" x14ac:dyDescent="0.25">
      <c r="A123" s="1">
        <v>48000</v>
      </c>
      <c r="B123" s="18">
        <v>224.04</v>
      </c>
      <c r="C123" s="2">
        <v>1001.54</v>
      </c>
      <c r="D123" s="2">
        <v>106536.69</v>
      </c>
      <c r="E123" s="16">
        <v>211.66</v>
      </c>
      <c r="F123" s="2">
        <v>1001.17</v>
      </c>
      <c r="G123" s="2">
        <v>105943.05</v>
      </c>
      <c r="H123" s="16">
        <v>199.41</v>
      </c>
      <c r="I123" s="2">
        <v>1000.74</v>
      </c>
      <c r="J123" s="2">
        <v>105350.68</v>
      </c>
      <c r="K123" s="16">
        <v>187.28</v>
      </c>
      <c r="L123" s="2">
        <v>1000.28</v>
      </c>
      <c r="M123" s="2">
        <v>104756.94</v>
      </c>
      <c r="N123" s="19">
        <f t="shared" si="34"/>
        <v>190463.31</v>
      </c>
      <c r="O123" s="2">
        <f t="shared" si="35"/>
        <v>191056.95</v>
      </c>
      <c r="P123" s="2">
        <f t="shared" si="36"/>
        <v>191649.32</v>
      </c>
      <c r="Q123" s="2">
        <f t="shared" si="37"/>
        <v>192243.06</v>
      </c>
      <c r="R123" s="18">
        <f>SUM($B$4:$B123)</f>
        <v>40606.340000000011</v>
      </c>
      <c r="S123">
        <f>SUM($E$4:$E123)</f>
        <v>38482.699999999997</v>
      </c>
      <c r="T123">
        <f>SUM($H$4:$H123)</f>
        <v>36368.659999999996</v>
      </c>
      <c r="U123">
        <f>SUM($K$4:$K123)</f>
        <v>34264.080000000002</v>
      </c>
      <c r="V123" s="18">
        <f t="shared" si="30"/>
        <v>45708.340000000011</v>
      </c>
      <c r="W123">
        <f t="shared" si="31"/>
        <v>44364.7</v>
      </c>
      <c r="X123">
        <f t="shared" si="32"/>
        <v>43796.659999999996</v>
      </c>
      <c r="Y123">
        <f t="shared" si="33"/>
        <v>43422.080000000002</v>
      </c>
      <c r="AA123" s="2">
        <f t="shared" si="47"/>
        <v>0</v>
      </c>
      <c r="AB123" s="12">
        <f t="shared" si="38"/>
        <v>1531.1999999999989</v>
      </c>
      <c r="AC123" s="12">
        <f t="shared" si="39"/>
        <v>3052.7999999999702</v>
      </c>
      <c r="AD123" s="12">
        <f t="shared" si="40"/>
        <v>4563.5999999999822</v>
      </c>
      <c r="AE123" s="12"/>
      <c r="AF123" s="1">
        <v>48000</v>
      </c>
      <c r="AG123" s="25">
        <f t="shared" si="41"/>
        <v>2124.8400000000129</v>
      </c>
      <c r="AH123" s="2">
        <f t="shared" si="42"/>
        <v>4238.8099999999795</v>
      </c>
      <c r="AI123" s="2">
        <f t="shared" si="43"/>
        <v>6343.3499999999822</v>
      </c>
      <c r="AJ123" s="16">
        <f t="shared" si="44"/>
        <v>1343.640000000014</v>
      </c>
      <c r="AK123">
        <f t="shared" si="45"/>
        <v>1911.6800000000148</v>
      </c>
      <c r="AL123">
        <f t="shared" si="46"/>
        <v>2286.2600000000093</v>
      </c>
      <c r="AM123" s="16">
        <f t="shared" si="51"/>
        <v>3468.4800000000268</v>
      </c>
      <c r="AN123">
        <f t="shared" si="52"/>
        <v>6150.4899999999943</v>
      </c>
      <c r="AO123">
        <f t="shared" si="53"/>
        <v>8629.6099999999915</v>
      </c>
      <c r="AP123" s="16">
        <f t="shared" si="48"/>
        <v>593.63999999999942</v>
      </c>
      <c r="AQ123" s="30">
        <f t="shared" si="49"/>
        <v>1186.0100000000093</v>
      </c>
      <c r="AR123" s="30">
        <f t="shared" si="50"/>
        <v>1779.75</v>
      </c>
    </row>
    <row r="124" spans="1:44" x14ac:dyDescent="0.25">
      <c r="A124" s="1">
        <v>48030</v>
      </c>
      <c r="B124" s="18">
        <v>221.95</v>
      </c>
      <c r="C124" s="2">
        <v>1003.63</v>
      </c>
      <c r="D124" s="2">
        <v>105533.06</v>
      </c>
      <c r="E124" s="16">
        <v>209.68</v>
      </c>
      <c r="F124" s="2">
        <v>1003.15</v>
      </c>
      <c r="G124" s="2">
        <v>104939.9</v>
      </c>
      <c r="H124" s="16">
        <v>197.53</v>
      </c>
      <c r="I124" s="2">
        <v>1002.62</v>
      </c>
      <c r="J124" s="2">
        <v>104348.06</v>
      </c>
      <c r="K124" s="16">
        <v>185.51</v>
      </c>
      <c r="L124" s="2">
        <v>1002.05</v>
      </c>
      <c r="M124" s="2">
        <v>103754.89</v>
      </c>
      <c r="N124" s="19">
        <f t="shared" si="34"/>
        <v>191466.94</v>
      </c>
      <c r="O124" s="2">
        <f t="shared" si="35"/>
        <v>192060.1</v>
      </c>
      <c r="P124" s="2">
        <f t="shared" si="36"/>
        <v>192651.94</v>
      </c>
      <c r="Q124" s="2">
        <f t="shared" si="37"/>
        <v>193245.11</v>
      </c>
      <c r="R124" s="18">
        <f>SUM($B$4:$B124)</f>
        <v>40828.290000000008</v>
      </c>
      <c r="S124">
        <f>SUM($E$4:$E124)</f>
        <v>38692.379999999997</v>
      </c>
      <c r="T124">
        <f>SUM($H$4:$H124)</f>
        <v>36566.189999999995</v>
      </c>
      <c r="U124">
        <f>SUM($K$4:$K124)</f>
        <v>34449.590000000004</v>
      </c>
      <c r="V124" s="18">
        <f t="shared" si="30"/>
        <v>45930.290000000008</v>
      </c>
      <c r="W124">
        <f t="shared" si="31"/>
        <v>44574.38</v>
      </c>
      <c r="X124">
        <f t="shared" si="32"/>
        <v>43994.189999999995</v>
      </c>
      <c r="Y124">
        <f t="shared" si="33"/>
        <v>43607.590000000004</v>
      </c>
      <c r="AA124" s="2">
        <f t="shared" si="47"/>
        <v>0</v>
      </c>
      <c r="AB124" s="12">
        <f t="shared" si="38"/>
        <v>1543.9599999999989</v>
      </c>
      <c r="AC124" s="12">
        <f t="shared" si="39"/>
        <v>3078.2399999999698</v>
      </c>
      <c r="AD124" s="12">
        <f t="shared" si="40"/>
        <v>4601.6299999999819</v>
      </c>
      <c r="AE124" s="12"/>
      <c r="AF124" s="1">
        <v>48030</v>
      </c>
      <c r="AG124" s="25">
        <f t="shared" si="41"/>
        <v>2137.1200000000026</v>
      </c>
      <c r="AH124" s="2">
        <f t="shared" si="42"/>
        <v>4263.2399999999698</v>
      </c>
      <c r="AI124" s="2">
        <f t="shared" si="43"/>
        <v>6379.7999999999656</v>
      </c>
      <c r="AJ124" s="16">
        <f t="shared" si="44"/>
        <v>1355.9100000000108</v>
      </c>
      <c r="AK124">
        <f t="shared" si="45"/>
        <v>1936.1000000000131</v>
      </c>
      <c r="AL124">
        <f t="shared" si="46"/>
        <v>2322.7000000000044</v>
      </c>
      <c r="AM124" s="16">
        <f t="shared" si="51"/>
        <v>3493.0300000000134</v>
      </c>
      <c r="AN124">
        <f t="shared" si="52"/>
        <v>6199.3399999999829</v>
      </c>
      <c r="AO124">
        <f t="shared" si="53"/>
        <v>8702.4999999999709</v>
      </c>
      <c r="AP124" s="16">
        <f t="shared" si="48"/>
        <v>593.16000000000349</v>
      </c>
      <c r="AQ124" s="30">
        <f t="shared" si="49"/>
        <v>1185</v>
      </c>
      <c r="AR124" s="30">
        <f t="shared" si="50"/>
        <v>1778.1699999999983</v>
      </c>
    </row>
    <row r="125" spans="1:44" x14ac:dyDescent="0.25">
      <c r="A125" s="1">
        <v>48061</v>
      </c>
      <c r="B125" s="18">
        <v>219.86</v>
      </c>
      <c r="C125" s="2">
        <v>1005.72</v>
      </c>
      <c r="D125" s="2">
        <v>104527.34</v>
      </c>
      <c r="E125" s="16">
        <v>207.69</v>
      </c>
      <c r="F125" s="2">
        <v>1005.14</v>
      </c>
      <c r="G125" s="2">
        <v>103934.76</v>
      </c>
      <c r="H125" s="16">
        <v>195.65</v>
      </c>
      <c r="I125" s="2">
        <v>1004.5</v>
      </c>
      <c r="J125" s="2">
        <v>103343.57</v>
      </c>
      <c r="K125" s="16">
        <v>183.73</v>
      </c>
      <c r="L125" s="2">
        <v>1003.83</v>
      </c>
      <c r="M125" s="2">
        <v>102751.06</v>
      </c>
      <c r="N125" s="19">
        <f t="shared" si="34"/>
        <v>192472.66</v>
      </c>
      <c r="O125" s="2">
        <f t="shared" si="35"/>
        <v>193065.24</v>
      </c>
      <c r="P125" s="2">
        <f t="shared" si="36"/>
        <v>193656.43</v>
      </c>
      <c r="Q125" s="2">
        <f t="shared" si="37"/>
        <v>194248.94</v>
      </c>
      <c r="R125" s="18">
        <f>SUM($B$4:$B125)</f>
        <v>41048.150000000009</v>
      </c>
      <c r="S125">
        <f>SUM($E$4:$E125)</f>
        <v>38900.07</v>
      </c>
      <c r="T125">
        <f>SUM($H$4:$H125)</f>
        <v>36761.839999999997</v>
      </c>
      <c r="U125">
        <f>SUM($K$4:$K125)</f>
        <v>34633.320000000007</v>
      </c>
      <c r="V125" s="18">
        <f t="shared" si="30"/>
        <v>46150.150000000009</v>
      </c>
      <c r="W125">
        <f t="shared" si="31"/>
        <v>44782.07</v>
      </c>
      <c r="X125">
        <f t="shared" si="32"/>
        <v>44189.84</v>
      </c>
      <c r="Y125">
        <f t="shared" si="33"/>
        <v>43791.320000000007</v>
      </c>
      <c r="AA125" s="2">
        <f t="shared" si="47"/>
        <v>0</v>
      </c>
      <c r="AB125" s="12">
        <f t="shared" si="38"/>
        <v>1556.7199999999989</v>
      </c>
      <c r="AC125" s="12">
        <f t="shared" si="39"/>
        <v>3103.6799999999694</v>
      </c>
      <c r="AD125" s="12">
        <f t="shared" si="40"/>
        <v>4639.6599999999817</v>
      </c>
      <c r="AE125" s="12"/>
      <c r="AF125" s="1">
        <v>48061</v>
      </c>
      <c r="AG125" s="25">
        <f t="shared" si="41"/>
        <v>2149.2999999999861</v>
      </c>
      <c r="AH125" s="2">
        <f t="shared" si="42"/>
        <v>4287.4499999999589</v>
      </c>
      <c r="AI125" s="2">
        <f t="shared" si="43"/>
        <v>6415.9399999999805</v>
      </c>
      <c r="AJ125" s="16">
        <f t="shared" si="44"/>
        <v>1368.080000000009</v>
      </c>
      <c r="AK125">
        <f t="shared" si="45"/>
        <v>1960.3100000000122</v>
      </c>
      <c r="AL125">
        <f t="shared" si="46"/>
        <v>2358.8300000000017</v>
      </c>
      <c r="AM125" s="16">
        <f t="shared" si="51"/>
        <v>3517.3799999999951</v>
      </c>
      <c r="AN125">
        <f t="shared" si="52"/>
        <v>6247.7599999999711</v>
      </c>
      <c r="AO125">
        <f t="shared" si="53"/>
        <v>8774.7699999999822</v>
      </c>
      <c r="AP125" s="16">
        <f t="shared" si="48"/>
        <v>592.58000000000175</v>
      </c>
      <c r="AQ125" s="30">
        <f t="shared" si="49"/>
        <v>1183.7699999999895</v>
      </c>
      <c r="AR125" s="30">
        <f t="shared" si="50"/>
        <v>1776.2799999999988</v>
      </c>
    </row>
    <row r="126" spans="1:44" x14ac:dyDescent="0.25">
      <c r="A126" s="1">
        <v>48092</v>
      </c>
      <c r="B126" s="18">
        <v>217.77</v>
      </c>
      <c r="C126" s="2">
        <v>1007.81</v>
      </c>
      <c r="D126" s="2">
        <v>103519.53</v>
      </c>
      <c r="E126" s="16">
        <v>205.7</v>
      </c>
      <c r="F126" s="2">
        <v>1007.13</v>
      </c>
      <c r="G126" s="2">
        <v>102927.64</v>
      </c>
      <c r="H126" s="16">
        <v>193.77</v>
      </c>
      <c r="I126" s="2">
        <v>1006.38</v>
      </c>
      <c r="J126" s="2">
        <v>102337.18</v>
      </c>
      <c r="K126" s="16">
        <v>181.96</v>
      </c>
      <c r="L126" s="2">
        <v>1005.6</v>
      </c>
      <c r="M126" s="2">
        <v>101745.46</v>
      </c>
      <c r="N126" s="19">
        <f t="shared" si="34"/>
        <v>193480.47</v>
      </c>
      <c r="O126" s="2">
        <f t="shared" si="35"/>
        <v>194072.36</v>
      </c>
      <c r="P126" s="2">
        <f t="shared" si="36"/>
        <v>194662.82</v>
      </c>
      <c r="Q126" s="2">
        <f t="shared" si="37"/>
        <v>195254.53999999998</v>
      </c>
      <c r="R126" s="18">
        <f>SUM($B$4:$B126)</f>
        <v>41265.920000000006</v>
      </c>
      <c r="S126">
        <f>SUM($E$4:$E126)</f>
        <v>39105.769999999997</v>
      </c>
      <c r="T126">
        <f>SUM($H$4:$H126)</f>
        <v>36955.609999999993</v>
      </c>
      <c r="U126">
        <f>SUM($K$4:$K126)</f>
        <v>34815.280000000006</v>
      </c>
      <c r="V126" s="18">
        <f t="shared" si="30"/>
        <v>46367.920000000006</v>
      </c>
      <c r="W126">
        <f t="shared" si="31"/>
        <v>44987.77</v>
      </c>
      <c r="X126">
        <f t="shared" si="32"/>
        <v>44383.609999999993</v>
      </c>
      <c r="Y126">
        <f t="shared" si="33"/>
        <v>43973.280000000006</v>
      </c>
      <c r="AA126" s="2">
        <f t="shared" si="47"/>
        <v>0</v>
      </c>
      <c r="AB126" s="12">
        <f t="shared" si="38"/>
        <v>1569.4799999999989</v>
      </c>
      <c r="AC126" s="12">
        <f t="shared" si="39"/>
        <v>3129.119999999969</v>
      </c>
      <c r="AD126" s="12">
        <f t="shared" si="40"/>
        <v>4677.6899999999814</v>
      </c>
      <c r="AE126" s="12"/>
      <c r="AF126" s="1">
        <v>48092</v>
      </c>
      <c r="AG126" s="25">
        <f t="shared" si="41"/>
        <v>2161.3699999999835</v>
      </c>
      <c r="AH126" s="2">
        <f t="shared" si="42"/>
        <v>4311.4699999999748</v>
      </c>
      <c r="AI126" s="2">
        <f t="shared" si="43"/>
        <v>6451.7599999999593</v>
      </c>
      <c r="AJ126" s="16">
        <f t="shared" si="44"/>
        <v>1380.1500000000087</v>
      </c>
      <c r="AK126">
        <f t="shared" si="45"/>
        <v>1984.3100000000122</v>
      </c>
      <c r="AL126">
        <f t="shared" si="46"/>
        <v>2394.6399999999994</v>
      </c>
      <c r="AM126" s="16">
        <f t="shared" si="51"/>
        <v>3541.5199999999923</v>
      </c>
      <c r="AN126">
        <f t="shared" si="52"/>
        <v>6295.779999999987</v>
      </c>
      <c r="AO126">
        <f t="shared" si="53"/>
        <v>8846.3999999999578</v>
      </c>
      <c r="AP126" s="16">
        <f t="shared" si="48"/>
        <v>591.88999999999942</v>
      </c>
      <c r="AQ126" s="30">
        <f t="shared" si="49"/>
        <v>1182.3500000000058</v>
      </c>
      <c r="AR126" s="30">
        <f t="shared" si="50"/>
        <v>1774.0699999999924</v>
      </c>
    </row>
    <row r="127" spans="1:44" x14ac:dyDescent="0.25">
      <c r="A127" s="1">
        <v>48122</v>
      </c>
      <c r="B127" s="18">
        <v>215.67</v>
      </c>
      <c r="C127" s="2">
        <v>1009.91</v>
      </c>
      <c r="D127" s="2">
        <v>102509.61</v>
      </c>
      <c r="E127" s="16">
        <v>203.71</v>
      </c>
      <c r="F127" s="2">
        <v>1009.12</v>
      </c>
      <c r="G127" s="2">
        <v>101918.52</v>
      </c>
      <c r="H127" s="16">
        <v>191.88</v>
      </c>
      <c r="I127" s="2">
        <v>1008.27</v>
      </c>
      <c r="J127" s="2">
        <v>101328.92</v>
      </c>
      <c r="K127" s="16">
        <v>180.17</v>
      </c>
      <c r="L127" s="2">
        <v>1007.39</v>
      </c>
      <c r="M127" s="2">
        <v>100738.07</v>
      </c>
      <c r="N127" s="19">
        <f t="shared" si="34"/>
        <v>194490.39</v>
      </c>
      <c r="O127" s="2">
        <f t="shared" si="35"/>
        <v>195081.47999999998</v>
      </c>
      <c r="P127" s="2">
        <f t="shared" si="36"/>
        <v>195671.08000000002</v>
      </c>
      <c r="Q127" s="2">
        <f t="shared" si="37"/>
        <v>196261.93</v>
      </c>
      <c r="R127" s="18">
        <f>SUM($B$4:$B127)</f>
        <v>41481.590000000004</v>
      </c>
      <c r="S127">
        <f>SUM($E$4:$E127)</f>
        <v>39309.479999999996</v>
      </c>
      <c r="T127">
        <f>SUM($H$4:$H127)</f>
        <v>37147.489999999991</v>
      </c>
      <c r="U127">
        <f>SUM($K$4:$K127)</f>
        <v>34995.450000000004</v>
      </c>
      <c r="V127" s="18">
        <f t="shared" si="30"/>
        <v>46583.590000000004</v>
      </c>
      <c r="W127">
        <f t="shared" si="31"/>
        <v>45191.479999999996</v>
      </c>
      <c r="X127">
        <f t="shared" si="32"/>
        <v>44575.489999999991</v>
      </c>
      <c r="Y127">
        <f t="shared" si="33"/>
        <v>44153.450000000004</v>
      </c>
      <c r="AA127" s="2">
        <f t="shared" si="47"/>
        <v>0</v>
      </c>
      <c r="AB127" s="12">
        <f t="shared" si="38"/>
        <v>1582.2399999999989</v>
      </c>
      <c r="AC127" s="12">
        <f t="shared" si="39"/>
        <v>3154.5599999999686</v>
      </c>
      <c r="AD127" s="12">
        <f t="shared" si="40"/>
        <v>4715.7199999999812</v>
      </c>
      <c r="AE127" s="12"/>
      <c r="AF127" s="1">
        <v>48122</v>
      </c>
      <c r="AG127" s="25">
        <f t="shared" si="41"/>
        <v>2173.3299999999663</v>
      </c>
      <c r="AH127" s="2">
        <f t="shared" si="42"/>
        <v>4335.2499999999709</v>
      </c>
      <c r="AI127" s="2">
        <f t="shared" si="43"/>
        <v>6487.2599999999602</v>
      </c>
      <c r="AJ127" s="16">
        <f t="shared" si="44"/>
        <v>1392.1100000000079</v>
      </c>
      <c r="AK127">
        <f t="shared" si="45"/>
        <v>2008.1000000000131</v>
      </c>
      <c r="AL127">
        <f t="shared" si="46"/>
        <v>2430.1399999999994</v>
      </c>
      <c r="AM127" s="16">
        <f t="shared" si="51"/>
        <v>3565.4399999999741</v>
      </c>
      <c r="AN127">
        <f t="shared" si="52"/>
        <v>6343.349999999984</v>
      </c>
      <c r="AO127">
        <f t="shared" si="53"/>
        <v>8917.3999999999596</v>
      </c>
      <c r="AP127" s="16">
        <f t="shared" si="48"/>
        <v>591.08999999999651</v>
      </c>
      <c r="AQ127" s="30">
        <f t="shared" si="49"/>
        <v>1180.6900000000023</v>
      </c>
      <c r="AR127" s="30">
        <f t="shared" si="50"/>
        <v>1771.5399999999936</v>
      </c>
    </row>
    <row r="128" spans="1:44" x14ac:dyDescent="0.25">
      <c r="A128" s="1">
        <v>48153</v>
      </c>
      <c r="B128" s="18">
        <v>213.56</v>
      </c>
      <c r="C128" s="2">
        <v>1012.02</v>
      </c>
      <c r="D128" s="2">
        <v>101497.60000000001</v>
      </c>
      <c r="E128" s="16">
        <v>201.71</v>
      </c>
      <c r="F128" s="2">
        <v>1011.12</v>
      </c>
      <c r="G128" s="2">
        <v>100907.4</v>
      </c>
      <c r="H128" s="16">
        <v>189.99</v>
      </c>
      <c r="I128" s="2">
        <v>1010.16</v>
      </c>
      <c r="J128" s="2">
        <v>100318.76</v>
      </c>
      <c r="K128" s="16">
        <v>178.39</v>
      </c>
      <c r="L128" s="2">
        <v>1009.17</v>
      </c>
      <c r="M128" s="2">
        <v>99728.9</v>
      </c>
      <c r="N128" s="19">
        <f t="shared" si="34"/>
        <v>195502.4</v>
      </c>
      <c r="O128" s="2">
        <f t="shared" si="35"/>
        <v>196092.6</v>
      </c>
      <c r="P128" s="2">
        <f t="shared" si="36"/>
        <v>196681.24</v>
      </c>
      <c r="Q128" s="2">
        <f t="shared" si="37"/>
        <v>197271.1</v>
      </c>
      <c r="R128" s="18">
        <f>SUM($B$4:$B128)</f>
        <v>41695.15</v>
      </c>
      <c r="S128">
        <f>SUM($E$4:$E128)</f>
        <v>39511.189999999995</v>
      </c>
      <c r="T128">
        <f>SUM($H$4:$H128)</f>
        <v>37337.479999999989</v>
      </c>
      <c r="U128">
        <f>SUM($K$4:$K128)</f>
        <v>35173.840000000004</v>
      </c>
      <c r="V128" s="18">
        <f t="shared" si="30"/>
        <v>46797.15</v>
      </c>
      <c r="W128">
        <f t="shared" si="31"/>
        <v>45393.189999999995</v>
      </c>
      <c r="X128">
        <f t="shared" si="32"/>
        <v>44765.479999999989</v>
      </c>
      <c r="Y128">
        <f t="shared" si="33"/>
        <v>44331.840000000004</v>
      </c>
      <c r="AA128" s="2">
        <f t="shared" si="47"/>
        <v>0</v>
      </c>
      <c r="AB128" s="12">
        <f t="shared" si="38"/>
        <v>1594.9999999999989</v>
      </c>
      <c r="AC128" s="12">
        <f t="shared" si="39"/>
        <v>3179.9999999999682</v>
      </c>
      <c r="AD128" s="12">
        <f t="shared" si="40"/>
        <v>4753.7499999999809</v>
      </c>
      <c r="AE128" s="12"/>
      <c r="AF128" s="1">
        <v>48153</v>
      </c>
      <c r="AG128" s="25">
        <f t="shared" si="41"/>
        <v>2185.2000000000107</v>
      </c>
      <c r="AH128" s="2">
        <f t="shared" si="42"/>
        <v>4358.8399999999647</v>
      </c>
      <c r="AI128" s="2">
        <f t="shared" si="43"/>
        <v>6522.4499999999925</v>
      </c>
      <c r="AJ128" s="16">
        <f t="shared" si="44"/>
        <v>1403.9600000000064</v>
      </c>
      <c r="AK128">
        <f t="shared" si="45"/>
        <v>2031.6700000000128</v>
      </c>
      <c r="AL128">
        <f t="shared" si="46"/>
        <v>2465.3099999999977</v>
      </c>
      <c r="AM128" s="16">
        <f t="shared" si="51"/>
        <v>3589.1600000000171</v>
      </c>
      <c r="AN128">
        <f t="shared" si="52"/>
        <v>6390.5099999999775</v>
      </c>
      <c r="AO128">
        <f t="shared" si="53"/>
        <v>8987.7599999999911</v>
      </c>
      <c r="AP128" s="16">
        <f t="shared" si="48"/>
        <v>590.20000000001164</v>
      </c>
      <c r="AQ128" s="30">
        <f t="shared" si="49"/>
        <v>1178.8400000000111</v>
      </c>
      <c r="AR128" s="30">
        <f t="shared" si="50"/>
        <v>1768.7000000000116</v>
      </c>
    </row>
    <row r="129" spans="1:44" x14ac:dyDescent="0.25">
      <c r="A129" s="1">
        <v>48183</v>
      </c>
      <c r="B129" s="18">
        <v>211.45</v>
      </c>
      <c r="C129" s="2">
        <v>1014.13</v>
      </c>
      <c r="D129" s="2">
        <v>100483.47</v>
      </c>
      <c r="E129" s="16">
        <v>199.71</v>
      </c>
      <c r="F129" s="2">
        <v>1013.12</v>
      </c>
      <c r="G129" s="2">
        <v>99894.28</v>
      </c>
      <c r="H129" s="16">
        <v>188.1</v>
      </c>
      <c r="I129" s="2">
        <v>1012.05</v>
      </c>
      <c r="J129" s="2">
        <v>99306.71</v>
      </c>
      <c r="K129" s="16">
        <v>176.6</v>
      </c>
      <c r="L129" s="2">
        <v>1010.96</v>
      </c>
      <c r="M129" s="2">
        <v>98717.94</v>
      </c>
      <c r="N129" s="19">
        <f t="shared" si="34"/>
        <v>196516.53</v>
      </c>
      <c r="O129" s="2">
        <f t="shared" si="35"/>
        <v>197105.72</v>
      </c>
      <c r="P129" s="2">
        <f t="shared" si="36"/>
        <v>197693.28999999998</v>
      </c>
      <c r="Q129" s="2">
        <f t="shared" si="37"/>
        <v>198282.06</v>
      </c>
      <c r="R129" s="18">
        <f>SUM($B$4:$B129)</f>
        <v>41906.6</v>
      </c>
      <c r="S129">
        <f>SUM($E$4:$E129)</f>
        <v>39710.899999999994</v>
      </c>
      <c r="T129">
        <f>SUM($H$4:$H129)</f>
        <v>37525.579999999987</v>
      </c>
      <c r="U129">
        <f>SUM($K$4:$K129)</f>
        <v>35350.44</v>
      </c>
      <c r="V129" s="18">
        <f t="shared" si="30"/>
        <v>47008.6</v>
      </c>
      <c r="W129">
        <f t="shared" si="31"/>
        <v>45592.899999999994</v>
      </c>
      <c r="X129">
        <f t="shared" si="32"/>
        <v>44953.579999999987</v>
      </c>
      <c r="Y129">
        <f t="shared" si="33"/>
        <v>44508.44</v>
      </c>
      <c r="AA129" s="2">
        <f t="shared" si="47"/>
        <v>0</v>
      </c>
      <c r="AB129" s="12">
        <f t="shared" si="38"/>
        <v>1607.7599999999989</v>
      </c>
      <c r="AC129" s="12">
        <f t="shared" si="39"/>
        <v>3205.4399999999678</v>
      </c>
      <c r="AD129" s="12">
        <f t="shared" si="40"/>
        <v>4791.7799999999806</v>
      </c>
      <c r="AE129" s="12"/>
      <c r="AF129" s="1">
        <v>48183</v>
      </c>
      <c r="AG129" s="25">
        <f t="shared" si="41"/>
        <v>2196.9500000000012</v>
      </c>
      <c r="AH129" s="2">
        <f t="shared" si="42"/>
        <v>4382.199999999948</v>
      </c>
      <c r="AI129" s="2">
        <f t="shared" si="43"/>
        <v>6557.3099999999795</v>
      </c>
      <c r="AJ129" s="16">
        <f t="shared" si="44"/>
        <v>1415.7000000000044</v>
      </c>
      <c r="AK129">
        <f t="shared" si="45"/>
        <v>2055.0200000000114</v>
      </c>
      <c r="AL129">
        <f t="shared" si="46"/>
        <v>2500.1599999999962</v>
      </c>
      <c r="AM129" s="16">
        <f t="shared" si="51"/>
        <v>3612.6500000000055</v>
      </c>
      <c r="AN129">
        <f t="shared" si="52"/>
        <v>6437.2199999999593</v>
      </c>
      <c r="AO129">
        <f t="shared" si="53"/>
        <v>9057.4699999999757</v>
      </c>
      <c r="AP129" s="16">
        <f t="shared" si="48"/>
        <v>589.19000000000233</v>
      </c>
      <c r="AQ129" s="30">
        <f t="shared" si="49"/>
        <v>1176.7599999999948</v>
      </c>
      <c r="AR129" s="30">
        <f t="shared" si="50"/>
        <v>1765.5299999999988</v>
      </c>
    </row>
    <row r="130" spans="1:44" x14ac:dyDescent="0.25">
      <c r="A130" s="1">
        <v>48214</v>
      </c>
      <c r="B130" s="18">
        <v>209.34</v>
      </c>
      <c r="C130" s="2">
        <v>1016.24</v>
      </c>
      <c r="D130" s="2">
        <v>99467.23</v>
      </c>
      <c r="E130" s="16">
        <v>197.71</v>
      </c>
      <c r="F130" s="2">
        <v>1015.12</v>
      </c>
      <c r="G130" s="2">
        <v>98879.16</v>
      </c>
      <c r="H130" s="16">
        <v>186.2</v>
      </c>
      <c r="I130" s="2">
        <v>1013.95</v>
      </c>
      <c r="J130" s="2">
        <v>98292.76</v>
      </c>
      <c r="K130" s="16">
        <v>174.81</v>
      </c>
      <c r="L130" s="2">
        <v>1012.75</v>
      </c>
      <c r="M130" s="2">
        <v>97705.2</v>
      </c>
      <c r="N130" s="19">
        <f t="shared" si="34"/>
        <v>197532.77000000002</v>
      </c>
      <c r="O130" s="2">
        <f t="shared" si="35"/>
        <v>198120.84</v>
      </c>
      <c r="P130" s="2">
        <f t="shared" si="36"/>
        <v>198707.24</v>
      </c>
      <c r="Q130" s="2">
        <f t="shared" si="37"/>
        <v>199294.8</v>
      </c>
      <c r="R130" s="18">
        <f>SUM($B$4:$B130)</f>
        <v>42115.939999999995</v>
      </c>
      <c r="S130">
        <f>SUM($E$4:$E130)</f>
        <v>39908.609999999993</v>
      </c>
      <c r="T130">
        <f>SUM($H$4:$H130)</f>
        <v>37711.779999999984</v>
      </c>
      <c r="U130">
        <f>SUM($K$4:$K130)</f>
        <v>35525.25</v>
      </c>
      <c r="V130" s="18">
        <f t="shared" si="30"/>
        <v>47217.939999999995</v>
      </c>
      <c r="W130">
        <f t="shared" si="31"/>
        <v>45790.609999999993</v>
      </c>
      <c r="X130">
        <f t="shared" si="32"/>
        <v>45139.779999999984</v>
      </c>
      <c r="Y130">
        <f t="shared" si="33"/>
        <v>44683.25</v>
      </c>
      <c r="AA130" s="2">
        <f t="shared" si="47"/>
        <v>0</v>
      </c>
      <c r="AB130" s="12">
        <f t="shared" si="38"/>
        <v>1620.5199999999988</v>
      </c>
      <c r="AC130" s="12">
        <f t="shared" si="39"/>
        <v>3230.8799999999674</v>
      </c>
      <c r="AD130" s="12">
        <f t="shared" si="40"/>
        <v>4829.8099999999804</v>
      </c>
      <c r="AE130" s="12"/>
      <c r="AF130" s="1">
        <v>48214</v>
      </c>
      <c r="AG130" s="25">
        <f t="shared" si="41"/>
        <v>2208.5899999999765</v>
      </c>
      <c r="AH130" s="2">
        <f t="shared" si="42"/>
        <v>4405.3499999999394</v>
      </c>
      <c r="AI130" s="2">
        <f t="shared" si="43"/>
        <v>6591.8399999999501</v>
      </c>
      <c r="AJ130" s="16">
        <f t="shared" si="44"/>
        <v>1427.3300000000017</v>
      </c>
      <c r="AK130">
        <f t="shared" si="45"/>
        <v>2078.1600000000108</v>
      </c>
      <c r="AL130">
        <f t="shared" si="46"/>
        <v>2534.6899999999951</v>
      </c>
      <c r="AM130" s="16">
        <f t="shared" si="51"/>
        <v>3635.9199999999782</v>
      </c>
      <c r="AN130">
        <f t="shared" si="52"/>
        <v>6483.5099999999502</v>
      </c>
      <c r="AO130">
        <f t="shared" si="53"/>
        <v>9126.5299999999443</v>
      </c>
      <c r="AP130" s="16">
        <f t="shared" si="48"/>
        <v>588.06999999999243</v>
      </c>
      <c r="AQ130" s="30">
        <f t="shared" si="49"/>
        <v>1174.4700000000012</v>
      </c>
      <c r="AR130" s="30">
        <f t="shared" si="50"/>
        <v>1762.0299999999988</v>
      </c>
    </row>
    <row r="131" spans="1:44" x14ac:dyDescent="0.25">
      <c r="A131" s="1">
        <v>48245</v>
      </c>
      <c r="B131" s="18">
        <v>207.22</v>
      </c>
      <c r="C131" s="2">
        <v>1018.36</v>
      </c>
      <c r="D131" s="2">
        <v>98448.87</v>
      </c>
      <c r="E131" s="16">
        <v>195.7</v>
      </c>
      <c r="F131" s="2">
        <v>1017.13</v>
      </c>
      <c r="G131" s="2">
        <v>97862.03</v>
      </c>
      <c r="H131" s="16">
        <v>184.3</v>
      </c>
      <c r="I131" s="2">
        <v>1015.85</v>
      </c>
      <c r="J131" s="2">
        <v>97276.9</v>
      </c>
      <c r="K131" s="16">
        <v>173.02</v>
      </c>
      <c r="L131" s="2">
        <v>1014.54</v>
      </c>
      <c r="M131" s="2">
        <v>96690.66</v>
      </c>
      <c r="N131" s="19">
        <f t="shared" si="34"/>
        <v>198551.13</v>
      </c>
      <c r="O131" s="2">
        <f t="shared" si="35"/>
        <v>199137.97</v>
      </c>
      <c r="P131" s="2">
        <f t="shared" si="36"/>
        <v>199723.1</v>
      </c>
      <c r="Q131" s="2">
        <f t="shared" si="37"/>
        <v>200309.34</v>
      </c>
      <c r="R131" s="18">
        <f>SUM($B$4:$B131)</f>
        <v>42323.159999999996</v>
      </c>
      <c r="S131">
        <f>SUM($E$4:$E131)</f>
        <v>40104.30999999999</v>
      </c>
      <c r="T131">
        <f>SUM($H$4:$H131)</f>
        <v>37896.079999999987</v>
      </c>
      <c r="U131">
        <f>SUM($K$4:$K131)</f>
        <v>35698.269999999997</v>
      </c>
      <c r="V131" s="18">
        <f t="shared" si="30"/>
        <v>47425.159999999996</v>
      </c>
      <c r="W131">
        <f t="shared" si="31"/>
        <v>45986.30999999999</v>
      </c>
      <c r="X131">
        <f t="shared" si="32"/>
        <v>45324.079999999987</v>
      </c>
      <c r="Y131">
        <f t="shared" si="33"/>
        <v>44856.27</v>
      </c>
      <c r="AA131" s="2">
        <f t="shared" si="47"/>
        <v>0</v>
      </c>
      <c r="AB131" s="12">
        <f t="shared" si="38"/>
        <v>1633.2799999999988</v>
      </c>
      <c r="AC131" s="12">
        <f t="shared" si="39"/>
        <v>3256.319999999967</v>
      </c>
      <c r="AD131" s="12">
        <f t="shared" si="40"/>
        <v>4867.8399999999801</v>
      </c>
      <c r="AE131" s="12"/>
      <c r="AF131" s="1">
        <v>48245</v>
      </c>
      <c r="AG131" s="25">
        <f t="shared" si="41"/>
        <v>2220.1199999999953</v>
      </c>
      <c r="AH131" s="2">
        <f t="shared" si="42"/>
        <v>4428.2899999999681</v>
      </c>
      <c r="AI131" s="2">
        <f t="shared" si="43"/>
        <v>6626.049999999972</v>
      </c>
      <c r="AJ131" s="16">
        <f t="shared" si="44"/>
        <v>1438.8500000000058</v>
      </c>
      <c r="AK131">
        <f t="shared" si="45"/>
        <v>2101.080000000009</v>
      </c>
      <c r="AL131">
        <f t="shared" si="46"/>
        <v>2568.8899999999994</v>
      </c>
      <c r="AM131" s="16">
        <f t="shared" si="51"/>
        <v>3658.9700000000012</v>
      </c>
      <c r="AN131">
        <f t="shared" si="52"/>
        <v>6529.3699999999772</v>
      </c>
      <c r="AO131">
        <f t="shared" si="53"/>
        <v>9194.9399999999714</v>
      </c>
      <c r="AP131" s="16">
        <f t="shared" si="48"/>
        <v>586.83999999999651</v>
      </c>
      <c r="AQ131" s="30">
        <f t="shared" si="49"/>
        <v>1171.9700000000012</v>
      </c>
      <c r="AR131" s="30">
        <f t="shared" si="50"/>
        <v>1758.2099999999919</v>
      </c>
    </row>
    <row r="132" spans="1:44" x14ac:dyDescent="0.25">
      <c r="A132" s="1">
        <v>48274</v>
      </c>
      <c r="B132" s="18">
        <v>205.1</v>
      </c>
      <c r="C132" s="2">
        <v>1020.48</v>
      </c>
      <c r="D132" s="2">
        <v>97428.4</v>
      </c>
      <c r="E132" s="16">
        <v>193.69</v>
      </c>
      <c r="F132" s="2">
        <v>1019.14</v>
      </c>
      <c r="G132" s="2">
        <v>96842.880000000005</v>
      </c>
      <c r="H132" s="16">
        <v>182.39</v>
      </c>
      <c r="I132" s="2">
        <v>1017.76</v>
      </c>
      <c r="J132" s="2">
        <v>96259.15</v>
      </c>
      <c r="K132" s="16">
        <v>171.22</v>
      </c>
      <c r="L132" s="2">
        <v>1016.34</v>
      </c>
      <c r="M132" s="2">
        <v>95674.32</v>
      </c>
      <c r="N132" s="19">
        <f t="shared" si="34"/>
        <v>199571.6</v>
      </c>
      <c r="O132" s="2">
        <f t="shared" si="35"/>
        <v>200157.12</v>
      </c>
      <c r="P132" s="2">
        <f t="shared" si="36"/>
        <v>200740.85</v>
      </c>
      <c r="Q132" s="2">
        <f t="shared" si="37"/>
        <v>201325.68</v>
      </c>
      <c r="R132" s="18">
        <f>SUM($B$4:$B132)</f>
        <v>42528.259999999995</v>
      </c>
      <c r="S132">
        <f>SUM($E$4:$E132)</f>
        <v>40297.999999999993</v>
      </c>
      <c r="T132">
        <f>SUM($H$4:$H132)</f>
        <v>38078.469999999987</v>
      </c>
      <c r="U132">
        <f>SUM($K$4:$K132)</f>
        <v>35869.49</v>
      </c>
      <c r="V132" s="18">
        <f t="shared" ref="V132:V195" si="54">R132+CC2_5</f>
        <v>47630.259999999995</v>
      </c>
      <c r="W132">
        <f t="shared" ref="W132:W195" si="55">S132+CC2_375</f>
        <v>46179.999999999993</v>
      </c>
      <c r="X132">
        <f t="shared" ref="X132:X195" si="56">T132+CC2_25</f>
        <v>45506.469999999987</v>
      </c>
      <c r="Y132">
        <f t="shared" ref="Y132:Y195" si="57">U132+CC2_125</f>
        <v>45027.49</v>
      </c>
      <c r="AA132" s="2">
        <f t="shared" si="47"/>
        <v>0</v>
      </c>
      <c r="AB132" s="12">
        <f t="shared" si="38"/>
        <v>1646.0399999999988</v>
      </c>
      <c r="AC132" s="12">
        <f t="shared" si="39"/>
        <v>3281.7599999999666</v>
      </c>
      <c r="AD132" s="12">
        <f t="shared" si="40"/>
        <v>4905.8699999999799</v>
      </c>
      <c r="AE132" s="12"/>
      <c r="AF132" s="1">
        <v>48274</v>
      </c>
      <c r="AG132" s="25">
        <f t="shared" si="41"/>
        <v>2231.5599999999886</v>
      </c>
      <c r="AH132" s="2">
        <f t="shared" si="42"/>
        <v>4451.0099999999666</v>
      </c>
      <c r="AI132" s="2">
        <f t="shared" si="43"/>
        <v>6659.9499999999671</v>
      </c>
      <c r="AJ132" s="16">
        <f t="shared" si="44"/>
        <v>1450.260000000002</v>
      </c>
      <c r="AK132">
        <f t="shared" si="45"/>
        <v>2123.7900000000081</v>
      </c>
      <c r="AL132">
        <f t="shared" si="46"/>
        <v>2602.7699999999968</v>
      </c>
      <c r="AM132" s="16">
        <f t="shared" si="51"/>
        <v>3681.8199999999906</v>
      </c>
      <c r="AN132">
        <f t="shared" si="52"/>
        <v>6574.7999999999747</v>
      </c>
      <c r="AO132">
        <f t="shared" si="53"/>
        <v>9262.7199999999648</v>
      </c>
      <c r="AP132" s="16">
        <f t="shared" si="48"/>
        <v>585.51999999998952</v>
      </c>
      <c r="AQ132" s="30">
        <f t="shared" si="49"/>
        <v>1169.25</v>
      </c>
      <c r="AR132" s="30">
        <f t="shared" si="50"/>
        <v>1754.0799999999872</v>
      </c>
    </row>
    <row r="133" spans="1:44" x14ac:dyDescent="0.25">
      <c r="A133" s="1">
        <v>48305</v>
      </c>
      <c r="B133" s="18">
        <v>202.98</v>
      </c>
      <c r="C133" s="2">
        <v>1022.6</v>
      </c>
      <c r="D133" s="2">
        <v>96405.79</v>
      </c>
      <c r="E133" s="16">
        <v>191.67</v>
      </c>
      <c r="F133" s="2">
        <v>1021.16</v>
      </c>
      <c r="G133" s="2">
        <v>95821.72</v>
      </c>
      <c r="H133" s="16">
        <v>180.49</v>
      </c>
      <c r="I133" s="2">
        <v>1019.66</v>
      </c>
      <c r="J133" s="2">
        <v>95239.48</v>
      </c>
      <c r="K133" s="16">
        <v>169.42</v>
      </c>
      <c r="L133" s="2">
        <v>1018.14</v>
      </c>
      <c r="M133" s="2">
        <v>94656.18</v>
      </c>
      <c r="N133" s="19">
        <f t="shared" ref="N133:N196" si="58">$N$2-D133</f>
        <v>200594.21000000002</v>
      </c>
      <c r="O133" s="2">
        <f t="shared" ref="O133:O196" si="59">$N$2-G133</f>
        <v>201178.28</v>
      </c>
      <c r="P133" s="2">
        <f t="shared" ref="P133:P196" si="60">$N$2-J133</f>
        <v>201760.52000000002</v>
      </c>
      <c r="Q133" s="2">
        <f t="shared" ref="Q133:Q196" si="61">$N$2-M133</f>
        <v>202343.82</v>
      </c>
      <c r="R133" s="18">
        <f>SUM($B$4:$B133)</f>
        <v>42731.24</v>
      </c>
      <c r="S133">
        <f>SUM($E$4:$E133)</f>
        <v>40489.669999999991</v>
      </c>
      <c r="T133">
        <f>SUM($H$4:$H133)</f>
        <v>38258.959999999985</v>
      </c>
      <c r="U133">
        <f>SUM($K$4:$K133)</f>
        <v>36038.909999999996</v>
      </c>
      <c r="V133" s="18">
        <f t="shared" si="54"/>
        <v>47833.24</v>
      </c>
      <c r="W133">
        <f t="shared" si="55"/>
        <v>46371.669999999991</v>
      </c>
      <c r="X133">
        <f t="shared" si="56"/>
        <v>45686.959999999985</v>
      </c>
      <c r="Y133">
        <f t="shared" si="57"/>
        <v>45196.909999999996</v>
      </c>
      <c r="AA133" s="2">
        <f t="shared" si="47"/>
        <v>0</v>
      </c>
      <c r="AB133" s="12">
        <f t="shared" ref="AB133:AB196" si="62">AB132*(1+$AD$1)+AB$4</f>
        <v>1658.7999999999988</v>
      </c>
      <c r="AC133" s="12">
        <f t="shared" ref="AC133:AC196" si="63">AC132*(1+$AD$1)+AC$4</f>
        <v>3307.1999999999662</v>
      </c>
      <c r="AD133" s="12">
        <f t="shared" ref="AD133:AD196" si="64">AD132*(1+$AD$1)+AD$4</f>
        <v>4943.8999999999796</v>
      </c>
      <c r="AE133" s="12"/>
      <c r="AF133" s="1">
        <v>48305</v>
      </c>
      <c r="AG133" s="25">
        <f t="shared" ref="AG133:AG196" si="65">O133-$N133+AB133</f>
        <v>2242.8699999999767</v>
      </c>
      <c r="AH133" s="2">
        <f t="shared" ref="AH133:AH196" si="66">P133-$N133+AC133</f>
        <v>4473.5099999999638</v>
      </c>
      <c r="AI133" s="2">
        <f t="shared" ref="AI133:AI196" si="67">Q133-$N133+AD133</f>
        <v>6693.5099999999657</v>
      </c>
      <c r="AJ133" s="16">
        <f t="shared" ref="AJ133:AJ196" si="68">$V133-W133</f>
        <v>1461.570000000007</v>
      </c>
      <c r="AK133">
        <f t="shared" ref="AK133:AK196" si="69">$V133-X133</f>
        <v>2146.2800000000134</v>
      </c>
      <c r="AL133">
        <f t="shared" ref="AL133:AL196" si="70">$V133-Y133</f>
        <v>2636.3300000000017</v>
      </c>
      <c r="AM133" s="16">
        <f t="shared" si="51"/>
        <v>3704.4399999999837</v>
      </c>
      <c r="AN133">
        <f t="shared" si="52"/>
        <v>6619.7899999999772</v>
      </c>
      <c r="AO133">
        <f t="shared" si="53"/>
        <v>9329.8399999999674</v>
      </c>
      <c r="AP133" s="16">
        <f t="shared" si="48"/>
        <v>584.06999999999243</v>
      </c>
      <c r="AQ133" s="30">
        <f t="shared" si="49"/>
        <v>1166.3099999999977</v>
      </c>
      <c r="AR133" s="30">
        <f t="shared" si="50"/>
        <v>1749.6100000000006</v>
      </c>
    </row>
    <row r="134" spans="1:44" x14ac:dyDescent="0.25">
      <c r="A134" s="1">
        <v>48335</v>
      </c>
      <c r="B134" s="18">
        <v>200.85</v>
      </c>
      <c r="C134" s="2">
        <v>1024.73</v>
      </c>
      <c r="D134" s="2">
        <v>95381.06</v>
      </c>
      <c r="E134" s="16">
        <v>189.65</v>
      </c>
      <c r="F134" s="2">
        <v>1023.18</v>
      </c>
      <c r="G134" s="2">
        <v>94798.54</v>
      </c>
      <c r="H134" s="16">
        <v>178.57</v>
      </c>
      <c r="I134" s="2">
        <v>1021.58</v>
      </c>
      <c r="J134" s="2">
        <v>94217.91</v>
      </c>
      <c r="K134" s="16">
        <v>167.62</v>
      </c>
      <c r="L134" s="2">
        <v>1019.94</v>
      </c>
      <c r="M134" s="2">
        <v>93636.24</v>
      </c>
      <c r="N134" s="19">
        <f t="shared" si="58"/>
        <v>201618.94</v>
      </c>
      <c r="O134" s="2">
        <f t="shared" si="59"/>
        <v>202201.46000000002</v>
      </c>
      <c r="P134" s="2">
        <f t="shared" si="60"/>
        <v>202782.09</v>
      </c>
      <c r="Q134" s="2">
        <f t="shared" si="61"/>
        <v>203363.76</v>
      </c>
      <c r="R134" s="18">
        <f>SUM($B$4:$B134)</f>
        <v>42932.09</v>
      </c>
      <c r="S134">
        <f>SUM($E$4:$E134)</f>
        <v>40679.319999999992</v>
      </c>
      <c r="T134">
        <f>SUM($H$4:$H134)</f>
        <v>38437.529999999984</v>
      </c>
      <c r="U134">
        <f>SUM($K$4:$K134)</f>
        <v>36206.53</v>
      </c>
      <c r="V134" s="18">
        <f t="shared" si="54"/>
        <v>48034.09</v>
      </c>
      <c r="W134">
        <f t="shared" si="55"/>
        <v>46561.319999999992</v>
      </c>
      <c r="X134">
        <f t="shared" si="56"/>
        <v>45865.529999999984</v>
      </c>
      <c r="Y134">
        <f t="shared" si="57"/>
        <v>45364.53</v>
      </c>
      <c r="AA134" s="2">
        <f t="shared" ref="AA134:AA197" si="71">AA133*(1+($AD$1/12))+AA$4</f>
        <v>0</v>
      </c>
      <c r="AB134" s="12">
        <f t="shared" si="62"/>
        <v>1671.5599999999988</v>
      </c>
      <c r="AC134" s="12">
        <f t="shared" si="63"/>
        <v>3332.6399999999658</v>
      </c>
      <c r="AD134" s="12">
        <f t="shared" si="64"/>
        <v>4981.9299999999794</v>
      </c>
      <c r="AE134" s="12"/>
      <c r="AF134" s="1">
        <v>48335</v>
      </c>
      <c r="AG134" s="25">
        <f t="shared" si="65"/>
        <v>2254.0800000000172</v>
      </c>
      <c r="AH134" s="2">
        <f t="shared" si="66"/>
        <v>4495.7899999999599</v>
      </c>
      <c r="AI134" s="2">
        <f t="shared" si="67"/>
        <v>6726.7499999999864</v>
      </c>
      <c r="AJ134" s="16">
        <f t="shared" si="68"/>
        <v>1472.7700000000041</v>
      </c>
      <c r="AK134">
        <f t="shared" si="69"/>
        <v>2168.5600000000122</v>
      </c>
      <c r="AL134">
        <f t="shared" si="70"/>
        <v>2669.5599999999977</v>
      </c>
      <c r="AM134" s="16">
        <f t="shared" si="51"/>
        <v>3726.8500000000213</v>
      </c>
      <c r="AN134">
        <f t="shared" si="52"/>
        <v>6664.3499999999722</v>
      </c>
      <c r="AO134">
        <f t="shared" si="53"/>
        <v>9396.3099999999831</v>
      </c>
      <c r="AP134" s="16">
        <f t="shared" ref="AP134:AP197" si="72">$D134-G134</f>
        <v>582.52000000000407</v>
      </c>
      <c r="AQ134" s="30">
        <f t="shared" ref="AQ134:AQ197" si="73">$D134-J134</f>
        <v>1163.1499999999942</v>
      </c>
      <c r="AR134" s="30">
        <f t="shared" ref="AR134:AR197" si="74">$D134-M134</f>
        <v>1744.8199999999924</v>
      </c>
    </row>
    <row r="135" spans="1:44" x14ac:dyDescent="0.25">
      <c r="A135" s="1">
        <v>48366</v>
      </c>
      <c r="B135" s="18">
        <v>198.71</v>
      </c>
      <c r="C135" s="2">
        <v>1026.8699999999999</v>
      </c>
      <c r="D135" s="2">
        <v>94354.19</v>
      </c>
      <c r="E135" s="16">
        <v>187.62</v>
      </c>
      <c r="F135" s="2">
        <v>1025.21</v>
      </c>
      <c r="G135" s="2">
        <v>93773.33</v>
      </c>
      <c r="H135" s="16">
        <v>176.66</v>
      </c>
      <c r="I135" s="2">
        <v>1023.49</v>
      </c>
      <c r="J135" s="2">
        <v>93194.42</v>
      </c>
      <c r="K135" s="16">
        <v>165.81</v>
      </c>
      <c r="L135" s="2">
        <v>1021.75</v>
      </c>
      <c r="M135" s="2">
        <v>92614.5</v>
      </c>
      <c r="N135" s="19">
        <f t="shared" si="58"/>
        <v>202645.81</v>
      </c>
      <c r="O135" s="2">
        <f t="shared" si="59"/>
        <v>203226.66999999998</v>
      </c>
      <c r="P135" s="2">
        <f t="shared" si="60"/>
        <v>203805.58000000002</v>
      </c>
      <c r="Q135" s="2">
        <f t="shared" si="61"/>
        <v>204385.5</v>
      </c>
      <c r="R135" s="18">
        <f>SUM($B$4:$B135)</f>
        <v>43130.799999999996</v>
      </c>
      <c r="S135">
        <f>SUM($E$4:$E135)</f>
        <v>40866.939999999995</v>
      </c>
      <c r="T135">
        <f>SUM($H$4:$H135)</f>
        <v>38614.189999999988</v>
      </c>
      <c r="U135">
        <f>SUM($K$4:$K135)</f>
        <v>36372.339999999997</v>
      </c>
      <c r="V135" s="18">
        <f t="shared" si="54"/>
        <v>48232.799999999996</v>
      </c>
      <c r="W135">
        <f t="shared" si="55"/>
        <v>46748.939999999995</v>
      </c>
      <c r="X135">
        <f t="shared" si="56"/>
        <v>46042.189999999988</v>
      </c>
      <c r="Y135">
        <f t="shared" si="57"/>
        <v>45530.34</v>
      </c>
      <c r="AA135" s="2">
        <f t="shared" si="71"/>
        <v>0</v>
      </c>
      <c r="AB135" s="12">
        <f t="shared" si="62"/>
        <v>1684.3199999999988</v>
      </c>
      <c r="AC135" s="12">
        <f t="shared" si="63"/>
        <v>3358.0799999999654</v>
      </c>
      <c r="AD135" s="12">
        <f t="shared" si="64"/>
        <v>5019.9599999999791</v>
      </c>
      <c r="AE135" s="12"/>
      <c r="AF135" s="1">
        <v>48366</v>
      </c>
      <c r="AG135" s="25">
        <f t="shared" si="65"/>
        <v>2265.1799999999848</v>
      </c>
      <c r="AH135" s="2">
        <f t="shared" si="66"/>
        <v>4517.849999999984</v>
      </c>
      <c r="AI135" s="2">
        <f t="shared" si="67"/>
        <v>6759.6499999999814</v>
      </c>
      <c r="AJ135" s="16">
        <f t="shared" si="68"/>
        <v>1483.8600000000006</v>
      </c>
      <c r="AK135">
        <f t="shared" si="69"/>
        <v>2190.6100000000079</v>
      </c>
      <c r="AL135">
        <f t="shared" si="70"/>
        <v>2702.4599999999991</v>
      </c>
      <c r="AM135" s="16">
        <f t="shared" si="51"/>
        <v>3749.0399999999854</v>
      </c>
      <c r="AN135">
        <f t="shared" si="52"/>
        <v>6708.4599999999919</v>
      </c>
      <c r="AO135">
        <f t="shared" si="53"/>
        <v>9462.1099999999806</v>
      </c>
      <c r="AP135" s="16">
        <f t="shared" si="72"/>
        <v>580.86000000000058</v>
      </c>
      <c r="AQ135" s="30">
        <f t="shared" si="73"/>
        <v>1159.7700000000041</v>
      </c>
      <c r="AR135" s="30">
        <f t="shared" si="74"/>
        <v>1739.6900000000023</v>
      </c>
    </row>
    <row r="136" spans="1:44" x14ac:dyDescent="0.25">
      <c r="A136" s="1">
        <v>48396</v>
      </c>
      <c r="B136" s="18">
        <v>196.57</v>
      </c>
      <c r="C136" s="2">
        <v>1029.01</v>
      </c>
      <c r="D136" s="2">
        <v>93325.18</v>
      </c>
      <c r="E136" s="16">
        <v>185.59</v>
      </c>
      <c r="F136" s="2">
        <v>1027.24</v>
      </c>
      <c r="G136" s="2">
        <v>92746.09</v>
      </c>
      <c r="H136" s="16">
        <v>174.74</v>
      </c>
      <c r="I136" s="2">
        <v>1025.4100000000001</v>
      </c>
      <c r="J136" s="2">
        <v>92169.01</v>
      </c>
      <c r="K136" s="16">
        <v>164</v>
      </c>
      <c r="L136" s="2">
        <v>1023.56</v>
      </c>
      <c r="M136" s="2">
        <v>91590.94</v>
      </c>
      <c r="N136" s="19">
        <f t="shared" si="58"/>
        <v>203674.82</v>
      </c>
      <c r="O136" s="2">
        <f t="shared" si="59"/>
        <v>204253.91</v>
      </c>
      <c r="P136" s="2">
        <f t="shared" si="60"/>
        <v>204830.99</v>
      </c>
      <c r="Q136" s="2">
        <f t="shared" si="61"/>
        <v>205409.06</v>
      </c>
      <c r="R136" s="18">
        <f>SUM($B$4:$B136)</f>
        <v>43327.369999999995</v>
      </c>
      <c r="S136">
        <f>SUM($E$4:$E136)</f>
        <v>41052.529999999992</v>
      </c>
      <c r="T136">
        <f>SUM($H$4:$H136)</f>
        <v>38788.929999999986</v>
      </c>
      <c r="U136">
        <f>SUM($K$4:$K136)</f>
        <v>36536.339999999997</v>
      </c>
      <c r="V136" s="18">
        <f t="shared" si="54"/>
        <v>48429.369999999995</v>
      </c>
      <c r="W136">
        <f t="shared" si="55"/>
        <v>46934.529999999992</v>
      </c>
      <c r="X136">
        <f t="shared" si="56"/>
        <v>46216.929999999986</v>
      </c>
      <c r="Y136">
        <f t="shared" si="57"/>
        <v>45694.34</v>
      </c>
      <c r="AA136" s="2">
        <f t="shared" si="71"/>
        <v>0</v>
      </c>
      <c r="AB136" s="12">
        <f t="shared" si="62"/>
        <v>1697.0799999999988</v>
      </c>
      <c r="AC136" s="12">
        <f t="shared" si="63"/>
        <v>3383.519999999965</v>
      </c>
      <c r="AD136" s="12">
        <f t="shared" si="64"/>
        <v>5057.9899999999789</v>
      </c>
      <c r="AE136" s="12"/>
      <c r="AF136" s="1">
        <v>48396</v>
      </c>
      <c r="AG136" s="25">
        <f t="shared" si="65"/>
        <v>2276.1699999999955</v>
      </c>
      <c r="AH136" s="2">
        <f t="shared" si="66"/>
        <v>4539.6899999999487</v>
      </c>
      <c r="AI136" s="2">
        <f t="shared" si="67"/>
        <v>6792.2299999999696</v>
      </c>
      <c r="AJ136" s="16">
        <f t="shared" si="68"/>
        <v>1494.8400000000038</v>
      </c>
      <c r="AK136">
        <f t="shared" si="69"/>
        <v>2212.4400000000096</v>
      </c>
      <c r="AL136">
        <f t="shared" si="70"/>
        <v>2735.0299999999988</v>
      </c>
      <c r="AM136" s="16">
        <f t="shared" si="51"/>
        <v>3771.0099999999993</v>
      </c>
      <c r="AN136">
        <f t="shared" si="52"/>
        <v>6752.1299999999583</v>
      </c>
      <c r="AO136">
        <f t="shared" si="53"/>
        <v>9527.2599999999693</v>
      </c>
      <c r="AP136" s="16">
        <f t="shared" si="72"/>
        <v>579.08999999999651</v>
      </c>
      <c r="AQ136" s="30">
        <f t="shared" si="73"/>
        <v>1156.1699999999983</v>
      </c>
      <c r="AR136" s="30">
        <f t="shared" si="74"/>
        <v>1734.2399999999907</v>
      </c>
    </row>
    <row r="137" spans="1:44" x14ac:dyDescent="0.25">
      <c r="A137" s="1">
        <v>48427</v>
      </c>
      <c r="B137" s="18">
        <v>194.43</v>
      </c>
      <c r="C137" s="2">
        <v>1031.1500000000001</v>
      </c>
      <c r="D137" s="2">
        <v>92294.03</v>
      </c>
      <c r="E137" s="16">
        <v>183.56</v>
      </c>
      <c r="F137" s="2">
        <v>1029.27</v>
      </c>
      <c r="G137" s="2">
        <v>91716.82</v>
      </c>
      <c r="H137" s="16">
        <v>172.82</v>
      </c>
      <c r="I137" s="2">
        <v>1027.33</v>
      </c>
      <c r="J137" s="2">
        <v>91141.67</v>
      </c>
      <c r="K137" s="16">
        <v>162.19</v>
      </c>
      <c r="L137" s="2">
        <v>1025.3699999999999</v>
      </c>
      <c r="M137" s="2">
        <v>90565.58</v>
      </c>
      <c r="N137" s="19">
        <f t="shared" si="58"/>
        <v>204705.97</v>
      </c>
      <c r="O137" s="2">
        <f t="shared" si="59"/>
        <v>205283.18</v>
      </c>
      <c r="P137" s="2">
        <f t="shared" si="60"/>
        <v>205858.33000000002</v>
      </c>
      <c r="Q137" s="2">
        <f t="shared" si="61"/>
        <v>206434.41999999998</v>
      </c>
      <c r="R137" s="18">
        <f>SUM($B$4:$B137)</f>
        <v>43521.799999999996</v>
      </c>
      <c r="S137">
        <f>SUM($E$4:$E137)</f>
        <v>41236.089999999989</v>
      </c>
      <c r="T137">
        <f>SUM($H$4:$H137)</f>
        <v>38961.749999999985</v>
      </c>
      <c r="U137">
        <f>SUM($K$4:$K137)</f>
        <v>36698.53</v>
      </c>
      <c r="V137" s="18">
        <f t="shared" si="54"/>
        <v>48623.799999999996</v>
      </c>
      <c r="W137">
        <f t="shared" si="55"/>
        <v>47118.089999999989</v>
      </c>
      <c r="X137">
        <f t="shared" si="56"/>
        <v>46389.749999999985</v>
      </c>
      <c r="Y137">
        <f t="shared" si="57"/>
        <v>45856.53</v>
      </c>
      <c r="AA137" s="2">
        <f t="shared" si="71"/>
        <v>0</v>
      </c>
      <c r="AB137" s="12">
        <f t="shared" si="62"/>
        <v>1709.8399999999988</v>
      </c>
      <c r="AC137" s="12">
        <f t="shared" si="63"/>
        <v>3408.9599999999646</v>
      </c>
      <c r="AD137" s="12">
        <f t="shared" si="64"/>
        <v>5096.0199999999786</v>
      </c>
      <c r="AE137" s="12"/>
      <c r="AF137" s="1">
        <v>48427</v>
      </c>
      <c r="AG137" s="25">
        <f t="shared" si="65"/>
        <v>2287.0499999999906</v>
      </c>
      <c r="AH137" s="2">
        <f t="shared" si="66"/>
        <v>4561.3199999999797</v>
      </c>
      <c r="AI137" s="2">
        <f t="shared" si="67"/>
        <v>6824.4699999999611</v>
      </c>
      <c r="AJ137" s="16">
        <f t="shared" si="68"/>
        <v>1505.7100000000064</v>
      </c>
      <c r="AK137">
        <f t="shared" si="69"/>
        <v>2234.0500000000102</v>
      </c>
      <c r="AL137">
        <f t="shared" si="70"/>
        <v>2767.2699999999968</v>
      </c>
      <c r="AM137" s="16">
        <f t="shared" si="51"/>
        <v>3792.759999999997</v>
      </c>
      <c r="AN137">
        <f t="shared" si="52"/>
        <v>6795.3699999999899</v>
      </c>
      <c r="AO137">
        <f t="shared" si="53"/>
        <v>9591.7399999999579</v>
      </c>
      <c r="AP137" s="16">
        <f t="shared" si="72"/>
        <v>577.20999999999185</v>
      </c>
      <c r="AQ137" s="30">
        <f t="shared" si="73"/>
        <v>1152.3600000000006</v>
      </c>
      <c r="AR137" s="30">
        <f t="shared" si="74"/>
        <v>1728.4499999999971</v>
      </c>
    </row>
    <row r="138" spans="1:44" x14ac:dyDescent="0.25">
      <c r="A138" s="1">
        <v>48458</v>
      </c>
      <c r="B138" s="18">
        <v>192.28</v>
      </c>
      <c r="C138" s="2">
        <v>1033.3</v>
      </c>
      <c r="D138" s="2">
        <v>91260.73</v>
      </c>
      <c r="E138" s="16">
        <v>181.52</v>
      </c>
      <c r="F138" s="2">
        <v>1031.31</v>
      </c>
      <c r="G138" s="2">
        <v>90685.52</v>
      </c>
      <c r="H138" s="16">
        <v>170.89</v>
      </c>
      <c r="I138" s="2">
        <v>1029.26</v>
      </c>
      <c r="J138" s="2">
        <v>90112.41</v>
      </c>
      <c r="K138" s="16">
        <v>160.38</v>
      </c>
      <c r="L138" s="2">
        <v>1027.18</v>
      </c>
      <c r="M138" s="2">
        <v>89538.39</v>
      </c>
      <c r="N138" s="19">
        <f t="shared" si="58"/>
        <v>205739.27000000002</v>
      </c>
      <c r="O138" s="2">
        <f t="shared" si="59"/>
        <v>206314.47999999998</v>
      </c>
      <c r="P138" s="2">
        <f t="shared" si="60"/>
        <v>206887.59</v>
      </c>
      <c r="Q138" s="2">
        <f t="shared" si="61"/>
        <v>207461.61</v>
      </c>
      <c r="R138" s="18">
        <f>SUM($B$4:$B138)</f>
        <v>43714.079999999994</v>
      </c>
      <c r="S138">
        <f>SUM($E$4:$E138)</f>
        <v>41417.609999999986</v>
      </c>
      <c r="T138">
        <f>SUM($H$4:$H138)</f>
        <v>39132.639999999985</v>
      </c>
      <c r="U138">
        <f>SUM($K$4:$K138)</f>
        <v>36858.909999999996</v>
      </c>
      <c r="V138" s="18">
        <f t="shared" si="54"/>
        <v>48816.079999999994</v>
      </c>
      <c r="W138">
        <f t="shared" si="55"/>
        <v>47299.609999999986</v>
      </c>
      <c r="X138">
        <f t="shared" si="56"/>
        <v>46560.639999999985</v>
      </c>
      <c r="Y138">
        <f t="shared" si="57"/>
        <v>46016.909999999996</v>
      </c>
      <c r="AA138" s="2">
        <f t="shared" si="71"/>
        <v>0</v>
      </c>
      <c r="AB138" s="12">
        <f t="shared" si="62"/>
        <v>1722.5999999999988</v>
      </c>
      <c r="AC138" s="12">
        <f t="shared" si="63"/>
        <v>3434.3999999999642</v>
      </c>
      <c r="AD138" s="12">
        <f t="shared" si="64"/>
        <v>5134.0499999999784</v>
      </c>
      <c r="AE138" s="12"/>
      <c r="AF138" s="1">
        <v>48458</v>
      </c>
      <c r="AG138" s="25">
        <f t="shared" si="65"/>
        <v>2297.8099999999613</v>
      </c>
      <c r="AH138" s="2">
        <f t="shared" si="66"/>
        <v>4582.719999999942</v>
      </c>
      <c r="AI138" s="2">
        <f t="shared" si="67"/>
        <v>6856.3899999999458</v>
      </c>
      <c r="AJ138" s="16">
        <f t="shared" si="68"/>
        <v>1516.4700000000084</v>
      </c>
      <c r="AK138">
        <f t="shared" si="69"/>
        <v>2255.4400000000096</v>
      </c>
      <c r="AL138">
        <f t="shared" si="70"/>
        <v>2799.1699999999983</v>
      </c>
      <c r="AM138" s="16">
        <f t="shared" si="51"/>
        <v>3814.2799999999697</v>
      </c>
      <c r="AN138">
        <f t="shared" si="52"/>
        <v>6838.1599999999517</v>
      </c>
      <c r="AO138">
        <f t="shared" si="53"/>
        <v>9655.5599999999431</v>
      </c>
      <c r="AP138" s="16">
        <f t="shared" si="72"/>
        <v>575.20999999999185</v>
      </c>
      <c r="AQ138" s="30">
        <f t="shared" si="73"/>
        <v>1148.3199999999924</v>
      </c>
      <c r="AR138" s="30">
        <f t="shared" si="74"/>
        <v>1722.3399999999965</v>
      </c>
    </row>
    <row r="139" spans="1:44" x14ac:dyDescent="0.25">
      <c r="A139" s="1">
        <v>48488</v>
      </c>
      <c r="B139" s="18">
        <v>190.13</v>
      </c>
      <c r="C139" s="2">
        <v>1035.45</v>
      </c>
      <c r="D139" s="2">
        <v>90225.27</v>
      </c>
      <c r="E139" s="16">
        <v>179.48</v>
      </c>
      <c r="F139" s="2">
        <v>1033.3499999999999</v>
      </c>
      <c r="G139" s="2">
        <v>89652.17</v>
      </c>
      <c r="H139" s="16">
        <v>168.96</v>
      </c>
      <c r="I139" s="2">
        <v>1031.19</v>
      </c>
      <c r="J139" s="2">
        <v>89081.23</v>
      </c>
      <c r="K139" s="16">
        <v>158.56</v>
      </c>
      <c r="L139" s="2">
        <v>1029</v>
      </c>
      <c r="M139" s="2">
        <v>88509.39</v>
      </c>
      <c r="N139" s="19">
        <f t="shared" si="58"/>
        <v>206774.72999999998</v>
      </c>
      <c r="O139" s="2">
        <f t="shared" si="59"/>
        <v>207347.83000000002</v>
      </c>
      <c r="P139" s="2">
        <f t="shared" si="60"/>
        <v>207918.77000000002</v>
      </c>
      <c r="Q139" s="2">
        <f t="shared" si="61"/>
        <v>208490.61</v>
      </c>
      <c r="R139" s="18">
        <f>SUM($B$4:$B139)</f>
        <v>43904.209999999992</v>
      </c>
      <c r="S139">
        <f>SUM($E$4:$E139)</f>
        <v>41597.089999999989</v>
      </c>
      <c r="T139">
        <f>SUM($H$4:$H139)</f>
        <v>39301.599999999984</v>
      </c>
      <c r="U139">
        <f>SUM($K$4:$K139)</f>
        <v>37017.469999999994</v>
      </c>
      <c r="V139" s="18">
        <f t="shared" si="54"/>
        <v>49006.209999999992</v>
      </c>
      <c r="W139">
        <f t="shared" si="55"/>
        <v>47479.089999999989</v>
      </c>
      <c r="X139">
        <f t="shared" si="56"/>
        <v>46729.599999999984</v>
      </c>
      <c r="Y139">
        <f t="shared" si="57"/>
        <v>46175.469999999994</v>
      </c>
      <c r="AA139" s="2">
        <f t="shared" si="71"/>
        <v>0</v>
      </c>
      <c r="AB139" s="12">
        <f t="shared" si="62"/>
        <v>1735.3599999999988</v>
      </c>
      <c r="AC139" s="12">
        <f t="shared" si="63"/>
        <v>3459.8399999999638</v>
      </c>
      <c r="AD139" s="12">
        <f t="shared" si="64"/>
        <v>5172.0799999999781</v>
      </c>
      <c r="AE139" s="12"/>
      <c r="AF139" s="1">
        <v>48488</v>
      </c>
      <c r="AG139" s="25">
        <f t="shared" si="65"/>
        <v>2308.4600000000337</v>
      </c>
      <c r="AH139" s="2">
        <f t="shared" si="66"/>
        <v>4603.880000000001</v>
      </c>
      <c r="AI139" s="2">
        <f t="shared" si="67"/>
        <v>6887.9599999999828</v>
      </c>
      <c r="AJ139" s="16">
        <f t="shared" si="68"/>
        <v>1527.1200000000026</v>
      </c>
      <c r="AK139">
        <f t="shared" si="69"/>
        <v>2276.6100000000079</v>
      </c>
      <c r="AL139">
        <f t="shared" si="70"/>
        <v>2830.739999999998</v>
      </c>
      <c r="AM139" s="16">
        <f t="shared" si="51"/>
        <v>3835.5800000000363</v>
      </c>
      <c r="AN139">
        <f t="shared" si="52"/>
        <v>6880.4900000000089</v>
      </c>
      <c r="AO139">
        <f t="shared" si="53"/>
        <v>9718.6999999999807</v>
      </c>
      <c r="AP139" s="16">
        <f t="shared" si="72"/>
        <v>573.10000000000582</v>
      </c>
      <c r="AQ139" s="30">
        <f t="shared" si="73"/>
        <v>1144.0400000000081</v>
      </c>
      <c r="AR139" s="30">
        <f t="shared" si="74"/>
        <v>1715.8800000000047</v>
      </c>
    </row>
    <row r="140" spans="1:44" x14ac:dyDescent="0.25">
      <c r="A140" s="1">
        <v>48519</v>
      </c>
      <c r="B140" s="18">
        <v>187.97</v>
      </c>
      <c r="C140" s="2">
        <v>1037.6099999999999</v>
      </c>
      <c r="D140" s="2">
        <v>89187.66</v>
      </c>
      <c r="E140" s="16">
        <v>177.44</v>
      </c>
      <c r="F140" s="2">
        <v>1035.3900000000001</v>
      </c>
      <c r="G140" s="2">
        <v>88616.78</v>
      </c>
      <c r="H140" s="16">
        <v>167.03</v>
      </c>
      <c r="I140" s="2">
        <v>1033.1199999999999</v>
      </c>
      <c r="J140" s="2">
        <v>88048.1</v>
      </c>
      <c r="K140" s="16">
        <v>156.74</v>
      </c>
      <c r="L140" s="2">
        <v>1030.82</v>
      </c>
      <c r="M140" s="2">
        <v>87478.56</v>
      </c>
      <c r="N140" s="19">
        <f t="shared" si="58"/>
        <v>207812.34</v>
      </c>
      <c r="O140" s="2">
        <f t="shared" si="59"/>
        <v>208383.22</v>
      </c>
      <c r="P140" s="2">
        <f t="shared" si="60"/>
        <v>208951.9</v>
      </c>
      <c r="Q140" s="2">
        <f t="shared" si="61"/>
        <v>209521.44</v>
      </c>
      <c r="R140" s="18">
        <f>SUM($B$4:$B140)</f>
        <v>44092.179999999993</v>
      </c>
      <c r="S140">
        <f>SUM($E$4:$E140)</f>
        <v>41774.529999999992</v>
      </c>
      <c r="T140">
        <f>SUM($H$4:$H140)</f>
        <v>39468.629999999983</v>
      </c>
      <c r="U140">
        <f>SUM($K$4:$K140)</f>
        <v>37174.209999999992</v>
      </c>
      <c r="V140" s="18">
        <f t="shared" si="54"/>
        <v>49194.179999999993</v>
      </c>
      <c r="W140">
        <f t="shared" si="55"/>
        <v>47656.529999999992</v>
      </c>
      <c r="X140">
        <f t="shared" si="56"/>
        <v>46896.629999999983</v>
      </c>
      <c r="Y140">
        <f t="shared" si="57"/>
        <v>46332.209999999992</v>
      </c>
      <c r="AA140" s="2">
        <f t="shared" si="71"/>
        <v>0</v>
      </c>
      <c r="AB140" s="12">
        <f t="shared" si="62"/>
        <v>1748.1199999999988</v>
      </c>
      <c r="AC140" s="12">
        <f t="shared" si="63"/>
        <v>3485.2799999999634</v>
      </c>
      <c r="AD140" s="12">
        <f t="shared" si="64"/>
        <v>5210.1099999999778</v>
      </c>
      <c r="AE140" s="12"/>
      <c r="AF140" s="1">
        <v>48519</v>
      </c>
      <c r="AG140" s="25">
        <f t="shared" si="65"/>
        <v>2319.0000000000036</v>
      </c>
      <c r="AH140" s="2">
        <f t="shared" si="66"/>
        <v>4624.839999999961</v>
      </c>
      <c r="AI140" s="2">
        <f t="shared" si="67"/>
        <v>6919.2099999999837</v>
      </c>
      <c r="AJ140" s="16">
        <f t="shared" si="68"/>
        <v>1537.6500000000015</v>
      </c>
      <c r="AK140">
        <f t="shared" si="69"/>
        <v>2297.5500000000102</v>
      </c>
      <c r="AL140">
        <f t="shared" si="70"/>
        <v>2861.9700000000012</v>
      </c>
      <c r="AM140" s="16">
        <f t="shared" si="51"/>
        <v>3856.6500000000051</v>
      </c>
      <c r="AN140">
        <f t="shared" si="52"/>
        <v>6922.3899999999712</v>
      </c>
      <c r="AO140">
        <f t="shared" si="53"/>
        <v>9781.1799999999857</v>
      </c>
      <c r="AP140" s="16">
        <f t="shared" si="72"/>
        <v>570.88000000000466</v>
      </c>
      <c r="AQ140" s="30">
        <f t="shared" si="73"/>
        <v>1139.5599999999977</v>
      </c>
      <c r="AR140" s="30">
        <f t="shared" si="74"/>
        <v>1709.1000000000058</v>
      </c>
    </row>
    <row r="141" spans="1:44" x14ac:dyDescent="0.25">
      <c r="A141" s="1">
        <v>48549</v>
      </c>
      <c r="B141" s="18">
        <v>185.81</v>
      </c>
      <c r="C141" s="2">
        <v>1039.77</v>
      </c>
      <c r="D141" s="2">
        <v>88147.89</v>
      </c>
      <c r="E141" s="16">
        <v>175.39</v>
      </c>
      <c r="F141" s="2">
        <v>1037.44</v>
      </c>
      <c r="G141" s="2">
        <v>87579.33</v>
      </c>
      <c r="H141" s="16">
        <v>165.09</v>
      </c>
      <c r="I141" s="2">
        <v>1035.06</v>
      </c>
      <c r="J141" s="2">
        <v>87013.04</v>
      </c>
      <c r="K141" s="16">
        <v>154.91</v>
      </c>
      <c r="L141" s="2">
        <v>1032.6500000000001</v>
      </c>
      <c r="M141" s="2">
        <v>86445.91</v>
      </c>
      <c r="N141" s="19">
        <f t="shared" si="58"/>
        <v>208852.11</v>
      </c>
      <c r="O141" s="2">
        <f t="shared" si="59"/>
        <v>209420.66999999998</v>
      </c>
      <c r="P141" s="2">
        <f t="shared" si="60"/>
        <v>209986.96000000002</v>
      </c>
      <c r="Q141" s="2">
        <f t="shared" si="61"/>
        <v>210554.09</v>
      </c>
      <c r="R141" s="18">
        <f>SUM($B$4:$B141)</f>
        <v>44277.989999999991</v>
      </c>
      <c r="S141">
        <f>SUM($E$4:$E141)</f>
        <v>41949.919999999991</v>
      </c>
      <c r="T141">
        <f>SUM($H$4:$H141)</f>
        <v>39633.719999999979</v>
      </c>
      <c r="U141">
        <f>SUM($K$4:$K141)</f>
        <v>37329.119999999995</v>
      </c>
      <c r="V141" s="18">
        <f t="shared" si="54"/>
        <v>49379.989999999991</v>
      </c>
      <c r="W141">
        <f t="shared" si="55"/>
        <v>47831.919999999991</v>
      </c>
      <c r="X141">
        <f t="shared" si="56"/>
        <v>47061.719999999979</v>
      </c>
      <c r="Y141">
        <f t="shared" si="57"/>
        <v>46487.119999999995</v>
      </c>
      <c r="AA141" s="2">
        <f t="shared" si="71"/>
        <v>0</v>
      </c>
      <c r="AB141" s="12">
        <f t="shared" si="62"/>
        <v>1760.8799999999987</v>
      </c>
      <c r="AC141" s="12">
        <f t="shared" si="63"/>
        <v>3510.719999999963</v>
      </c>
      <c r="AD141" s="12">
        <f t="shared" si="64"/>
        <v>5248.1399999999776</v>
      </c>
      <c r="AE141" s="12"/>
      <c r="AF141" s="1">
        <v>48549</v>
      </c>
      <c r="AG141" s="25">
        <f t="shared" si="65"/>
        <v>2329.4399999999964</v>
      </c>
      <c r="AH141" s="2">
        <f t="shared" si="66"/>
        <v>4645.5699999999979</v>
      </c>
      <c r="AI141" s="2">
        <f t="shared" si="67"/>
        <v>6950.1199999999881</v>
      </c>
      <c r="AJ141" s="16">
        <f t="shared" si="68"/>
        <v>1548.0699999999997</v>
      </c>
      <c r="AK141">
        <f t="shared" si="69"/>
        <v>2318.2700000000114</v>
      </c>
      <c r="AL141">
        <f t="shared" si="70"/>
        <v>2892.8699999999953</v>
      </c>
      <c r="AM141" s="16">
        <f t="shared" si="51"/>
        <v>3877.5099999999961</v>
      </c>
      <c r="AN141">
        <f t="shared" si="52"/>
        <v>6963.8400000000092</v>
      </c>
      <c r="AO141">
        <f t="shared" si="53"/>
        <v>9842.9899999999834</v>
      </c>
      <c r="AP141" s="16">
        <f t="shared" si="72"/>
        <v>568.55999999999767</v>
      </c>
      <c r="AQ141" s="30">
        <f t="shared" si="73"/>
        <v>1134.8500000000058</v>
      </c>
      <c r="AR141" s="30">
        <f t="shared" si="74"/>
        <v>1701.9799999999959</v>
      </c>
    </row>
    <row r="142" spans="1:44" x14ac:dyDescent="0.25">
      <c r="A142" s="1">
        <v>48580</v>
      </c>
      <c r="B142" s="18">
        <v>183.64</v>
      </c>
      <c r="C142" s="2">
        <v>1041.94</v>
      </c>
      <c r="D142" s="2">
        <v>87105.95</v>
      </c>
      <c r="E142" s="16">
        <v>173.33</v>
      </c>
      <c r="F142" s="2">
        <v>1039.5</v>
      </c>
      <c r="G142" s="2">
        <v>86539.839999999997</v>
      </c>
      <c r="H142" s="16">
        <v>163.15</v>
      </c>
      <c r="I142" s="2">
        <v>1037</v>
      </c>
      <c r="J142" s="2">
        <v>85976.04</v>
      </c>
      <c r="K142" s="16">
        <v>153.08000000000001</v>
      </c>
      <c r="L142" s="2">
        <v>1034.48</v>
      </c>
      <c r="M142" s="2">
        <v>85411.44</v>
      </c>
      <c r="N142" s="19">
        <f t="shared" si="58"/>
        <v>209894.05</v>
      </c>
      <c r="O142" s="2">
        <f t="shared" si="59"/>
        <v>210460.16</v>
      </c>
      <c r="P142" s="2">
        <f t="shared" si="60"/>
        <v>211023.96000000002</v>
      </c>
      <c r="Q142" s="2">
        <f t="shared" si="61"/>
        <v>211588.56</v>
      </c>
      <c r="R142" s="18">
        <f>SUM($B$4:$B142)</f>
        <v>44461.62999999999</v>
      </c>
      <c r="S142">
        <f>SUM($E$4:$E142)</f>
        <v>42123.249999999993</v>
      </c>
      <c r="T142">
        <f>SUM($H$4:$H142)</f>
        <v>39796.869999999981</v>
      </c>
      <c r="U142">
        <f>SUM($K$4:$K142)</f>
        <v>37482.199999999997</v>
      </c>
      <c r="V142" s="18">
        <f t="shared" si="54"/>
        <v>49563.62999999999</v>
      </c>
      <c r="W142">
        <f t="shared" si="55"/>
        <v>48005.249999999993</v>
      </c>
      <c r="X142">
        <f t="shared" si="56"/>
        <v>47224.869999999981</v>
      </c>
      <c r="Y142">
        <f t="shared" si="57"/>
        <v>46640.2</v>
      </c>
      <c r="AA142" s="2">
        <f t="shared" si="71"/>
        <v>0</v>
      </c>
      <c r="AB142" s="12">
        <f t="shared" si="62"/>
        <v>1773.6399999999987</v>
      </c>
      <c r="AC142" s="12">
        <f t="shared" si="63"/>
        <v>3536.1599999999626</v>
      </c>
      <c r="AD142" s="12">
        <f t="shared" si="64"/>
        <v>5286.1699999999773</v>
      </c>
      <c r="AE142" s="12"/>
      <c r="AF142" s="1">
        <v>48580</v>
      </c>
      <c r="AG142" s="25">
        <f t="shared" si="65"/>
        <v>2339.7500000000136</v>
      </c>
      <c r="AH142" s="2">
        <f t="shared" si="66"/>
        <v>4666.0699999999952</v>
      </c>
      <c r="AI142" s="2">
        <f t="shared" si="67"/>
        <v>6980.6799999999866</v>
      </c>
      <c r="AJ142" s="16">
        <f t="shared" si="68"/>
        <v>1558.3799999999974</v>
      </c>
      <c r="AK142">
        <f t="shared" si="69"/>
        <v>2338.7600000000093</v>
      </c>
      <c r="AL142">
        <f t="shared" si="70"/>
        <v>2923.429999999993</v>
      </c>
      <c r="AM142" s="16">
        <f t="shared" si="51"/>
        <v>3898.130000000011</v>
      </c>
      <c r="AN142">
        <f t="shared" si="52"/>
        <v>7004.8300000000045</v>
      </c>
      <c r="AO142">
        <f t="shared" si="53"/>
        <v>9904.1099999999788</v>
      </c>
      <c r="AP142" s="16">
        <f t="shared" si="72"/>
        <v>566.11000000000058</v>
      </c>
      <c r="AQ142" s="30">
        <f t="shared" si="73"/>
        <v>1129.9100000000035</v>
      </c>
      <c r="AR142" s="30">
        <f t="shared" si="74"/>
        <v>1694.5099999999948</v>
      </c>
    </row>
    <row r="143" spans="1:44" x14ac:dyDescent="0.25">
      <c r="A143" s="1">
        <v>48611</v>
      </c>
      <c r="B143" s="18">
        <v>181.47</v>
      </c>
      <c r="C143" s="2">
        <v>1044.1099999999999</v>
      </c>
      <c r="D143" s="2">
        <v>86061.84</v>
      </c>
      <c r="E143" s="16">
        <v>171.28</v>
      </c>
      <c r="F143" s="2">
        <v>1041.55</v>
      </c>
      <c r="G143" s="2">
        <v>85498.28</v>
      </c>
      <c r="H143" s="16">
        <v>161.21</v>
      </c>
      <c r="I143" s="2">
        <v>1038.94</v>
      </c>
      <c r="J143" s="2">
        <v>84937.1</v>
      </c>
      <c r="K143" s="16">
        <v>151.25</v>
      </c>
      <c r="L143" s="2">
        <v>1036.31</v>
      </c>
      <c r="M143" s="2">
        <v>84375.13</v>
      </c>
      <c r="N143" s="19">
        <f t="shared" si="58"/>
        <v>210938.16</v>
      </c>
      <c r="O143" s="2">
        <f t="shared" si="59"/>
        <v>211501.72</v>
      </c>
      <c r="P143" s="2">
        <f t="shared" si="60"/>
        <v>212062.9</v>
      </c>
      <c r="Q143" s="2">
        <f t="shared" si="61"/>
        <v>212624.87</v>
      </c>
      <c r="R143" s="18">
        <f>SUM($B$4:$B143)</f>
        <v>44643.099999999991</v>
      </c>
      <c r="S143">
        <f>SUM($E$4:$E143)</f>
        <v>42294.529999999992</v>
      </c>
      <c r="T143">
        <f>SUM($H$4:$H143)</f>
        <v>39958.07999999998</v>
      </c>
      <c r="U143">
        <f>SUM($K$4:$K143)</f>
        <v>37633.449999999997</v>
      </c>
      <c r="V143" s="18">
        <f t="shared" si="54"/>
        <v>49745.099999999991</v>
      </c>
      <c r="W143">
        <f t="shared" si="55"/>
        <v>48176.529999999992</v>
      </c>
      <c r="X143">
        <f t="shared" si="56"/>
        <v>47386.07999999998</v>
      </c>
      <c r="Y143">
        <f t="shared" si="57"/>
        <v>46791.45</v>
      </c>
      <c r="AA143" s="2">
        <f t="shared" si="71"/>
        <v>0</v>
      </c>
      <c r="AB143" s="12">
        <f t="shared" si="62"/>
        <v>1786.3999999999987</v>
      </c>
      <c r="AC143" s="12">
        <f t="shared" si="63"/>
        <v>3561.5999999999622</v>
      </c>
      <c r="AD143" s="12">
        <f t="shared" si="64"/>
        <v>5324.1999999999771</v>
      </c>
      <c r="AE143" s="12"/>
      <c r="AF143" s="1">
        <v>48611</v>
      </c>
      <c r="AG143" s="25">
        <f t="shared" si="65"/>
        <v>2349.9599999999964</v>
      </c>
      <c r="AH143" s="2">
        <f t="shared" si="66"/>
        <v>4686.3399999999529</v>
      </c>
      <c r="AI143" s="2">
        <f t="shared" si="67"/>
        <v>7010.9099999999689</v>
      </c>
      <c r="AJ143" s="16">
        <f t="shared" si="68"/>
        <v>1568.5699999999997</v>
      </c>
      <c r="AK143">
        <f t="shared" si="69"/>
        <v>2359.0200000000114</v>
      </c>
      <c r="AL143">
        <f t="shared" si="70"/>
        <v>2953.6499999999942</v>
      </c>
      <c r="AM143" s="16">
        <f t="shared" ref="AM143:AM206" si="75">O143-$N143+AB143+AJ143</f>
        <v>3918.5299999999961</v>
      </c>
      <c r="AN143">
        <f t="shared" ref="AN143:AN206" si="76">P143-$N143+AC143+AK143</f>
        <v>7045.3599999999642</v>
      </c>
      <c r="AO143">
        <f t="shared" ref="AO143:AO206" si="77">Q143-$N143+AD143+AL143</f>
        <v>9964.5599999999631</v>
      </c>
      <c r="AP143" s="16">
        <f t="shared" si="72"/>
        <v>563.55999999999767</v>
      </c>
      <c r="AQ143" s="30">
        <f t="shared" si="73"/>
        <v>1124.7399999999907</v>
      </c>
      <c r="AR143" s="30">
        <f t="shared" si="74"/>
        <v>1686.7099999999919</v>
      </c>
    </row>
    <row r="144" spans="1:44" x14ac:dyDescent="0.25">
      <c r="A144" s="1">
        <v>48639</v>
      </c>
      <c r="B144" s="18">
        <v>179.3</v>
      </c>
      <c r="C144" s="2">
        <v>1046.28</v>
      </c>
      <c r="D144" s="2">
        <v>85015.56</v>
      </c>
      <c r="E144" s="16">
        <v>169.22</v>
      </c>
      <c r="F144" s="2">
        <v>1043.6099999999999</v>
      </c>
      <c r="G144" s="2">
        <v>84454.67</v>
      </c>
      <c r="H144" s="16">
        <v>159.26</v>
      </c>
      <c r="I144" s="2">
        <v>1040.8900000000001</v>
      </c>
      <c r="J144" s="2">
        <v>83896.2</v>
      </c>
      <c r="K144" s="16">
        <v>149.41</v>
      </c>
      <c r="L144" s="2">
        <v>1038.1500000000001</v>
      </c>
      <c r="M144" s="2">
        <v>83336.98</v>
      </c>
      <c r="N144" s="19">
        <f t="shared" si="58"/>
        <v>211984.44</v>
      </c>
      <c r="O144" s="2">
        <f t="shared" si="59"/>
        <v>212545.33000000002</v>
      </c>
      <c r="P144" s="2">
        <f t="shared" si="60"/>
        <v>213103.8</v>
      </c>
      <c r="Q144" s="2">
        <f t="shared" si="61"/>
        <v>213663.02000000002</v>
      </c>
      <c r="R144" s="18">
        <f>SUM($B$4:$B144)</f>
        <v>44822.399999999994</v>
      </c>
      <c r="S144">
        <f>SUM($E$4:$E144)</f>
        <v>42463.749999999993</v>
      </c>
      <c r="T144">
        <f>SUM($H$4:$H144)</f>
        <v>40117.339999999982</v>
      </c>
      <c r="U144">
        <f>SUM($K$4:$K144)</f>
        <v>37782.86</v>
      </c>
      <c r="V144" s="18">
        <f t="shared" si="54"/>
        <v>49924.399999999994</v>
      </c>
      <c r="W144">
        <f t="shared" si="55"/>
        <v>48345.749999999993</v>
      </c>
      <c r="X144">
        <f t="shared" si="56"/>
        <v>47545.339999999982</v>
      </c>
      <c r="Y144">
        <f t="shared" si="57"/>
        <v>46940.86</v>
      </c>
      <c r="AA144" s="2">
        <f t="shared" si="71"/>
        <v>0</v>
      </c>
      <c r="AB144" s="12">
        <f t="shared" si="62"/>
        <v>1799.1599999999987</v>
      </c>
      <c r="AC144" s="12">
        <f t="shared" si="63"/>
        <v>3587.0399999999618</v>
      </c>
      <c r="AD144" s="12">
        <f t="shared" si="64"/>
        <v>5362.2299999999768</v>
      </c>
      <c r="AE144" s="12"/>
      <c r="AF144" s="1">
        <v>48639</v>
      </c>
      <c r="AG144" s="25">
        <f t="shared" si="65"/>
        <v>2360.0500000000129</v>
      </c>
      <c r="AH144" s="2">
        <f t="shared" si="66"/>
        <v>4706.3999999999478</v>
      </c>
      <c r="AI144" s="2">
        <f t="shared" si="67"/>
        <v>7040.8099999999931</v>
      </c>
      <c r="AJ144" s="16">
        <f t="shared" si="68"/>
        <v>1578.6500000000015</v>
      </c>
      <c r="AK144">
        <f t="shared" si="69"/>
        <v>2379.0600000000122</v>
      </c>
      <c r="AL144">
        <f t="shared" si="70"/>
        <v>2983.5399999999936</v>
      </c>
      <c r="AM144" s="16">
        <f t="shared" si="75"/>
        <v>3938.7000000000144</v>
      </c>
      <c r="AN144">
        <f t="shared" si="76"/>
        <v>7085.45999999996</v>
      </c>
      <c r="AO144">
        <f t="shared" si="77"/>
        <v>10024.349999999988</v>
      </c>
      <c r="AP144" s="16">
        <f t="shared" si="72"/>
        <v>560.88999999999942</v>
      </c>
      <c r="AQ144" s="30">
        <f t="shared" si="73"/>
        <v>1119.3600000000006</v>
      </c>
      <c r="AR144" s="30">
        <f t="shared" si="74"/>
        <v>1678.5800000000017</v>
      </c>
    </row>
    <row r="145" spans="1:44" x14ac:dyDescent="0.25">
      <c r="A145" s="1">
        <v>48670</v>
      </c>
      <c r="B145" s="18">
        <v>177.12</v>
      </c>
      <c r="C145" s="2">
        <v>1048.46</v>
      </c>
      <c r="D145" s="2">
        <v>83967.09</v>
      </c>
      <c r="E145" s="16">
        <v>167.15</v>
      </c>
      <c r="F145" s="2">
        <v>1045.68</v>
      </c>
      <c r="G145" s="2">
        <v>83408.990000000005</v>
      </c>
      <c r="H145" s="16">
        <v>157.31</v>
      </c>
      <c r="I145" s="2">
        <v>1042.8399999999999</v>
      </c>
      <c r="J145" s="2">
        <v>82853.36</v>
      </c>
      <c r="K145" s="16">
        <v>147.58000000000001</v>
      </c>
      <c r="L145" s="2">
        <v>1039.98</v>
      </c>
      <c r="M145" s="2">
        <v>82297</v>
      </c>
      <c r="N145" s="19">
        <f t="shared" si="58"/>
        <v>213032.91</v>
      </c>
      <c r="O145" s="2">
        <f t="shared" si="59"/>
        <v>213591.01</v>
      </c>
      <c r="P145" s="2">
        <f t="shared" si="60"/>
        <v>214146.64</v>
      </c>
      <c r="Q145" s="2">
        <f t="shared" si="61"/>
        <v>214703</v>
      </c>
      <c r="R145" s="18">
        <f>SUM($B$4:$B145)</f>
        <v>44999.519999999997</v>
      </c>
      <c r="S145">
        <f>SUM($E$4:$E145)</f>
        <v>42630.899999999994</v>
      </c>
      <c r="T145">
        <f>SUM($H$4:$H145)</f>
        <v>40274.64999999998</v>
      </c>
      <c r="U145">
        <f>SUM($K$4:$K145)</f>
        <v>37930.44</v>
      </c>
      <c r="V145" s="18">
        <f t="shared" si="54"/>
        <v>50101.52</v>
      </c>
      <c r="W145">
        <f t="shared" si="55"/>
        <v>48512.899999999994</v>
      </c>
      <c r="X145">
        <f t="shared" si="56"/>
        <v>47702.64999999998</v>
      </c>
      <c r="Y145">
        <f t="shared" si="57"/>
        <v>47088.44</v>
      </c>
      <c r="AA145" s="2">
        <f t="shared" si="71"/>
        <v>0</v>
      </c>
      <c r="AB145" s="12">
        <f t="shared" si="62"/>
        <v>1811.9199999999987</v>
      </c>
      <c r="AC145" s="12">
        <f t="shared" si="63"/>
        <v>3612.4799999999614</v>
      </c>
      <c r="AD145" s="12">
        <f t="shared" si="64"/>
        <v>5400.2599999999766</v>
      </c>
      <c r="AE145" s="12"/>
      <c r="AF145" s="1">
        <v>48670</v>
      </c>
      <c r="AG145" s="25">
        <f t="shared" si="65"/>
        <v>2370.0200000000045</v>
      </c>
      <c r="AH145" s="2">
        <f t="shared" si="66"/>
        <v>4726.2099999999718</v>
      </c>
      <c r="AI145" s="2">
        <f t="shared" si="67"/>
        <v>7070.3499999999731</v>
      </c>
      <c r="AJ145" s="16">
        <f t="shared" si="68"/>
        <v>1588.6200000000026</v>
      </c>
      <c r="AK145">
        <f t="shared" si="69"/>
        <v>2398.8700000000172</v>
      </c>
      <c r="AL145">
        <f t="shared" si="70"/>
        <v>3013.0799999999945</v>
      </c>
      <c r="AM145" s="16">
        <f t="shared" si="75"/>
        <v>3958.6400000000071</v>
      </c>
      <c r="AN145">
        <f t="shared" si="76"/>
        <v>7125.079999999989</v>
      </c>
      <c r="AO145">
        <f t="shared" si="77"/>
        <v>10083.429999999968</v>
      </c>
      <c r="AP145" s="16">
        <f t="shared" si="72"/>
        <v>558.09999999999127</v>
      </c>
      <c r="AQ145" s="30">
        <f t="shared" si="73"/>
        <v>1113.7299999999959</v>
      </c>
      <c r="AR145" s="30">
        <f t="shared" si="74"/>
        <v>1670.0899999999965</v>
      </c>
    </row>
    <row r="146" spans="1:44" x14ac:dyDescent="0.25">
      <c r="A146" s="1">
        <v>48700</v>
      </c>
      <c r="B146" s="18">
        <v>174.93</v>
      </c>
      <c r="C146" s="2">
        <v>1050.6500000000001</v>
      </c>
      <c r="D146" s="2">
        <v>82916.44</v>
      </c>
      <c r="E146" s="16">
        <v>165.08</v>
      </c>
      <c r="F146" s="2">
        <v>1047.75</v>
      </c>
      <c r="G146" s="2">
        <v>82361.240000000005</v>
      </c>
      <c r="H146" s="16">
        <v>155.35</v>
      </c>
      <c r="I146" s="2">
        <v>1044.8</v>
      </c>
      <c r="J146" s="2">
        <v>81808.56</v>
      </c>
      <c r="K146" s="16">
        <v>145.72999999999999</v>
      </c>
      <c r="L146" s="2">
        <v>1041.83</v>
      </c>
      <c r="M146" s="2">
        <v>81255.17</v>
      </c>
      <c r="N146" s="19">
        <f t="shared" si="58"/>
        <v>214083.56</v>
      </c>
      <c r="O146" s="2">
        <f t="shared" si="59"/>
        <v>214638.76</v>
      </c>
      <c r="P146" s="2">
        <f t="shared" si="60"/>
        <v>215191.44</v>
      </c>
      <c r="Q146" s="2">
        <f t="shared" si="61"/>
        <v>215744.83000000002</v>
      </c>
      <c r="R146" s="18">
        <f>SUM($B$4:$B146)</f>
        <v>45174.45</v>
      </c>
      <c r="S146">
        <f>SUM($E$4:$E146)</f>
        <v>42795.979999999996</v>
      </c>
      <c r="T146">
        <f>SUM($H$4:$H146)</f>
        <v>40429.999999999978</v>
      </c>
      <c r="U146">
        <f>SUM($K$4:$K146)</f>
        <v>38076.170000000006</v>
      </c>
      <c r="V146" s="18">
        <f t="shared" si="54"/>
        <v>50276.45</v>
      </c>
      <c r="W146">
        <f t="shared" si="55"/>
        <v>48677.979999999996</v>
      </c>
      <c r="X146">
        <f t="shared" si="56"/>
        <v>47857.999999999978</v>
      </c>
      <c r="Y146">
        <f t="shared" si="57"/>
        <v>47234.170000000006</v>
      </c>
      <c r="AA146" s="2">
        <f t="shared" si="71"/>
        <v>0</v>
      </c>
      <c r="AB146" s="12">
        <f t="shared" si="62"/>
        <v>1824.6799999999987</v>
      </c>
      <c r="AC146" s="12">
        <f t="shared" si="63"/>
        <v>3637.919999999961</v>
      </c>
      <c r="AD146" s="12">
        <f t="shared" si="64"/>
        <v>5438.2899999999763</v>
      </c>
      <c r="AE146" s="12"/>
      <c r="AF146" s="1">
        <v>48700</v>
      </c>
      <c r="AG146" s="25">
        <f t="shared" si="65"/>
        <v>2379.8800000000101</v>
      </c>
      <c r="AH146" s="2">
        <f t="shared" si="66"/>
        <v>4745.7999999999656</v>
      </c>
      <c r="AI146" s="2">
        <f t="shared" si="67"/>
        <v>7099.5599999999949</v>
      </c>
      <c r="AJ146" s="16">
        <f t="shared" si="68"/>
        <v>1598.4700000000012</v>
      </c>
      <c r="AK146">
        <f t="shared" si="69"/>
        <v>2418.4500000000189</v>
      </c>
      <c r="AL146">
        <f t="shared" si="70"/>
        <v>3042.2799999999916</v>
      </c>
      <c r="AM146" s="16">
        <f t="shared" si="75"/>
        <v>3978.3500000000113</v>
      </c>
      <c r="AN146">
        <f t="shared" si="76"/>
        <v>7164.2499999999845</v>
      </c>
      <c r="AO146">
        <f t="shared" si="77"/>
        <v>10141.839999999986</v>
      </c>
      <c r="AP146" s="16">
        <f t="shared" si="72"/>
        <v>555.19999999999709</v>
      </c>
      <c r="AQ146" s="30">
        <f t="shared" si="73"/>
        <v>1107.8800000000047</v>
      </c>
      <c r="AR146" s="30">
        <f t="shared" si="74"/>
        <v>1661.2700000000041</v>
      </c>
    </row>
    <row r="147" spans="1:44" x14ac:dyDescent="0.25">
      <c r="A147" s="1">
        <v>48731</v>
      </c>
      <c r="B147" s="18">
        <v>172.74</v>
      </c>
      <c r="C147" s="2">
        <v>1052.8399999999999</v>
      </c>
      <c r="D147" s="2">
        <v>81863.61</v>
      </c>
      <c r="E147" s="16">
        <v>163.01</v>
      </c>
      <c r="F147" s="2">
        <v>1049.82</v>
      </c>
      <c r="G147" s="2">
        <v>81311.42</v>
      </c>
      <c r="H147" s="16">
        <v>153.38999999999999</v>
      </c>
      <c r="I147" s="2">
        <v>1046.76</v>
      </c>
      <c r="J147" s="2">
        <v>80761.8</v>
      </c>
      <c r="K147" s="16">
        <v>143.88999999999999</v>
      </c>
      <c r="L147" s="2">
        <v>1043.67</v>
      </c>
      <c r="M147" s="2">
        <v>80211.5</v>
      </c>
      <c r="N147" s="19">
        <f t="shared" si="58"/>
        <v>215136.39</v>
      </c>
      <c r="O147" s="2">
        <f t="shared" si="59"/>
        <v>215688.58000000002</v>
      </c>
      <c r="P147" s="2">
        <f t="shared" si="60"/>
        <v>216238.2</v>
      </c>
      <c r="Q147" s="2">
        <f t="shared" si="61"/>
        <v>216788.5</v>
      </c>
      <c r="R147" s="18">
        <f>SUM($B$4:$B147)</f>
        <v>45347.189999999995</v>
      </c>
      <c r="S147">
        <f>SUM($E$4:$E147)</f>
        <v>42958.99</v>
      </c>
      <c r="T147">
        <f>SUM($H$4:$H147)</f>
        <v>40583.389999999978</v>
      </c>
      <c r="U147">
        <f>SUM($K$4:$K147)</f>
        <v>38220.060000000005</v>
      </c>
      <c r="V147" s="18">
        <f t="shared" si="54"/>
        <v>50449.189999999995</v>
      </c>
      <c r="W147">
        <f t="shared" si="55"/>
        <v>48840.99</v>
      </c>
      <c r="X147">
        <f t="shared" si="56"/>
        <v>48011.389999999978</v>
      </c>
      <c r="Y147">
        <f t="shared" si="57"/>
        <v>47378.060000000005</v>
      </c>
      <c r="AA147" s="2">
        <f t="shared" si="71"/>
        <v>0</v>
      </c>
      <c r="AB147" s="12">
        <f t="shared" si="62"/>
        <v>1837.4399999999987</v>
      </c>
      <c r="AC147" s="12">
        <f t="shared" si="63"/>
        <v>3663.3599999999606</v>
      </c>
      <c r="AD147" s="12">
        <f t="shared" si="64"/>
        <v>5476.3199999999761</v>
      </c>
      <c r="AE147" s="12"/>
      <c r="AF147" s="1">
        <v>48731</v>
      </c>
      <c r="AG147" s="25">
        <f t="shared" si="65"/>
        <v>2389.630000000001</v>
      </c>
      <c r="AH147" s="2">
        <f t="shared" si="66"/>
        <v>4765.1699999999582</v>
      </c>
      <c r="AI147" s="2">
        <f t="shared" si="67"/>
        <v>7128.4299999999621</v>
      </c>
      <c r="AJ147" s="16">
        <f t="shared" si="68"/>
        <v>1608.1999999999971</v>
      </c>
      <c r="AK147">
        <f t="shared" si="69"/>
        <v>2437.8000000000175</v>
      </c>
      <c r="AL147">
        <f t="shared" si="70"/>
        <v>3071.1299999999901</v>
      </c>
      <c r="AM147" s="16">
        <f t="shared" si="75"/>
        <v>3997.8299999999981</v>
      </c>
      <c r="AN147">
        <f t="shared" si="76"/>
        <v>7202.9699999999757</v>
      </c>
      <c r="AO147">
        <f t="shared" si="77"/>
        <v>10199.559999999952</v>
      </c>
      <c r="AP147" s="16">
        <f t="shared" si="72"/>
        <v>552.19000000000233</v>
      </c>
      <c r="AQ147" s="30">
        <f t="shared" si="73"/>
        <v>1101.8099999999977</v>
      </c>
      <c r="AR147" s="30">
        <f t="shared" si="74"/>
        <v>1652.1100000000006</v>
      </c>
    </row>
    <row r="148" spans="1:44" x14ac:dyDescent="0.25">
      <c r="A148" s="1">
        <v>48761</v>
      </c>
      <c r="B148" s="18">
        <v>170.55</v>
      </c>
      <c r="C148" s="2">
        <v>1055.03</v>
      </c>
      <c r="D148" s="2">
        <v>80808.58</v>
      </c>
      <c r="E148" s="16">
        <v>160.93</v>
      </c>
      <c r="F148" s="2">
        <v>1051.9000000000001</v>
      </c>
      <c r="G148" s="2">
        <v>80259.509999999995</v>
      </c>
      <c r="H148" s="16">
        <v>151.43</v>
      </c>
      <c r="I148" s="2">
        <v>1048.72</v>
      </c>
      <c r="J148" s="2">
        <v>79713.08</v>
      </c>
      <c r="K148" s="16">
        <v>142.04</v>
      </c>
      <c r="L148" s="2">
        <v>1045.52</v>
      </c>
      <c r="M148" s="2">
        <v>79165.98</v>
      </c>
      <c r="N148" s="19">
        <f t="shared" si="58"/>
        <v>216191.41999999998</v>
      </c>
      <c r="O148" s="2">
        <f t="shared" si="59"/>
        <v>216740.49</v>
      </c>
      <c r="P148" s="2">
        <f t="shared" si="60"/>
        <v>217286.91999999998</v>
      </c>
      <c r="Q148" s="2">
        <f t="shared" si="61"/>
        <v>217834.02000000002</v>
      </c>
      <c r="R148" s="18">
        <f>SUM($B$4:$B148)</f>
        <v>45517.74</v>
      </c>
      <c r="S148">
        <f>SUM($E$4:$E148)</f>
        <v>43119.92</v>
      </c>
      <c r="T148">
        <f>SUM($H$4:$H148)</f>
        <v>40734.819999999978</v>
      </c>
      <c r="U148">
        <f>SUM($K$4:$K148)</f>
        <v>38362.100000000006</v>
      </c>
      <c r="V148" s="18">
        <f t="shared" si="54"/>
        <v>50619.74</v>
      </c>
      <c r="W148">
        <f t="shared" si="55"/>
        <v>49001.919999999998</v>
      </c>
      <c r="X148">
        <f t="shared" si="56"/>
        <v>48162.819999999978</v>
      </c>
      <c r="Y148">
        <f t="shared" si="57"/>
        <v>47520.100000000006</v>
      </c>
      <c r="AA148" s="2">
        <f t="shared" si="71"/>
        <v>0</v>
      </c>
      <c r="AB148" s="12">
        <f t="shared" si="62"/>
        <v>1850.1999999999987</v>
      </c>
      <c r="AC148" s="12">
        <f t="shared" si="63"/>
        <v>3688.7999999999602</v>
      </c>
      <c r="AD148" s="12">
        <f t="shared" si="64"/>
        <v>5514.3499999999758</v>
      </c>
      <c r="AE148" s="12"/>
      <c r="AF148" s="1">
        <v>48761</v>
      </c>
      <c r="AG148" s="25">
        <f t="shared" si="65"/>
        <v>2399.2700000000059</v>
      </c>
      <c r="AH148" s="2">
        <f t="shared" si="66"/>
        <v>4784.2999999999602</v>
      </c>
      <c r="AI148" s="2">
        <f t="shared" si="67"/>
        <v>7156.9500000000107</v>
      </c>
      <c r="AJ148" s="16">
        <f t="shared" si="68"/>
        <v>1617.8199999999997</v>
      </c>
      <c r="AK148">
        <f t="shared" si="69"/>
        <v>2456.9200000000201</v>
      </c>
      <c r="AL148">
        <f t="shared" si="70"/>
        <v>3099.6399999999921</v>
      </c>
      <c r="AM148" s="16">
        <f t="shared" si="75"/>
        <v>4017.0900000000056</v>
      </c>
      <c r="AN148">
        <f t="shared" si="76"/>
        <v>7241.2199999999802</v>
      </c>
      <c r="AO148">
        <f t="shared" si="77"/>
        <v>10256.590000000004</v>
      </c>
      <c r="AP148" s="16">
        <f t="shared" si="72"/>
        <v>549.07000000000698</v>
      </c>
      <c r="AQ148" s="30">
        <f t="shared" si="73"/>
        <v>1095.5</v>
      </c>
      <c r="AR148" s="30">
        <f t="shared" si="74"/>
        <v>1642.6000000000058</v>
      </c>
    </row>
    <row r="149" spans="1:44" x14ac:dyDescent="0.25">
      <c r="A149" s="1">
        <v>48792</v>
      </c>
      <c r="B149" s="18">
        <v>168.35</v>
      </c>
      <c r="C149" s="2">
        <v>1057.23</v>
      </c>
      <c r="D149" s="2">
        <v>79751.350000000006</v>
      </c>
      <c r="E149" s="16">
        <v>158.85</v>
      </c>
      <c r="F149" s="2">
        <v>1053.98</v>
      </c>
      <c r="G149" s="2">
        <v>79205.53</v>
      </c>
      <c r="H149" s="16">
        <v>149.46</v>
      </c>
      <c r="I149" s="2">
        <v>1050.69</v>
      </c>
      <c r="J149" s="2">
        <v>78662.39</v>
      </c>
      <c r="K149" s="16">
        <v>140.19</v>
      </c>
      <c r="L149" s="2">
        <v>1047.3699999999999</v>
      </c>
      <c r="M149" s="2">
        <v>78118.61</v>
      </c>
      <c r="N149" s="19">
        <f t="shared" si="58"/>
        <v>217248.65</v>
      </c>
      <c r="O149" s="2">
        <f t="shared" si="59"/>
        <v>217794.47</v>
      </c>
      <c r="P149" s="2">
        <f t="shared" si="60"/>
        <v>218337.61</v>
      </c>
      <c r="Q149" s="2">
        <f t="shared" si="61"/>
        <v>218881.39</v>
      </c>
      <c r="R149" s="18">
        <f>SUM($B$4:$B149)</f>
        <v>45686.09</v>
      </c>
      <c r="S149">
        <f>SUM($E$4:$E149)</f>
        <v>43278.77</v>
      </c>
      <c r="T149">
        <f>SUM($H$4:$H149)</f>
        <v>40884.279999999977</v>
      </c>
      <c r="U149">
        <f>SUM($K$4:$K149)</f>
        <v>38502.290000000008</v>
      </c>
      <c r="V149" s="18">
        <f t="shared" si="54"/>
        <v>50788.09</v>
      </c>
      <c r="W149">
        <f t="shared" si="55"/>
        <v>49160.77</v>
      </c>
      <c r="X149">
        <f t="shared" si="56"/>
        <v>48312.279999999977</v>
      </c>
      <c r="Y149">
        <f t="shared" si="57"/>
        <v>47660.290000000008</v>
      </c>
      <c r="AA149" s="2">
        <f t="shared" si="71"/>
        <v>0</v>
      </c>
      <c r="AB149" s="12">
        <f t="shared" si="62"/>
        <v>1862.9599999999987</v>
      </c>
      <c r="AC149" s="12">
        <f t="shared" si="63"/>
        <v>3714.2399999999598</v>
      </c>
      <c r="AD149" s="12">
        <f t="shared" si="64"/>
        <v>5552.3799999999756</v>
      </c>
      <c r="AE149" s="12"/>
      <c r="AF149" s="1">
        <v>48792</v>
      </c>
      <c r="AG149" s="25">
        <f t="shared" si="65"/>
        <v>2408.7800000000057</v>
      </c>
      <c r="AH149" s="2">
        <f t="shared" si="66"/>
        <v>4803.1999999999516</v>
      </c>
      <c r="AI149" s="2">
        <f t="shared" si="67"/>
        <v>7185.1199999999953</v>
      </c>
      <c r="AJ149" s="16">
        <f t="shared" si="68"/>
        <v>1627.3199999999997</v>
      </c>
      <c r="AK149">
        <f t="shared" si="69"/>
        <v>2475.8100000000195</v>
      </c>
      <c r="AL149">
        <f t="shared" si="70"/>
        <v>3127.7999999999884</v>
      </c>
      <c r="AM149" s="16">
        <f t="shared" si="75"/>
        <v>4036.1000000000054</v>
      </c>
      <c r="AN149">
        <f t="shared" si="76"/>
        <v>7279.0099999999711</v>
      </c>
      <c r="AO149">
        <f t="shared" si="77"/>
        <v>10312.919999999984</v>
      </c>
      <c r="AP149" s="16">
        <f t="shared" si="72"/>
        <v>545.82000000000698</v>
      </c>
      <c r="AQ149" s="30">
        <f t="shared" si="73"/>
        <v>1088.9600000000064</v>
      </c>
      <c r="AR149" s="30">
        <f t="shared" si="74"/>
        <v>1632.7400000000052</v>
      </c>
    </row>
    <row r="150" spans="1:44" x14ac:dyDescent="0.25">
      <c r="A150" s="1">
        <v>48823</v>
      </c>
      <c r="B150" s="18">
        <v>166.15</v>
      </c>
      <c r="C150" s="2">
        <v>1059.43</v>
      </c>
      <c r="D150" s="2">
        <v>78691.92</v>
      </c>
      <c r="E150" s="16">
        <v>156.76</v>
      </c>
      <c r="F150" s="2">
        <v>1056.07</v>
      </c>
      <c r="G150" s="2">
        <v>78149.460000000006</v>
      </c>
      <c r="H150" s="16">
        <v>147.49</v>
      </c>
      <c r="I150" s="2">
        <v>1052.6600000000001</v>
      </c>
      <c r="J150" s="2">
        <v>77609.73</v>
      </c>
      <c r="K150" s="16">
        <v>138.34</v>
      </c>
      <c r="L150" s="2">
        <v>1049.22</v>
      </c>
      <c r="M150" s="2">
        <v>77069.39</v>
      </c>
      <c r="N150" s="19">
        <f t="shared" si="58"/>
        <v>218308.08000000002</v>
      </c>
      <c r="O150" s="2">
        <f t="shared" si="59"/>
        <v>218850.53999999998</v>
      </c>
      <c r="P150" s="2">
        <f t="shared" si="60"/>
        <v>219390.27000000002</v>
      </c>
      <c r="Q150" s="2">
        <f t="shared" si="61"/>
        <v>219930.61</v>
      </c>
      <c r="R150" s="18">
        <f>SUM($B$4:$B150)</f>
        <v>45852.24</v>
      </c>
      <c r="S150">
        <f>SUM($E$4:$E150)</f>
        <v>43435.53</v>
      </c>
      <c r="T150">
        <f>SUM($H$4:$H150)</f>
        <v>41031.769999999975</v>
      </c>
      <c r="U150">
        <f>SUM($K$4:$K150)</f>
        <v>38640.630000000005</v>
      </c>
      <c r="V150" s="18">
        <f t="shared" si="54"/>
        <v>50954.239999999998</v>
      </c>
      <c r="W150">
        <f t="shared" si="55"/>
        <v>49317.53</v>
      </c>
      <c r="X150">
        <f t="shared" si="56"/>
        <v>48459.769999999975</v>
      </c>
      <c r="Y150">
        <f t="shared" si="57"/>
        <v>47798.630000000005</v>
      </c>
      <c r="AA150" s="2">
        <f t="shared" si="71"/>
        <v>0</v>
      </c>
      <c r="AB150" s="12">
        <f t="shared" si="62"/>
        <v>1875.7199999999987</v>
      </c>
      <c r="AC150" s="12">
        <f t="shared" si="63"/>
        <v>3739.6799999999594</v>
      </c>
      <c r="AD150" s="12">
        <f t="shared" si="64"/>
        <v>5590.4099999999753</v>
      </c>
      <c r="AE150" s="12"/>
      <c r="AF150" s="1">
        <v>48823</v>
      </c>
      <c r="AG150" s="25">
        <f t="shared" si="65"/>
        <v>2418.1799999999612</v>
      </c>
      <c r="AH150" s="2">
        <f t="shared" si="66"/>
        <v>4821.8699999999617</v>
      </c>
      <c r="AI150" s="2">
        <f t="shared" si="67"/>
        <v>7212.939999999945</v>
      </c>
      <c r="AJ150" s="16">
        <f t="shared" si="68"/>
        <v>1636.7099999999991</v>
      </c>
      <c r="AK150">
        <f t="shared" si="69"/>
        <v>2494.470000000023</v>
      </c>
      <c r="AL150">
        <f t="shared" si="70"/>
        <v>3155.6099999999933</v>
      </c>
      <c r="AM150" s="16">
        <f t="shared" si="75"/>
        <v>4054.8899999999603</v>
      </c>
      <c r="AN150">
        <f t="shared" si="76"/>
        <v>7316.3399999999847</v>
      </c>
      <c r="AO150">
        <f t="shared" si="77"/>
        <v>10368.549999999937</v>
      </c>
      <c r="AP150" s="16">
        <f t="shared" si="72"/>
        <v>542.45999999999185</v>
      </c>
      <c r="AQ150" s="30">
        <f t="shared" si="73"/>
        <v>1082.1900000000023</v>
      </c>
      <c r="AR150" s="30">
        <f t="shared" si="74"/>
        <v>1622.5299999999988</v>
      </c>
    </row>
    <row r="151" spans="1:44" x14ac:dyDescent="0.25">
      <c r="A151" s="1">
        <v>48853</v>
      </c>
      <c r="B151" s="18">
        <v>163.94</v>
      </c>
      <c r="C151" s="2">
        <v>1061.6400000000001</v>
      </c>
      <c r="D151" s="2">
        <v>77630.28</v>
      </c>
      <c r="E151" s="16">
        <v>154.66999999999999</v>
      </c>
      <c r="F151" s="2">
        <v>1058.1600000000001</v>
      </c>
      <c r="G151" s="2">
        <v>77091.3</v>
      </c>
      <c r="H151" s="16">
        <v>145.52000000000001</v>
      </c>
      <c r="I151" s="2">
        <v>1054.6300000000001</v>
      </c>
      <c r="J151" s="2">
        <v>76555.100000000006</v>
      </c>
      <c r="K151" s="16">
        <v>136.47999999999999</v>
      </c>
      <c r="L151" s="2">
        <v>1051.08</v>
      </c>
      <c r="M151" s="2">
        <v>76018.3</v>
      </c>
      <c r="N151" s="19">
        <f t="shared" si="58"/>
        <v>219369.72</v>
      </c>
      <c r="O151" s="2">
        <f t="shared" si="59"/>
        <v>219908.7</v>
      </c>
      <c r="P151" s="2">
        <f t="shared" si="60"/>
        <v>220444.9</v>
      </c>
      <c r="Q151" s="2">
        <f t="shared" si="61"/>
        <v>220981.7</v>
      </c>
      <c r="R151" s="18">
        <f>SUM($B$4:$B151)</f>
        <v>46016.18</v>
      </c>
      <c r="S151">
        <f>SUM($E$4:$E151)</f>
        <v>43590.2</v>
      </c>
      <c r="T151">
        <f>SUM($H$4:$H151)</f>
        <v>41177.289999999972</v>
      </c>
      <c r="U151">
        <f>SUM($K$4:$K151)</f>
        <v>38777.110000000008</v>
      </c>
      <c r="V151" s="18">
        <f t="shared" si="54"/>
        <v>51118.18</v>
      </c>
      <c r="W151">
        <f t="shared" si="55"/>
        <v>49472.2</v>
      </c>
      <c r="X151">
        <f t="shared" si="56"/>
        <v>48605.289999999972</v>
      </c>
      <c r="Y151">
        <f t="shared" si="57"/>
        <v>47935.110000000008</v>
      </c>
      <c r="AA151" s="2">
        <f t="shared" si="71"/>
        <v>0</v>
      </c>
      <c r="AB151" s="12">
        <f t="shared" si="62"/>
        <v>1888.4799999999987</v>
      </c>
      <c r="AC151" s="12">
        <f t="shared" si="63"/>
        <v>3765.119999999959</v>
      </c>
      <c r="AD151" s="12">
        <f t="shared" si="64"/>
        <v>5628.439999999975</v>
      </c>
      <c r="AE151" s="12"/>
      <c r="AF151" s="1">
        <v>48853</v>
      </c>
      <c r="AG151" s="25">
        <f t="shared" si="65"/>
        <v>2427.4600000000091</v>
      </c>
      <c r="AH151" s="2">
        <f t="shared" si="66"/>
        <v>4840.299999999952</v>
      </c>
      <c r="AI151" s="2">
        <f t="shared" si="67"/>
        <v>7240.4199999999855</v>
      </c>
      <c r="AJ151" s="16">
        <f t="shared" si="68"/>
        <v>1645.9800000000032</v>
      </c>
      <c r="AK151">
        <f t="shared" si="69"/>
        <v>2512.8900000000285</v>
      </c>
      <c r="AL151">
        <f t="shared" si="70"/>
        <v>3183.0699999999924</v>
      </c>
      <c r="AM151" s="16">
        <f t="shared" si="75"/>
        <v>4073.4400000000123</v>
      </c>
      <c r="AN151">
        <f t="shared" si="76"/>
        <v>7353.1899999999805</v>
      </c>
      <c r="AO151">
        <f t="shared" si="77"/>
        <v>10423.489999999978</v>
      </c>
      <c r="AP151" s="16">
        <f t="shared" si="72"/>
        <v>538.97999999999593</v>
      </c>
      <c r="AQ151" s="30">
        <f t="shared" si="73"/>
        <v>1075.179999999993</v>
      </c>
      <c r="AR151" s="30">
        <f t="shared" si="74"/>
        <v>1611.9799999999959</v>
      </c>
    </row>
    <row r="152" spans="1:44" x14ac:dyDescent="0.25">
      <c r="A152" s="1">
        <v>48884</v>
      </c>
      <c r="B152" s="18">
        <v>161.72999999999999</v>
      </c>
      <c r="C152" s="2">
        <v>1063.8499999999999</v>
      </c>
      <c r="D152" s="2">
        <v>76566.429999999993</v>
      </c>
      <c r="E152" s="16">
        <v>152.58000000000001</v>
      </c>
      <c r="F152" s="2">
        <v>1060.25</v>
      </c>
      <c r="G152" s="2">
        <v>76031.05</v>
      </c>
      <c r="H152" s="16">
        <v>143.54</v>
      </c>
      <c r="I152" s="2">
        <v>1056.6099999999999</v>
      </c>
      <c r="J152" s="2">
        <v>75498.490000000005</v>
      </c>
      <c r="K152" s="16">
        <v>134.62</v>
      </c>
      <c r="L152" s="2">
        <v>1052.94</v>
      </c>
      <c r="M152" s="2">
        <v>74965.36</v>
      </c>
      <c r="N152" s="19">
        <f t="shared" si="58"/>
        <v>220433.57</v>
      </c>
      <c r="O152" s="2">
        <f t="shared" si="59"/>
        <v>220968.95</v>
      </c>
      <c r="P152" s="2">
        <f t="shared" si="60"/>
        <v>221501.51</v>
      </c>
      <c r="Q152" s="2">
        <f t="shared" si="61"/>
        <v>222034.64</v>
      </c>
      <c r="R152" s="18">
        <f>SUM($B$4:$B152)</f>
        <v>46177.91</v>
      </c>
      <c r="S152">
        <f>SUM($E$4:$E152)</f>
        <v>43742.78</v>
      </c>
      <c r="T152">
        <f>SUM($H$4:$H152)</f>
        <v>41320.829999999973</v>
      </c>
      <c r="U152">
        <f>SUM($K$4:$K152)</f>
        <v>38911.73000000001</v>
      </c>
      <c r="V152" s="18">
        <f t="shared" si="54"/>
        <v>51279.91</v>
      </c>
      <c r="W152">
        <f t="shared" si="55"/>
        <v>49624.78</v>
      </c>
      <c r="X152">
        <f t="shared" si="56"/>
        <v>48748.829999999973</v>
      </c>
      <c r="Y152">
        <f t="shared" si="57"/>
        <v>48069.73000000001</v>
      </c>
      <c r="AA152" s="2">
        <f t="shared" si="71"/>
        <v>0</v>
      </c>
      <c r="AB152" s="12">
        <f t="shared" si="62"/>
        <v>1901.2399999999986</v>
      </c>
      <c r="AC152" s="12">
        <f t="shared" si="63"/>
        <v>3790.5599999999586</v>
      </c>
      <c r="AD152" s="12">
        <f t="shared" si="64"/>
        <v>5666.4699999999748</v>
      </c>
      <c r="AE152" s="12"/>
      <c r="AF152" s="1">
        <v>48884</v>
      </c>
      <c r="AG152" s="25">
        <f t="shared" si="65"/>
        <v>2436.6200000000035</v>
      </c>
      <c r="AH152" s="2">
        <f t="shared" si="66"/>
        <v>4858.4999999999609</v>
      </c>
      <c r="AI152" s="2">
        <f t="shared" si="67"/>
        <v>7267.5399999999818</v>
      </c>
      <c r="AJ152" s="16">
        <f t="shared" si="68"/>
        <v>1655.1300000000047</v>
      </c>
      <c r="AK152">
        <f t="shared" si="69"/>
        <v>2531.0800000000309</v>
      </c>
      <c r="AL152">
        <f t="shared" si="70"/>
        <v>3210.179999999993</v>
      </c>
      <c r="AM152" s="16">
        <f t="shared" si="75"/>
        <v>4091.7500000000082</v>
      </c>
      <c r="AN152">
        <f t="shared" si="76"/>
        <v>7389.5799999999917</v>
      </c>
      <c r="AO152">
        <f t="shared" si="77"/>
        <v>10477.719999999976</v>
      </c>
      <c r="AP152" s="16">
        <f t="shared" si="72"/>
        <v>535.3799999999901</v>
      </c>
      <c r="AQ152" s="30">
        <f t="shared" si="73"/>
        <v>1067.9399999999878</v>
      </c>
      <c r="AR152" s="30">
        <f t="shared" si="74"/>
        <v>1601.0699999999924</v>
      </c>
    </row>
    <row r="153" spans="1:44" x14ac:dyDescent="0.25">
      <c r="A153" s="1">
        <v>48914</v>
      </c>
      <c r="B153" s="18">
        <v>159.51</v>
      </c>
      <c r="C153" s="2">
        <v>1066.07</v>
      </c>
      <c r="D153" s="2">
        <v>75500.36</v>
      </c>
      <c r="E153" s="16">
        <v>150.47999999999999</v>
      </c>
      <c r="F153" s="2">
        <v>1062.3499999999999</v>
      </c>
      <c r="G153" s="2">
        <v>74968.7</v>
      </c>
      <c r="H153" s="16">
        <v>141.56</v>
      </c>
      <c r="I153" s="2">
        <v>1058.5899999999999</v>
      </c>
      <c r="J153" s="2">
        <v>74439.899999999994</v>
      </c>
      <c r="K153" s="16">
        <v>132.75</v>
      </c>
      <c r="L153" s="2">
        <v>1054.81</v>
      </c>
      <c r="M153" s="2">
        <v>73910.55</v>
      </c>
      <c r="N153" s="19">
        <f t="shared" si="58"/>
        <v>221499.64</v>
      </c>
      <c r="O153" s="2">
        <f t="shared" si="59"/>
        <v>222031.3</v>
      </c>
      <c r="P153" s="2">
        <f t="shared" si="60"/>
        <v>222560.1</v>
      </c>
      <c r="Q153" s="2">
        <f t="shared" si="61"/>
        <v>223089.45</v>
      </c>
      <c r="R153" s="18">
        <f>SUM($B$4:$B153)</f>
        <v>46337.420000000006</v>
      </c>
      <c r="S153">
        <f>SUM($E$4:$E153)</f>
        <v>43893.26</v>
      </c>
      <c r="T153">
        <f>SUM($H$4:$H153)</f>
        <v>41462.38999999997</v>
      </c>
      <c r="U153">
        <f>SUM($K$4:$K153)</f>
        <v>39044.48000000001</v>
      </c>
      <c r="V153" s="18">
        <f t="shared" si="54"/>
        <v>51439.420000000006</v>
      </c>
      <c r="W153">
        <f t="shared" si="55"/>
        <v>49775.26</v>
      </c>
      <c r="X153">
        <f t="shared" si="56"/>
        <v>48890.38999999997</v>
      </c>
      <c r="Y153">
        <f t="shared" si="57"/>
        <v>48202.48000000001</v>
      </c>
      <c r="AA153" s="2">
        <f t="shared" si="71"/>
        <v>0</v>
      </c>
      <c r="AB153" s="12">
        <f t="shared" si="62"/>
        <v>1913.9999999999986</v>
      </c>
      <c r="AC153" s="12">
        <f t="shared" si="63"/>
        <v>3815.9999999999582</v>
      </c>
      <c r="AD153" s="12">
        <f t="shared" si="64"/>
        <v>5704.4999999999745</v>
      </c>
      <c r="AE153" s="12"/>
      <c r="AF153" s="1">
        <v>48914</v>
      </c>
      <c r="AG153" s="25">
        <f t="shared" si="65"/>
        <v>2445.659999999973</v>
      </c>
      <c r="AH153" s="2">
        <f t="shared" si="66"/>
        <v>4876.45999999995</v>
      </c>
      <c r="AI153" s="2">
        <f t="shared" si="67"/>
        <v>7294.3099999999722</v>
      </c>
      <c r="AJ153" s="16">
        <f t="shared" si="68"/>
        <v>1664.1600000000035</v>
      </c>
      <c r="AK153">
        <f t="shared" si="69"/>
        <v>2549.0300000000352</v>
      </c>
      <c r="AL153">
        <f t="shared" si="70"/>
        <v>3236.9399999999951</v>
      </c>
      <c r="AM153" s="16">
        <f t="shared" si="75"/>
        <v>4109.8199999999761</v>
      </c>
      <c r="AN153">
        <f t="shared" si="76"/>
        <v>7425.4899999999852</v>
      </c>
      <c r="AO153">
        <f t="shared" si="77"/>
        <v>10531.249999999967</v>
      </c>
      <c r="AP153" s="16">
        <f t="shared" si="72"/>
        <v>531.66000000000349</v>
      </c>
      <c r="AQ153" s="30">
        <f t="shared" si="73"/>
        <v>1060.4600000000064</v>
      </c>
      <c r="AR153" s="30">
        <f t="shared" si="74"/>
        <v>1589.8099999999977</v>
      </c>
    </row>
    <row r="154" spans="1:44" x14ac:dyDescent="0.25">
      <c r="A154" s="1">
        <v>48945</v>
      </c>
      <c r="B154" s="18">
        <v>157.29</v>
      </c>
      <c r="C154" s="2">
        <v>1068.29</v>
      </c>
      <c r="D154" s="2">
        <v>74432.070000000007</v>
      </c>
      <c r="E154" s="16">
        <v>148.38</v>
      </c>
      <c r="F154" s="2">
        <v>1064.45</v>
      </c>
      <c r="G154" s="2">
        <v>73904.240000000005</v>
      </c>
      <c r="H154" s="16">
        <v>139.57</v>
      </c>
      <c r="I154" s="2">
        <v>1060.58</v>
      </c>
      <c r="J154" s="2">
        <v>73379.33</v>
      </c>
      <c r="K154" s="16">
        <v>130.88</v>
      </c>
      <c r="L154" s="2">
        <v>1056.68</v>
      </c>
      <c r="M154" s="2">
        <v>72853.87</v>
      </c>
      <c r="N154" s="19">
        <f t="shared" si="58"/>
        <v>222567.93</v>
      </c>
      <c r="O154" s="2">
        <f t="shared" si="59"/>
        <v>223095.76</v>
      </c>
      <c r="P154" s="2">
        <f t="shared" si="60"/>
        <v>223620.66999999998</v>
      </c>
      <c r="Q154" s="2">
        <f t="shared" si="61"/>
        <v>224146.13</v>
      </c>
      <c r="R154" s="18">
        <f>SUM($B$4:$B154)</f>
        <v>46494.710000000006</v>
      </c>
      <c r="S154">
        <f>SUM($E$4:$E154)</f>
        <v>44041.64</v>
      </c>
      <c r="T154">
        <f>SUM($H$4:$H154)</f>
        <v>41601.95999999997</v>
      </c>
      <c r="U154">
        <f>SUM($K$4:$K154)</f>
        <v>39175.360000000008</v>
      </c>
      <c r="V154" s="18">
        <f t="shared" si="54"/>
        <v>51596.710000000006</v>
      </c>
      <c r="W154">
        <f t="shared" si="55"/>
        <v>49923.64</v>
      </c>
      <c r="X154">
        <f t="shared" si="56"/>
        <v>49029.95999999997</v>
      </c>
      <c r="Y154">
        <f t="shared" si="57"/>
        <v>48333.360000000008</v>
      </c>
      <c r="AA154" s="2">
        <f t="shared" si="71"/>
        <v>0</v>
      </c>
      <c r="AB154" s="12">
        <f t="shared" si="62"/>
        <v>1926.7599999999986</v>
      </c>
      <c r="AC154" s="12">
        <f t="shared" si="63"/>
        <v>3841.4399999999578</v>
      </c>
      <c r="AD154" s="12">
        <f t="shared" si="64"/>
        <v>5742.5299999999743</v>
      </c>
      <c r="AE154" s="12"/>
      <c r="AF154" s="1">
        <v>48945</v>
      </c>
      <c r="AG154" s="25">
        <f t="shared" si="65"/>
        <v>2454.5900000000147</v>
      </c>
      <c r="AH154" s="2">
        <f t="shared" si="66"/>
        <v>4894.1799999999484</v>
      </c>
      <c r="AI154" s="2">
        <f t="shared" si="67"/>
        <v>7320.7299999999859</v>
      </c>
      <c r="AJ154" s="16">
        <f t="shared" si="68"/>
        <v>1673.070000000007</v>
      </c>
      <c r="AK154">
        <f t="shared" si="69"/>
        <v>2566.7500000000364</v>
      </c>
      <c r="AL154">
        <f t="shared" si="70"/>
        <v>3263.3499999999985</v>
      </c>
      <c r="AM154" s="16">
        <f t="shared" si="75"/>
        <v>4127.6600000000217</v>
      </c>
      <c r="AN154">
        <f t="shared" si="76"/>
        <v>7460.9299999999848</v>
      </c>
      <c r="AO154">
        <f t="shared" si="77"/>
        <v>10584.079999999984</v>
      </c>
      <c r="AP154" s="16">
        <f t="shared" si="72"/>
        <v>527.83000000000175</v>
      </c>
      <c r="AQ154" s="30">
        <f t="shared" si="73"/>
        <v>1052.7400000000052</v>
      </c>
      <c r="AR154" s="30">
        <f t="shared" si="74"/>
        <v>1578.2000000000116</v>
      </c>
    </row>
    <row r="155" spans="1:44" x14ac:dyDescent="0.25">
      <c r="A155" s="1">
        <v>48976</v>
      </c>
      <c r="B155" s="18">
        <v>155.07</v>
      </c>
      <c r="C155" s="2">
        <v>1070.51</v>
      </c>
      <c r="D155" s="2">
        <v>73361.56</v>
      </c>
      <c r="E155" s="16">
        <v>146.27000000000001</v>
      </c>
      <c r="F155" s="2">
        <v>1066.56</v>
      </c>
      <c r="G155" s="2">
        <v>72837.679999999993</v>
      </c>
      <c r="H155" s="16">
        <v>137.59</v>
      </c>
      <c r="I155" s="2">
        <v>1062.56</v>
      </c>
      <c r="J155" s="2">
        <v>72316.759999999995</v>
      </c>
      <c r="K155" s="16">
        <v>129.01</v>
      </c>
      <c r="L155" s="2">
        <v>1058.55</v>
      </c>
      <c r="M155" s="2">
        <v>71795.320000000007</v>
      </c>
      <c r="N155" s="19">
        <f t="shared" si="58"/>
        <v>223638.44</v>
      </c>
      <c r="O155" s="2">
        <f t="shared" si="59"/>
        <v>224162.32</v>
      </c>
      <c r="P155" s="2">
        <f t="shared" si="60"/>
        <v>224683.24</v>
      </c>
      <c r="Q155" s="2">
        <f t="shared" si="61"/>
        <v>225204.68</v>
      </c>
      <c r="R155" s="18">
        <f>SUM($B$4:$B155)</f>
        <v>46649.780000000006</v>
      </c>
      <c r="S155">
        <f>SUM($E$4:$E155)</f>
        <v>44187.909999999996</v>
      </c>
      <c r="T155">
        <f>SUM($H$4:$H155)</f>
        <v>41739.549999999967</v>
      </c>
      <c r="U155">
        <f>SUM($K$4:$K155)</f>
        <v>39304.37000000001</v>
      </c>
      <c r="V155" s="18">
        <f t="shared" si="54"/>
        <v>51751.780000000006</v>
      </c>
      <c r="W155">
        <f t="shared" si="55"/>
        <v>50069.909999999996</v>
      </c>
      <c r="X155">
        <f t="shared" si="56"/>
        <v>49167.549999999967</v>
      </c>
      <c r="Y155">
        <f t="shared" si="57"/>
        <v>48462.37000000001</v>
      </c>
      <c r="AA155" s="2">
        <f t="shared" si="71"/>
        <v>0</v>
      </c>
      <c r="AB155" s="12">
        <f t="shared" si="62"/>
        <v>1939.5199999999986</v>
      </c>
      <c r="AC155" s="12">
        <f t="shared" si="63"/>
        <v>3866.8799999999574</v>
      </c>
      <c r="AD155" s="12">
        <f t="shared" si="64"/>
        <v>5780.559999999974</v>
      </c>
      <c r="AE155" s="12"/>
      <c r="AF155" s="1">
        <v>48976</v>
      </c>
      <c r="AG155" s="25">
        <f t="shared" si="65"/>
        <v>2463.4000000000033</v>
      </c>
      <c r="AH155" s="2">
        <f t="shared" si="66"/>
        <v>4911.6799999999457</v>
      </c>
      <c r="AI155" s="2">
        <f t="shared" si="67"/>
        <v>7346.7999999999647</v>
      </c>
      <c r="AJ155" s="16">
        <f t="shared" si="68"/>
        <v>1681.8700000000099</v>
      </c>
      <c r="AK155">
        <f t="shared" si="69"/>
        <v>2584.2300000000396</v>
      </c>
      <c r="AL155">
        <f t="shared" si="70"/>
        <v>3289.4099999999962</v>
      </c>
      <c r="AM155" s="16">
        <f t="shared" si="75"/>
        <v>4145.2700000000132</v>
      </c>
      <c r="AN155">
        <f t="shared" si="76"/>
        <v>7495.9099999999853</v>
      </c>
      <c r="AO155">
        <f t="shared" si="77"/>
        <v>10636.209999999961</v>
      </c>
      <c r="AP155" s="16">
        <f t="shared" si="72"/>
        <v>523.88000000000466</v>
      </c>
      <c r="AQ155" s="30">
        <f t="shared" si="73"/>
        <v>1044.8000000000029</v>
      </c>
      <c r="AR155" s="30">
        <f t="shared" si="74"/>
        <v>1566.2399999999907</v>
      </c>
    </row>
    <row r="156" spans="1:44" x14ac:dyDescent="0.25">
      <c r="A156" s="1">
        <v>49004</v>
      </c>
      <c r="B156" s="18">
        <v>152.84</v>
      </c>
      <c r="C156" s="2">
        <v>1072.74</v>
      </c>
      <c r="D156" s="2">
        <v>72288.820000000007</v>
      </c>
      <c r="E156" s="16">
        <v>144.16</v>
      </c>
      <c r="F156" s="2">
        <v>1068.67</v>
      </c>
      <c r="G156" s="2">
        <v>71769.009999999995</v>
      </c>
      <c r="H156" s="16">
        <v>135.59</v>
      </c>
      <c r="I156" s="2">
        <v>1064.56</v>
      </c>
      <c r="J156" s="2">
        <v>71252.210000000006</v>
      </c>
      <c r="K156" s="16">
        <v>127.14</v>
      </c>
      <c r="L156" s="2">
        <v>1060.42</v>
      </c>
      <c r="M156" s="2">
        <v>70734.899999999994</v>
      </c>
      <c r="N156" s="19">
        <f t="shared" si="58"/>
        <v>224711.18</v>
      </c>
      <c r="O156" s="2">
        <f t="shared" si="59"/>
        <v>225230.99</v>
      </c>
      <c r="P156" s="2">
        <f t="shared" si="60"/>
        <v>225747.78999999998</v>
      </c>
      <c r="Q156" s="2">
        <f t="shared" si="61"/>
        <v>226265.1</v>
      </c>
      <c r="R156" s="18">
        <f>SUM($B$4:$B156)</f>
        <v>46802.62</v>
      </c>
      <c r="S156">
        <f>SUM($E$4:$E156)</f>
        <v>44332.07</v>
      </c>
      <c r="T156">
        <f>SUM($H$4:$H156)</f>
        <v>41875.139999999963</v>
      </c>
      <c r="U156">
        <f>SUM($K$4:$K156)</f>
        <v>39431.510000000009</v>
      </c>
      <c r="V156" s="18">
        <f t="shared" si="54"/>
        <v>51904.62</v>
      </c>
      <c r="W156">
        <f t="shared" si="55"/>
        <v>50214.07</v>
      </c>
      <c r="X156">
        <f t="shared" si="56"/>
        <v>49303.139999999963</v>
      </c>
      <c r="Y156">
        <f t="shared" si="57"/>
        <v>48589.510000000009</v>
      </c>
      <c r="AA156" s="2">
        <f t="shared" si="71"/>
        <v>0</v>
      </c>
      <c r="AB156" s="12">
        <f t="shared" si="62"/>
        <v>1952.2799999999986</v>
      </c>
      <c r="AC156" s="12">
        <f t="shared" si="63"/>
        <v>3892.319999999957</v>
      </c>
      <c r="AD156" s="12">
        <f t="shared" si="64"/>
        <v>5818.5899999999738</v>
      </c>
      <c r="AE156" s="12"/>
      <c r="AF156" s="1">
        <v>49004</v>
      </c>
      <c r="AG156" s="25">
        <f t="shared" si="65"/>
        <v>2472.0899999999965</v>
      </c>
      <c r="AH156" s="2">
        <f t="shared" si="66"/>
        <v>4928.929999999943</v>
      </c>
      <c r="AI156" s="2">
        <f t="shared" si="67"/>
        <v>7372.5099999999866</v>
      </c>
      <c r="AJ156" s="16">
        <f t="shared" si="68"/>
        <v>1690.5500000000029</v>
      </c>
      <c r="AK156">
        <f t="shared" si="69"/>
        <v>2601.4800000000396</v>
      </c>
      <c r="AL156">
        <f t="shared" si="70"/>
        <v>3315.1099999999933</v>
      </c>
      <c r="AM156" s="16">
        <f t="shared" si="75"/>
        <v>4162.6399999999994</v>
      </c>
      <c r="AN156">
        <f t="shared" si="76"/>
        <v>7530.4099999999826</v>
      </c>
      <c r="AO156">
        <f t="shared" si="77"/>
        <v>10687.619999999981</v>
      </c>
      <c r="AP156" s="16">
        <f t="shared" si="72"/>
        <v>519.81000000001222</v>
      </c>
      <c r="AQ156" s="30">
        <f t="shared" si="73"/>
        <v>1036.6100000000006</v>
      </c>
      <c r="AR156" s="30">
        <f t="shared" si="74"/>
        <v>1553.9200000000128</v>
      </c>
    </row>
    <row r="157" spans="1:44" x14ac:dyDescent="0.25">
      <c r="A157" s="1">
        <v>49035</v>
      </c>
      <c r="B157" s="18">
        <v>150.6</v>
      </c>
      <c r="C157" s="2">
        <v>1074.98</v>
      </c>
      <c r="D157" s="2">
        <v>71213.84</v>
      </c>
      <c r="E157" s="16">
        <v>142.04</v>
      </c>
      <c r="F157" s="2">
        <v>1070.79</v>
      </c>
      <c r="G157" s="2">
        <v>70698.22</v>
      </c>
      <c r="H157" s="16">
        <v>133.6</v>
      </c>
      <c r="I157" s="2">
        <v>1066.55</v>
      </c>
      <c r="J157" s="2">
        <v>70185.649999999994</v>
      </c>
      <c r="K157" s="16">
        <v>125.26</v>
      </c>
      <c r="L157" s="2">
        <v>1062.3</v>
      </c>
      <c r="M157" s="2">
        <v>69672.600000000006</v>
      </c>
      <c r="N157" s="19">
        <f t="shared" si="58"/>
        <v>225786.16</v>
      </c>
      <c r="O157" s="2">
        <f t="shared" si="59"/>
        <v>226301.78</v>
      </c>
      <c r="P157" s="2">
        <f t="shared" si="60"/>
        <v>226814.35</v>
      </c>
      <c r="Q157" s="2">
        <f t="shared" si="61"/>
        <v>227327.4</v>
      </c>
      <c r="R157" s="18">
        <f>SUM($B$4:$B157)</f>
        <v>46953.22</v>
      </c>
      <c r="S157">
        <f>SUM($E$4:$E157)</f>
        <v>44474.11</v>
      </c>
      <c r="T157">
        <f>SUM($H$4:$H157)</f>
        <v>42008.739999999962</v>
      </c>
      <c r="U157">
        <f>SUM($K$4:$K157)</f>
        <v>39556.770000000011</v>
      </c>
      <c r="V157" s="18">
        <f t="shared" si="54"/>
        <v>52055.22</v>
      </c>
      <c r="W157">
        <f t="shared" si="55"/>
        <v>50356.11</v>
      </c>
      <c r="X157">
        <f t="shared" si="56"/>
        <v>49436.739999999962</v>
      </c>
      <c r="Y157">
        <f t="shared" si="57"/>
        <v>48714.770000000011</v>
      </c>
      <c r="AA157" s="2">
        <f t="shared" si="71"/>
        <v>0</v>
      </c>
      <c r="AB157" s="12">
        <f t="shared" si="62"/>
        <v>1965.0399999999986</v>
      </c>
      <c r="AC157" s="12">
        <f t="shared" si="63"/>
        <v>3917.7599999999566</v>
      </c>
      <c r="AD157" s="12">
        <f t="shared" si="64"/>
        <v>5856.6199999999735</v>
      </c>
      <c r="AE157" s="12"/>
      <c r="AF157" s="1">
        <v>49035</v>
      </c>
      <c r="AG157" s="25">
        <f t="shared" si="65"/>
        <v>2480.6599999999939</v>
      </c>
      <c r="AH157" s="2">
        <f t="shared" si="66"/>
        <v>4945.9499999999589</v>
      </c>
      <c r="AI157" s="2">
        <f t="shared" si="67"/>
        <v>7397.8599999999642</v>
      </c>
      <c r="AJ157" s="16">
        <f t="shared" si="68"/>
        <v>1699.1100000000006</v>
      </c>
      <c r="AK157">
        <f t="shared" si="69"/>
        <v>2618.4800000000396</v>
      </c>
      <c r="AL157">
        <f t="shared" si="70"/>
        <v>3340.4499999999898</v>
      </c>
      <c r="AM157" s="16">
        <f t="shared" si="75"/>
        <v>4179.769999999995</v>
      </c>
      <c r="AN157">
        <f t="shared" si="76"/>
        <v>7564.4299999999985</v>
      </c>
      <c r="AO157">
        <f t="shared" si="77"/>
        <v>10738.309999999954</v>
      </c>
      <c r="AP157" s="16">
        <f t="shared" si="72"/>
        <v>515.61999999999534</v>
      </c>
      <c r="AQ157" s="30">
        <f t="shared" si="73"/>
        <v>1028.1900000000023</v>
      </c>
      <c r="AR157" s="30">
        <f t="shared" si="74"/>
        <v>1541.2399999999907</v>
      </c>
    </row>
    <row r="158" spans="1:44" x14ac:dyDescent="0.25">
      <c r="A158" s="1">
        <v>49065</v>
      </c>
      <c r="B158" s="18">
        <v>148.36000000000001</v>
      </c>
      <c r="C158" s="2">
        <v>1077.22</v>
      </c>
      <c r="D158" s="2">
        <v>70136.62</v>
      </c>
      <c r="E158" s="16">
        <v>139.91999999999999</v>
      </c>
      <c r="F158" s="2">
        <v>1072.9100000000001</v>
      </c>
      <c r="G158" s="2">
        <v>69625.320000000007</v>
      </c>
      <c r="H158" s="16">
        <v>131.6</v>
      </c>
      <c r="I158" s="2">
        <v>1068.55</v>
      </c>
      <c r="J158" s="2">
        <v>69117.100000000006</v>
      </c>
      <c r="K158" s="16">
        <v>123.38</v>
      </c>
      <c r="L158" s="2">
        <v>1064.18</v>
      </c>
      <c r="M158" s="2">
        <v>68608.42</v>
      </c>
      <c r="N158" s="19">
        <f t="shared" si="58"/>
        <v>226863.38</v>
      </c>
      <c r="O158" s="2">
        <f t="shared" si="59"/>
        <v>227374.68</v>
      </c>
      <c r="P158" s="2">
        <f t="shared" si="60"/>
        <v>227882.9</v>
      </c>
      <c r="Q158" s="2">
        <f t="shared" si="61"/>
        <v>228391.58000000002</v>
      </c>
      <c r="R158" s="18">
        <f>SUM($B$4:$B158)</f>
        <v>47101.58</v>
      </c>
      <c r="S158">
        <f>SUM($E$4:$E158)</f>
        <v>44614.03</v>
      </c>
      <c r="T158">
        <f>SUM($H$4:$H158)</f>
        <v>42140.33999999996</v>
      </c>
      <c r="U158">
        <f>SUM($K$4:$K158)</f>
        <v>39680.150000000009</v>
      </c>
      <c r="V158" s="18">
        <f t="shared" si="54"/>
        <v>52203.58</v>
      </c>
      <c r="W158">
        <f t="shared" si="55"/>
        <v>50496.03</v>
      </c>
      <c r="X158">
        <f t="shared" si="56"/>
        <v>49568.33999999996</v>
      </c>
      <c r="Y158">
        <f t="shared" si="57"/>
        <v>48838.150000000009</v>
      </c>
      <c r="AA158" s="2">
        <f t="shared" si="71"/>
        <v>0</v>
      </c>
      <c r="AB158" s="12">
        <f t="shared" si="62"/>
        <v>1977.7999999999986</v>
      </c>
      <c r="AC158" s="12">
        <f t="shared" si="63"/>
        <v>3943.1999999999562</v>
      </c>
      <c r="AD158" s="12">
        <f t="shared" si="64"/>
        <v>5894.6499999999733</v>
      </c>
      <c r="AE158" s="12"/>
      <c r="AF158" s="1">
        <v>49065</v>
      </c>
      <c r="AG158" s="25">
        <f t="shared" si="65"/>
        <v>2489.0999999999867</v>
      </c>
      <c r="AH158" s="2">
        <f t="shared" si="66"/>
        <v>4962.7199999999457</v>
      </c>
      <c r="AI158" s="2">
        <f t="shared" si="67"/>
        <v>7422.8499999999849</v>
      </c>
      <c r="AJ158" s="16">
        <f t="shared" si="68"/>
        <v>1707.5500000000029</v>
      </c>
      <c r="AK158">
        <f t="shared" si="69"/>
        <v>2635.2400000000416</v>
      </c>
      <c r="AL158">
        <f t="shared" si="70"/>
        <v>3365.429999999993</v>
      </c>
      <c r="AM158" s="16">
        <f t="shared" si="75"/>
        <v>4196.6499999999896</v>
      </c>
      <c r="AN158">
        <f t="shared" si="76"/>
        <v>7597.9599999999873</v>
      </c>
      <c r="AO158">
        <f t="shared" si="77"/>
        <v>10788.279999999977</v>
      </c>
      <c r="AP158" s="16">
        <f t="shared" si="72"/>
        <v>511.29999999998836</v>
      </c>
      <c r="AQ158" s="30">
        <f t="shared" si="73"/>
        <v>1019.5199999999895</v>
      </c>
      <c r="AR158" s="30">
        <f t="shared" si="74"/>
        <v>1528.1999999999971</v>
      </c>
    </row>
    <row r="159" spans="1:44" x14ac:dyDescent="0.25">
      <c r="A159" s="1">
        <v>49096</v>
      </c>
      <c r="B159" s="18">
        <v>146.12</v>
      </c>
      <c r="C159" s="2">
        <v>1079.46</v>
      </c>
      <c r="D159" s="2">
        <v>69057.16</v>
      </c>
      <c r="E159" s="16">
        <v>137.80000000000001</v>
      </c>
      <c r="F159" s="2">
        <v>1075.03</v>
      </c>
      <c r="G159" s="2">
        <v>68550.289999999994</v>
      </c>
      <c r="H159" s="16">
        <v>129.59</v>
      </c>
      <c r="I159" s="2">
        <v>1070.56</v>
      </c>
      <c r="J159" s="2">
        <v>68046.55</v>
      </c>
      <c r="K159" s="16">
        <v>121.49</v>
      </c>
      <c r="L159" s="2">
        <v>1066.07</v>
      </c>
      <c r="M159" s="2">
        <v>67542.350000000006</v>
      </c>
      <c r="N159" s="19">
        <f t="shared" si="58"/>
        <v>227942.84</v>
      </c>
      <c r="O159" s="2">
        <f t="shared" si="59"/>
        <v>228449.71000000002</v>
      </c>
      <c r="P159" s="2">
        <f t="shared" si="60"/>
        <v>228953.45</v>
      </c>
      <c r="Q159" s="2">
        <f t="shared" si="61"/>
        <v>229457.65</v>
      </c>
      <c r="R159" s="18">
        <f>SUM($B$4:$B159)</f>
        <v>47247.700000000004</v>
      </c>
      <c r="S159">
        <f>SUM($E$4:$E159)</f>
        <v>44751.83</v>
      </c>
      <c r="T159">
        <f>SUM($H$4:$H159)</f>
        <v>42269.929999999957</v>
      </c>
      <c r="U159">
        <f>SUM($K$4:$K159)</f>
        <v>39801.640000000007</v>
      </c>
      <c r="V159" s="18">
        <f t="shared" si="54"/>
        <v>52349.700000000004</v>
      </c>
      <c r="W159">
        <f t="shared" si="55"/>
        <v>50633.83</v>
      </c>
      <c r="X159">
        <f t="shared" si="56"/>
        <v>49697.929999999957</v>
      </c>
      <c r="Y159">
        <f t="shared" si="57"/>
        <v>48959.640000000007</v>
      </c>
      <c r="AA159" s="2">
        <f t="shared" si="71"/>
        <v>0</v>
      </c>
      <c r="AB159" s="12">
        <f t="shared" si="62"/>
        <v>1990.5599999999986</v>
      </c>
      <c r="AC159" s="12">
        <f t="shared" si="63"/>
        <v>3968.6399999999558</v>
      </c>
      <c r="AD159" s="12">
        <f t="shared" si="64"/>
        <v>5932.679999999973</v>
      </c>
      <c r="AE159" s="12"/>
      <c r="AF159" s="1">
        <v>49096</v>
      </c>
      <c r="AG159" s="25">
        <f t="shared" si="65"/>
        <v>2497.430000000023</v>
      </c>
      <c r="AH159" s="2">
        <f t="shared" si="66"/>
        <v>4979.2499999999709</v>
      </c>
      <c r="AI159" s="2">
        <f t="shared" si="67"/>
        <v>7447.4899999999707</v>
      </c>
      <c r="AJ159" s="16">
        <f t="shared" si="68"/>
        <v>1715.8700000000026</v>
      </c>
      <c r="AK159">
        <f t="shared" si="69"/>
        <v>2651.7700000000477</v>
      </c>
      <c r="AL159">
        <f t="shared" si="70"/>
        <v>3390.0599999999977</v>
      </c>
      <c r="AM159" s="16">
        <f t="shared" si="75"/>
        <v>4213.3000000000256</v>
      </c>
      <c r="AN159">
        <f t="shared" si="76"/>
        <v>7631.0200000000186</v>
      </c>
      <c r="AO159">
        <f t="shared" si="77"/>
        <v>10837.549999999968</v>
      </c>
      <c r="AP159" s="16">
        <f t="shared" si="72"/>
        <v>506.8700000000099</v>
      </c>
      <c r="AQ159" s="30">
        <f t="shared" si="73"/>
        <v>1010.6100000000006</v>
      </c>
      <c r="AR159" s="30">
        <f t="shared" si="74"/>
        <v>1514.8099999999977</v>
      </c>
    </row>
    <row r="160" spans="1:44" x14ac:dyDescent="0.25">
      <c r="A160" s="1">
        <v>49126</v>
      </c>
      <c r="B160" s="18">
        <v>143.87</v>
      </c>
      <c r="C160" s="2">
        <v>1081.71</v>
      </c>
      <c r="D160" s="2">
        <v>67975.45</v>
      </c>
      <c r="E160" s="16">
        <v>135.66999999999999</v>
      </c>
      <c r="F160" s="2">
        <v>1077.1600000000001</v>
      </c>
      <c r="G160" s="2">
        <v>67473.13</v>
      </c>
      <c r="H160" s="16">
        <v>127.59</v>
      </c>
      <c r="I160" s="2">
        <v>1072.56</v>
      </c>
      <c r="J160" s="2">
        <v>66973.98</v>
      </c>
      <c r="K160" s="16">
        <v>119.61</v>
      </c>
      <c r="L160" s="2">
        <v>1067.95</v>
      </c>
      <c r="M160" s="2">
        <v>66474.399999999994</v>
      </c>
      <c r="N160" s="19">
        <f t="shared" si="58"/>
        <v>229024.55</v>
      </c>
      <c r="O160" s="2">
        <f t="shared" si="59"/>
        <v>229526.87</v>
      </c>
      <c r="P160" s="2">
        <f t="shared" si="60"/>
        <v>230026.02000000002</v>
      </c>
      <c r="Q160" s="2">
        <f t="shared" si="61"/>
        <v>230525.6</v>
      </c>
      <c r="R160" s="18">
        <f>SUM($B$4:$B160)</f>
        <v>47391.570000000007</v>
      </c>
      <c r="S160">
        <f>SUM($E$4:$E160)</f>
        <v>44887.5</v>
      </c>
      <c r="T160">
        <f>SUM($H$4:$H160)</f>
        <v>42397.519999999953</v>
      </c>
      <c r="U160">
        <f>SUM($K$4:$K160)</f>
        <v>39921.250000000007</v>
      </c>
      <c r="V160" s="18">
        <f t="shared" si="54"/>
        <v>52493.570000000007</v>
      </c>
      <c r="W160">
        <f t="shared" si="55"/>
        <v>50769.5</v>
      </c>
      <c r="X160">
        <f t="shared" si="56"/>
        <v>49825.519999999953</v>
      </c>
      <c r="Y160">
        <f t="shared" si="57"/>
        <v>49079.250000000007</v>
      </c>
      <c r="AA160" s="2">
        <f t="shared" si="71"/>
        <v>0</v>
      </c>
      <c r="AB160" s="12">
        <f t="shared" si="62"/>
        <v>2003.3199999999986</v>
      </c>
      <c r="AC160" s="12">
        <f t="shared" si="63"/>
        <v>3994.0799999999554</v>
      </c>
      <c r="AD160" s="12">
        <f t="shared" si="64"/>
        <v>5970.7099999999728</v>
      </c>
      <c r="AE160" s="12"/>
      <c r="AF160" s="1">
        <v>49126</v>
      </c>
      <c r="AG160" s="25">
        <f t="shared" si="65"/>
        <v>2505.6400000000058</v>
      </c>
      <c r="AH160" s="2">
        <f t="shared" si="66"/>
        <v>4995.5499999999856</v>
      </c>
      <c r="AI160" s="2">
        <f t="shared" si="67"/>
        <v>7471.7599999999902</v>
      </c>
      <c r="AJ160" s="16">
        <f t="shared" si="68"/>
        <v>1724.070000000007</v>
      </c>
      <c r="AK160">
        <f t="shared" si="69"/>
        <v>2668.0500000000538</v>
      </c>
      <c r="AL160">
        <f t="shared" si="70"/>
        <v>3414.3199999999997</v>
      </c>
      <c r="AM160" s="16">
        <f t="shared" si="75"/>
        <v>4229.7100000000128</v>
      </c>
      <c r="AN160">
        <f t="shared" si="76"/>
        <v>7663.6000000000395</v>
      </c>
      <c r="AO160">
        <f t="shared" si="77"/>
        <v>10886.079999999991</v>
      </c>
      <c r="AP160" s="16">
        <f t="shared" si="72"/>
        <v>502.31999999999243</v>
      </c>
      <c r="AQ160" s="30">
        <f t="shared" si="73"/>
        <v>1001.4700000000012</v>
      </c>
      <c r="AR160" s="30">
        <f t="shared" si="74"/>
        <v>1501.0500000000029</v>
      </c>
    </row>
    <row r="161" spans="1:44" x14ac:dyDescent="0.25">
      <c r="A161" s="1">
        <v>49157</v>
      </c>
      <c r="B161" s="18">
        <v>141.62</v>
      </c>
      <c r="C161" s="2">
        <v>1083.96</v>
      </c>
      <c r="D161" s="2">
        <v>66891.48</v>
      </c>
      <c r="E161" s="16">
        <v>133.54</v>
      </c>
      <c r="F161" s="2">
        <v>1079.29</v>
      </c>
      <c r="G161" s="2">
        <v>66393.84</v>
      </c>
      <c r="H161" s="16">
        <v>125.58</v>
      </c>
      <c r="I161" s="2">
        <v>1074.57</v>
      </c>
      <c r="J161" s="2">
        <v>65899.41</v>
      </c>
      <c r="K161" s="16">
        <v>117.72</v>
      </c>
      <c r="L161" s="2">
        <v>1069.8399999999999</v>
      </c>
      <c r="M161" s="2">
        <v>65404.56</v>
      </c>
      <c r="N161" s="19">
        <f t="shared" si="58"/>
        <v>230108.52000000002</v>
      </c>
      <c r="O161" s="2">
        <f t="shared" si="59"/>
        <v>230606.16</v>
      </c>
      <c r="P161" s="2">
        <f t="shared" si="60"/>
        <v>231100.59</v>
      </c>
      <c r="Q161" s="2">
        <f t="shared" si="61"/>
        <v>231595.44</v>
      </c>
      <c r="R161" s="18">
        <f>SUM($B$4:$B161)</f>
        <v>47533.19000000001</v>
      </c>
      <c r="S161">
        <f>SUM($E$4:$E161)</f>
        <v>45021.04</v>
      </c>
      <c r="T161">
        <f>SUM($H$4:$H161)</f>
        <v>42523.099999999955</v>
      </c>
      <c r="U161">
        <f>SUM($K$4:$K161)</f>
        <v>40038.970000000008</v>
      </c>
      <c r="V161" s="18">
        <f t="shared" si="54"/>
        <v>52635.19000000001</v>
      </c>
      <c r="W161">
        <f t="shared" si="55"/>
        <v>50903.040000000001</v>
      </c>
      <c r="X161">
        <f t="shared" si="56"/>
        <v>49951.099999999955</v>
      </c>
      <c r="Y161">
        <f t="shared" si="57"/>
        <v>49196.970000000008</v>
      </c>
      <c r="AA161" s="2">
        <f t="shared" si="71"/>
        <v>0</v>
      </c>
      <c r="AB161" s="12">
        <f t="shared" si="62"/>
        <v>2016.0799999999986</v>
      </c>
      <c r="AC161" s="12">
        <f t="shared" si="63"/>
        <v>4019.519999999955</v>
      </c>
      <c r="AD161" s="12">
        <f t="shared" si="64"/>
        <v>6008.7399999999725</v>
      </c>
      <c r="AE161" s="12"/>
      <c r="AF161" s="1">
        <v>49157</v>
      </c>
      <c r="AG161" s="25">
        <f t="shared" si="65"/>
        <v>2513.7199999999834</v>
      </c>
      <c r="AH161" s="2">
        <f t="shared" si="66"/>
        <v>5011.5899999999328</v>
      </c>
      <c r="AI161" s="2">
        <f t="shared" si="67"/>
        <v>7495.6599999999562</v>
      </c>
      <c r="AJ161" s="16">
        <f t="shared" si="68"/>
        <v>1732.1500000000087</v>
      </c>
      <c r="AK161">
        <f t="shared" si="69"/>
        <v>2684.0900000000547</v>
      </c>
      <c r="AL161">
        <f t="shared" si="70"/>
        <v>3438.2200000000012</v>
      </c>
      <c r="AM161" s="16">
        <f t="shared" si="75"/>
        <v>4245.8699999999917</v>
      </c>
      <c r="AN161">
        <f t="shared" si="76"/>
        <v>7695.6799999999876</v>
      </c>
      <c r="AO161">
        <f t="shared" si="77"/>
        <v>10933.879999999957</v>
      </c>
      <c r="AP161" s="16">
        <f t="shared" si="72"/>
        <v>497.63999999999942</v>
      </c>
      <c r="AQ161" s="30">
        <f t="shared" si="73"/>
        <v>992.06999999999243</v>
      </c>
      <c r="AR161" s="30">
        <f t="shared" si="74"/>
        <v>1486.9199999999983</v>
      </c>
    </row>
    <row r="162" spans="1:44" x14ac:dyDescent="0.25">
      <c r="A162" s="1">
        <v>49188</v>
      </c>
      <c r="B162" s="18">
        <v>139.36000000000001</v>
      </c>
      <c r="C162" s="2">
        <v>1086.22</v>
      </c>
      <c r="D162" s="2">
        <v>65805.259999999995</v>
      </c>
      <c r="E162" s="16">
        <v>131.4</v>
      </c>
      <c r="F162" s="2">
        <v>1081.43</v>
      </c>
      <c r="G162" s="2">
        <v>65312.41</v>
      </c>
      <c r="H162" s="16">
        <v>123.56</v>
      </c>
      <c r="I162" s="2">
        <v>1076.5899999999999</v>
      </c>
      <c r="J162" s="2">
        <v>64822.82</v>
      </c>
      <c r="K162" s="16">
        <v>115.82</v>
      </c>
      <c r="L162" s="2">
        <v>1071.74</v>
      </c>
      <c r="M162" s="2">
        <v>64332.82</v>
      </c>
      <c r="N162" s="19">
        <f t="shared" si="58"/>
        <v>231194.74</v>
      </c>
      <c r="O162" s="2">
        <f t="shared" si="59"/>
        <v>231687.59</v>
      </c>
      <c r="P162" s="2">
        <f t="shared" si="60"/>
        <v>232177.18</v>
      </c>
      <c r="Q162" s="2">
        <f t="shared" si="61"/>
        <v>232667.18</v>
      </c>
      <c r="R162" s="18">
        <f>SUM($B$4:$B162)</f>
        <v>47672.55000000001</v>
      </c>
      <c r="S162">
        <f>SUM($E$4:$E162)</f>
        <v>45152.44</v>
      </c>
      <c r="T162">
        <f>SUM($H$4:$H162)</f>
        <v>42646.659999999953</v>
      </c>
      <c r="U162">
        <f>SUM($K$4:$K162)</f>
        <v>40154.790000000008</v>
      </c>
      <c r="V162" s="18">
        <f t="shared" si="54"/>
        <v>52774.55000000001</v>
      </c>
      <c r="W162">
        <f t="shared" si="55"/>
        <v>51034.44</v>
      </c>
      <c r="X162">
        <f t="shared" si="56"/>
        <v>50074.659999999953</v>
      </c>
      <c r="Y162">
        <f t="shared" si="57"/>
        <v>49312.790000000008</v>
      </c>
      <c r="AA162" s="2">
        <f t="shared" si="71"/>
        <v>0</v>
      </c>
      <c r="AB162" s="12">
        <f t="shared" si="62"/>
        <v>2028.8399999999986</v>
      </c>
      <c r="AC162" s="12">
        <f t="shared" si="63"/>
        <v>4044.9599999999546</v>
      </c>
      <c r="AD162" s="12">
        <f t="shared" si="64"/>
        <v>6046.7699999999722</v>
      </c>
      <c r="AE162" s="12"/>
      <c r="AF162" s="1">
        <v>49188</v>
      </c>
      <c r="AG162" s="25">
        <f t="shared" si="65"/>
        <v>2521.6900000000041</v>
      </c>
      <c r="AH162" s="2">
        <f t="shared" si="66"/>
        <v>5027.3999999999569</v>
      </c>
      <c r="AI162" s="2">
        <f t="shared" si="67"/>
        <v>7519.2099999999746</v>
      </c>
      <c r="AJ162" s="16">
        <f t="shared" si="68"/>
        <v>1740.1100000000079</v>
      </c>
      <c r="AK162">
        <f t="shared" si="69"/>
        <v>2699.8900000000576</v>
      </c>
      <c r="AL162">
        <f t="shared" si="70"/>
        <v>3461.760000000002</v>
      </c>
      <c r="AM162" s="16">
        <f t="shared" si="75"/>
        <v>4261.800000000012</v>
      </c>
      <c r="AN162">
        <f t="shared" si="76"/>
        <v>7727.2900000000145</v>
      </c>
      <c r="AO162">
        <f t="shared" si="77"/>
        <v>10980.969999999976</v>
      </c>
      <c r="AP162" s="16">
        <f t="shared" si="72"/>
        <v>492.84999999999127</v>
      </c>
      <c r="AQ162" s="30">
        <f t="shared" si="73"/>
        <v>982.43999999999505</v>
      </c>
      <c r="AR162" s="30">
        <f t="shared" si="74"/>
        <v>1472.4399999999951</v>
      </c>
    </row>
    <row r="163" spans="1:44" x14ac:dyDescent="0.25">
      <c r="A163" s="1">
        <v>49218</v>
      </c>
      <c r="B163" s="18">
        <v>137.09</v>
      </c>
      <c r="C163" s="2">
        <v>1088.49</v>
      </c>
      <c r="D163" s="2">
        <v>64716.77</v>
      </c>
      <c r="E163" s="16">
        <v>129.26</v>
      </c>
      <c r="F163" s="2">
        <v>1083.57</v>
      </c>
      <c r="G163" s="2">
        <v>64228.85</v>
      </c>
      <c r="H163" s="16">
        <v>121.54</v>
      </c>
      <c r="I163" s="2">
        <v>1078.6099999999999</v>
      </c>
      <c r="J163" s="2">
        <v>63744.22</v>
      </c>
      <c r="K163" s="16">
        <v>113.92</v>
      </c>
      <c r="L163" s="2">
        <v>1073.6400000000001</v>
      </c>
      <c r="M163" s="2">
        <v>63259.18</v>
      </c>
      <c r="N163" s="19">
        <f t="shared" si="58"/>
        <v>232283.23</v>
      </c>
      <c r="O163" s="2">
        <f t="shared" si="59"/>
        <v>232771.15</v>
      </c>
      <c r="P163" s="2">
        <f t="shared" si="60"/>
        <v>233255.78</v>
      </c>
      <c r="Q163" s="2">
        <f t="shared" si="61"/>
        <v>233740.82</v>
      </c>
      <c r="R163" s="18">
        <f>SUM($B$4:$B163)</f>
        <v>47809.640000000007</v>
      </c>
      <c r="S163">
        <f>SUM($E$4:$E163)</f>
        <v>45281.700000000004</v>
      </c>
      <c r="T163">
        <f>SUM($H$4:$H163)</f>
        <v>42768.199999999953</v>
      </c>
      <c r="U163">
        <f>SUM($K$4:$K163)</f>
        <v>40268.710000000006</v>
      </c>
      <c r="V163" s="18">
        <f t="shared" si="54"/>
        <v>52911.640000000007</v>
      </c>
      <c r="W163">
        <f t="shared" si="55"/>
        <v>51163.700000000004</v>
      </c>
      <c r="X163">
        <f t="shared" si="56"/>
        <v>50196.199999999953</v>
      </c>
      <c r="Y163">
        <f t="shared" si="57"/>
        <v>49426.710000000006</v>
      </c>
      <c r="AA163" s="2">
        <f t="shared" si="71"/>
        <v>0</v>
      </c>
      <c r="AB163" s="12">
        <f t="shared" si="62"/>
        <v>2041.5999999999985</v>
      </c>
      <c r="AC163" s="12">
        <f t="shared" si="63"/>
        <v>4070.3999999999542</v>
      </c>
      <c r="AD163" s="12">
        <f t="shared" si="64"/>
        <v>6084.799999999972</v>
      </c>
      <c r="AE163" s="12"/>
      <c r="AF163" s="1">
        <v>49218</v>
      </c>
      <c r="AG163" s="25">
        <f t="shared" si="65"/>
        <v>2529.5199999999822</v>
      </c>
      <c r="AH163" s="2">
        <f t="shared" si="66"/>
        <v>5042.9499999999425</v>
      </c>
      <c r="AI163" s="2">
        <f t="shared" si="67"/>
        <v>7542.3899999999685</v>
      </c>
      <c r="AJ163" s="16">
        <f t="shared" si="68"/>
        <v>1747.9400000000023</v>
      </c>
      <c r="AK163">
        <f t="shared" si="69"/>
        <v>2715.4400000000533</v>
      </c>
      <c r="AL163">
        <f t="shared" si="70"/>
        <v>3484.9300000000003</v>
      </c>
      <c r="AM163" s="16">
        <f t="shared" si="75"/>
        <v>4277.4599999999846</v>
      </c>
      <c r="AN163">
        <f t="shared" si="76"/>
        <v>7758.3899999999958</v>
      </c>
      <c r="AO163">
        <f t="shared" si="77"/>
        <v>11027.319999999969</v>
      </c>
      <c r="AP163" s="16">
        <f t="shared" si="72"/>
        <v>487.91999999999825</v>
      </c>
      <c r="AQ163" s="30">
        <f t="shared" si="73"/>
        <v>972.54999999999563</v>
      </c>
      <c r="AR163" s="30">
        <f t="shared" si="74"/>
        <v>1457.5899999999965</v>
      </c>
    </row>
    <row r="164" spans="1:44" x14ac:dyDescent="0.25">
      <c r="A164" s="1">
        <v>49249</v>
      </c>
      <c r="B164" s="18">
        <v>134.83000000000001</v>
      </c>
      <c r="C164" s="2">
        <v>1090.75</v>
      </c>
      <c r="D164" s="2">
        <v>63626.02</v>
      </c>
      <c r="E164" s="16">
        <v>127.12</v>
      </c>
      <c r="F164" s="2">
        <v>1085.71</v>
      </c>
      <c r="G164" s="2">
        <v>63143.14</v>
      </c>
      <c r="H164" s="16">
        <v>119.52</v>
      </c>
      <c r="I164" s="2">
        <v>1080.6300000000001</v>
      </c>
      <c r="J164" s="2">
        <v>62663.59</v>
      </c>
      <c r="K164" s="16">
        <v>112.02</v>
      </c>
      <c r="L164" s="2">
        <v>1075.54</v>
      </c>
      <c r="M164" s="2">
        <v>62183.64</v>
      </c>
      <c r="N164" s="19">
        <f t="shared" si="58"/>
        <v>233373.98</v>
      </c>
      <c r="O164" s="2">
        <f t="shared" si="59"/>
        <v>233856.86</v>
      </c>
      <c r="P164" s="2">
        <f t="shared" si="60"/>
        <v>234336.41</v>
      </c>
      <c r="Q164" s="2">
        <f t="shared" si="61"/>
        <v>234816.36</v>
      </c>
      <c r="R164" s="18">
        <f>SUM($B$4:$B164)</f>
        <v>47944.470000000008</v>
      </c>
      <c r="S164">
        <f>SUM($E$4:$E164)</f>
        <v>45408.820000000007</v>
      </c>
      <c r="T164">
        <f>SUM($H$4:$H164)</f>
        <v>42887.71999999995</v>
      </c>
      <c r="U164">
        <f>SUM($K$4:$K164)</f>
        <v>40380.730000000003</v>
      </c>
      <c r="V164" s="18">
        <f t="shared" si="54"/>
        <v>53046.470000000008</v>
      </c>
      <c r="W164">
        <f t="shared" si="55"/>
        <v>51290.820000000007</v>
      </c>
      <c r="X164">
        <f t="shared" si="56"/>
        <v>50315.71999999995</v>
      </c>
      <c r="Y164">
        <f t="shared" si="57"/>
        <v>49538.73</v>
      </c>
      <c r="AA164" s="2">
        <f t="shared" si="71"/>
        <v>0</v>
      </c>
      <c r="AB164" s="12">
        <f t="shared" si="62"/>
        <v>2054.3599999999988</v>
      </c>
      <c r="AC164" s="12">
        <f t="shared" si="63"/>
        <v>4095.8399999999538</v>
      </c>
      <c r="AD164" s="12">
        <f t="shared" si="64"/>
        <v>6122.8299999999717</v>
      </c>
      <c r="AE164" s="12"/>
      <c r="AF164" s="1">
        <v>49249</v>
      </c>
      <c r="AG164" s="25">
        <f t="shared" si="65"/>
        <v>2537.2399999999743</v>
      </c>
      <c r="AH164" s="2">
        <f t="shared" si="66"/>
        <v>5058.2699999999468</v>
      </c>
      <c r="AI164" s="2">
        <f t="shared" si="67"/>
        <v>7565.2099999999473</v>
      </c>
      <c r="AJ164" s="16">
        <f t="shared" si="68"/>
        <v>1755.6500000000015</v>
      </c>
      <c r="AK164">
        <f t="shared" si="69"/>
        <v>2730.7500000000582</v>
      </c>
      <c r="AL164">
        <f t="shared" si="70"/>
        <v>3507.7400000000052</v>
      </c>
      <c r="AM164" s="16">
        <f t="shared" si="75"/>
        <v>4292.8899999999758</v>
      </c>
      <c r="AN164">
        <f t="shared" si="76"/>
        <v>7789.020000000005</v>
      </c>
      <c r="AO164">
        <f t="shared" si="77"/>
        <v>11072.949999999953</v>
      </c>
      <c r="AP164" s="16">
        <f t="shared" si="72"/>
        <v>482.87999999999738</v>
      </c>
      <c r="AQ164" s="30">
        <f t="shared" si="73"/>
        <v>962.43000000000029</v>
      </c>
      <c r="AR164" s="30">
        <f t="shared" si="74"/>
        <v>1442.3799999999974</v>
      </c>
    </row>
    <row r="165" spans="1:44" x14ac:dyDescent="0.25">
      <c r="A165" s="1">
        <v>49279</v>
      </c>
      <c r="B165" s="18">
        <v>132.55000000000001</v>
      </c>
      <c r="C165" s="2">
        <v>1093.03</v>
      </c>
      <c r="D165" s="2">
        <v>62532.99</v>
      </c>
      <c r="E165" s="16">
        <v>124.97</v>
      </c>
      <c r="F165" s="2">
        <v>1087.8599999999999</v>
      </c>
      <c r="G165" s="2">
        <v>62055.28</v>
      </c>
      <c r="H165" s="16">
        <v>117.49</v>
      </c>
      <c r="I165" s="2">
        <v>1082.6600000000001</v>
      </c>
      <c r="J165" s="2">
        <v>61580.93</v>
      </c>
      <c r="K165" s="16">
        <v>110.12</v>
      </c>
      <c r="L165" s="2">
        <v>1077.44</v>
      </c>
      <c r="M165" s="2">
        <v>61106.2</v>
      </c>
      <c r="N165" s="19">
        <f t="shared" si="58"/>
        <v>234467.01</v>
      </c>
      <c r="O165" s="2">
        <f t="shared" si="59"/>
        <v>234944.72</v>
      </c>
      <c r="P165" s="2">
        <f t="shared" si="60"/>
        <v>235419.07</v>
      </c>
      <c r="Q165" s="2">
        <f t="shared" si="61"/>
        <v>235893.8</v>
      </c>
      <c r="R165" s="18">
        <f>SUM($B$4:$B165)</f>
        <v>48077.020000000011</v>
      </c>
      <c r="S165">
        <f>SUM($E$4:$E165)</f>
        <v>45533.790000000008</v>
      </c>
      <c r="T165">
        <f>SUM($H$4:$H165)</f>
        <v>43005.209999999948</v>
      </c>
      <c r="U165">
        <f>SUM($K$4:$K165)</f>
        <v>40490.850000000006</v>
      </c>
      <c r="V165" s="18">
        <f t="shared" si="54"/>
        <v>53179.020000000011</v>
      </c>
      <c r="W165">
        <f t="shared" si="55"/>
        <v>51415.790000000008</v>
      </c>
      <c r="X165">
        <f t="shared" si="56"/>
        <v>50433.209999999948</v>
      </c>
      <c r="Y165">
        <f t="shared" si="57"/>
        <v>49648.850000000006</v>
      </c>
      <c r="AA165" s="2">
        <f t="shared" si="71"/>
        <v>0</v>
      </c>
      <c r="AB165" s="12">
        <f t="shared" si="62"/>
        <v>2067.119999999999</v>
      </c>
      <c r="AC165" s="12">
        <f t="shared" si="63"/>
        <v>4121.2799999999534</v>
      </c>
      <c r="AD165" s="12">
        <f t="shared" si="64"/>
        <v>6160.8599999999715</v>
      </c>
      <c r="AE165" s="12"/>
      <c r="AF165" s="1">
        <v>49279</v>
      </c>
      <c r="AG165" s="25">
        <f t="shared" si="65"/>
        <v>2544.8299999999908</v>
      </c>
      <c r="AH165" s="2">
        <f t="shared" si="66"/>
        <v>5073.339999999951</v>
      </c>
      <c r="AI165" s="2">
        <f t="shared" si="67"/>
        <v>7587.6499999999505</v>
      </c>
      <c r="AJ165" s="16">
        <f t="shared" si="68"/>
        <v>1763.2300000000032</v>
      </c>
      <c r="AK165">
        <f t="shared" si="69"/>
        <v>2745.8100000000632</v>
      </c>
      <c r="AL165">
        <f t="shared" si="70"/>
        <v>3530.1700000000055</v>
      </c>
      <c r="AM165" s="16">
        <f t="shared" si="75"/>
        <v>4308.059999999994</v>
      </c>
      <c r="AN165">
        <f t="shared" si="76"/>
        <v>7819.1500000000142</v>
      </c>
      <c r="AO165">
        <f t="shared" si="77"/>
        <v>11117.819999999956</v>
      </c>
      <c r="AP165" s="16">
        <f t="shared" si="72"/>
        <v>477.70999999999913</v>
      </c>
      <c r="AQ165" s="30">
        <f t="shared" si="73"/>
        <v>952.05999999999767</v>
      </c>
      <c r="AR165" s="30">
        <f t="shared" si="74"/>
        <v>1426.7900000000009</v>
      </c>
    </row>
    <row r="166" spans="1:44" x14ac:dyDescent="0.25">
      <c r="A166" s="1">
        <v>49310</v>
      </c>
      <c r="B166" s="18">
        <v>130.28</v>
      </c>
      <c r="C166" s="2">
        <v>1095.3</v>
      </c>
      <c r="D166" s="2">
        <v>61437.69</v>
      </c>
      <c r="E166" s="16">
        <v>122.82</v>
      </c>
      <c r="F166" s="2">
        <v>1090.01</v>
      </c>
      <c r="G166" s="2">
        <v>60965.27</v>
      </c>
      <c r="H166" s="16">
        <v>115.46</v>
      </c>
      <c r="I166" s="2">
        <v>1084.69</v>
      </c>
      <c r="J166" s="2">
        <v>60496.24</v>
      </c>
      <c r="K166" s="16">
        <v>108.21</v>
      </c>
      <c r="L166" s="2">
        <v>1079.3499999999999</v>
      </c>
      <c r="M166" s="2">
        <v>60026.85</v>
      </c>
      <c r="N166" s="19">
        <f t="shared" si="58"/>
        <v>235562.31</v>
      </c>
      <c r="O166" s="2">
        <f t="shared" si="59"/>
        <v>236034.73</v>
      </c>
      <c r="P166" s="2">
        <f t="shared" si="60"/>
        <v>236503.76</v>
      </c>
      <c r="Q166" s="2">
        <f t="shared" si="61"/>
        <v>236973.15</v>
      </c>
      <c r="R166" s="18">
        <f>SUM($B$4:$B166)</f>
        <v>48207.30000000001</v>
      </c>
      <c r="S166">
        <f>SUM($E$4:$E166)</f>
        <v>45656.610000000008</v>
      </c>
      <c r="T166">
        <f>SUM($H$4:$H166)</f>
        <v>43120.669999999947</v>
      </c>
      <c r="U166">
        <f>SUM($K$4:$K166)</f>
        <v>40599.060000000005</v>
      </c>
      <c r="V166" s="18">
        <f t="shared" si="54"/>
        <v>53309.30000000001</v>
      </c>
      <c r="W166">
        <f t="shared" si="55"/>
        <v>51538.610000000008</v>
      </c>
      <c r="X166">
        <f t="shared" si="56"/>
        <v>50548.669999999947</v>
      </c>
      <c r="Y166">
        <f t="shared" si="57"/>
        <v>49757.060000000005</v>
      </c>
      <c r="AA166" s="2">
        <f t="shared" si="71"/>
        <v>0</v>
      </c>
      <c r="AB166" s="12">
        <f t="shared" si="62"/>
        <v>2079.8799999999992</v>
      </c>
      <c r="AC166" s="12">
        <f t="shared" si="63"/>
        <v>4146.719999999953</v>
      </c>
      <c r="AD166" s="12">
        <f t="shared" si="64"/>
        <v>6198.8899999999712</v>
      </c>
      <c r="AE166" s="12"/>
      <c r="AF166" s="1">
        <v>49310</v>
      </c>
      <c r="AG166" s="25">
        <f t="shared" si="65"/>
        <v>2552.300000000012</v>
      </c>
      <c r="AH166" s="2">
        <f t="shared" si="66"/>
        <v>5088.1699999999646</v>
      </c>
      <c r="AI166" s="2">
        <f t="shared" si="67"/>
        <v>7609.7299999999677</v>
      </c>
      <c r="AJ166" s="16">
        <f t="shared" si="68"/>
        <v>1770.6900000000023</v>
      </c>
      <c r="AK166">
        <f t="shared" si="69"/>
        <v>2760.6300000000629</v>
      </c>
      <c r="AL166">
        <f t="shared" si="70"/>
        <v>3552.2400000000052</v>
      </c>
      <c r="AM166" s="16">
        <f t="shared" si="75"/>
        <v>4322.9900000000143</v>
      </c>
      <c r="AN166">
        <f t="shared" si="76"/>
        <v>7848.8000000000275</v>
      </c>
      <c r="AO166">
        <f t="shared" si="77"/>
        <v>11161.969999999972</v>
      </c>
      <c r="AP166" s="16">
        <f t="shared" si="72"/>
        <v>472.42000000000553</v>
      </c>
      <c r="AQ166" s="30">
        <f t="shared" si="73"/>
        <v>941.45000000000437</v>
      </c>
      <c r="AR166" s="30">
        <f t="shared" si="74"/>
        <v>1410.8400000000038</v>
      </c>
    </row>
    <row r="167" spans="1:44" x14ac:dyDescent="0.25">
      <c r="A167" s="1">
        <v>49341</v>
      </c>
      <c r="B167" s="18">
        <v>128</v>
      </c>
      <c r="C167" s="2">
        <v>1097.58</v>
      </c>
      <c r="D167" s="2">
        <v>60340.11</v>
      </c>
      <c r="E167" s="16">
        <v>120.66</v>
      </c>
      <c r="F167" s="2">
        <v>1092.17</v>
      </c>
      <c r="G167" s="2">
        <v>59873.1</v>
      </c>
      <c r="H167" s="16">
        <v>113.43</v>
      </c>
      <c r="I167" s="2">
        <v>1086.72</v>
      </c>
      <c r="J167" s="2">
        <v>59409.52</v>
      </c>
      <c r="K167" s="16">
        <v>106.3</v>
      </c>
      <c r="L167" s="2">
        <v>1081.26</v>
      </c>
      <c r="M167" s="2">
        <v>58945.58</v>
      </c>
      <c r="N167" s="19">
        <f t="shared" si="58"/>
        <v>236659.89</v>
      </c>
      <c r="O167" s="2">
        <f t="shared" si="59"/>
        <v>237126.9</v>
      </c>
      <c r="P167" s="2">
        <f t="shared" si="60"/>
        <v>237590.48</v>
      </c>
      <c r="Q167" s="2">
        <f t="shared" si="61"/>
        <v>238054.41999999998</v>
      </c>
      <c r="R167" s="18">
        <f>SUM($B$4:$B167)</f>
        <v>48335.30000000001</v>
      </c>
      <c r="S167">
        <f>SUM($E$4:$E167)</f>
        <v>45777.270000000011</v>
      </c>
      <c r="T167">
        <f>SUM($H$4:$H167)</f>
        <v>43234.099999999948</v>
      </c>
      <c r="U167">
        <f>SUM($K$4:$K167)</f>
        <v>40705.360000000008</v>
      </c>
      <c r="V167" s="18">
        <f t="shared" si="54"/>
        <v>53437.30000000001</v>
      </c>
      <c r="W167">
        <f t="shared" si="55"/>
        <v>51659.270000000011</v>
      </c>
      <c r="X167">
        <f t="shared" si="56"/>
        <v>50662.099999999948</v>
      </c>
      <c r="Y167">
        <f t="shared" si="57"/>
        <v>49863.360000000008</v>
      </c>
      <c r="AA167" s="2">
        <f t="shared" si="71"/>
        <v>0</v>
      </c>
      <c r="AB167" s="12">
        <f t="shared" si="62"/>
        <v>2092.6399999999994</v>
      </c>
      <c r="AC167" s="12">
        <f t="shared" si="63"/>
        <v>4172.1599999999526</v>
      </c>
      <c r="AD167" s="12">
        <f t="shared" si="64"/>
        <v>6236.919999999971</v>
      </c>
      <c r="AE167" s="12"/>
      <c r="AF167" s="1">
        <v>49341</v>
      </c>
      <c r="AG167" s="25">
        <f t="shared" si="65"/>
        <v>2559.6499999999796</v>
      </c>
      <c r="AH167" s="2">
        <f t="shared" si="66"/>
        <v>5102.7499999999491</v>
      </c>
      <c r="AI167" s="2">
        <f t="shared" si="67"/>
        <v>7631.4499999999407</v>
      </c>
      <c r="AJ167" s="16">
        <f t="shared" si="68"/>
        <v>1778.0299999999988</v>
      </c>
      <c r="AK167">
        <f t="shared" si="69"/>
        <v>2775.2000000000626</v>
      </c>
      <c r="AL167">
        <f t="shared" si="70"/>
        <v>3573.9400000000023</v>
      </c>
      <c r="AM167" s="16">
        <f t="shared" si="75"/>
        <v>4337.6799999999785</v>
      </c>
      <c r="AN167">
        <f t="shared" si="76"/>
        <v>7877.9500000000116</v>
      </c>
      <c r="AO167">
        <f t="shared" si="77"/>
        <v>11205.389999999943</v>
      </c>
      <c r="AP167" s="16">
        <f t="shared" si="72"/>
        <v>467.01000000000204</v>
      </c>
      <c r="AQ167" s="30">
        <f t="shared" si="73"/>
        <v>930.59000000000378</v>
      </c>
      <c r="AR167" s="30">
        <f t="shared" si="74"/>
        <v>1394.5299999999988</v>
      </c>
    </row>
    <row r="168" spans="1:44" x14ac:dyDescent="0.25">
      <c r="A168" s="1">
        <v>49369</v>
      </c>
      <c r="B168" s="18">
        <v>125.71</v>
      </c>
      <c r="C168" s="2">
        <v>1099.8699999999999</v>
      </c>
      <c r="D168" s="2">
        <v>59240.24</v>
      </c>
      <c r="E168" s="16">
        <v>118.5</v>
      </c>
      <c r="F168" s="2">
        <v>1094.33</v>
      </c>
      <c r="G168" s="2">
        <v>58778.77</v>
      </c>
      <c r="H168" s="16">
        <v>111.39</v>
      </c>
      <c r="I168" s="2">
        <v>1088.76</v>
      </c>
      <c r="J168" s="2">
        <v>58320.77</v>
      </c>
      <c r="K168" s="16">
        <v>104.38</v>
      </c>
      <c r="L168" s="2">
        <v>1083.18</v>
      </c>
      <c r="M168" s="2">
        <v>57862.41</v>
      </c>
      <c r="N168" s="19">
        <f t="shared" si="58"/>
        <v>237759.76</v>
      </c>
      <c r="O168" s="2">
        <f t="shared" si="59"/>
        <v>238221.23</v>
      </c>
      <c r="P168" s="2">
        <f t="shared" si="60"/>
        <v>238679.23</v>
      </c>
      <c r="Q168" s="2">
        <f t="shared" si="61"/>
        <v>239137.59</v>
      </c>
      <c r="R168" s="18">
        <f>SUM($B$4:$B168)</f>
        <v>48461.010000000009</v>
      </c>
      <c r="S168">
        <f>SUM($E$4:$E168)</f>
        <v>45895.770000000011</v>
      </c>
      <c r="T168">
        <f>SUM($H$4:$H168)</f>
        <v>43345.489999999947</v>
      </c>
      <c r="U168">
        <f>SUM($K$4:$K168)</f>
        <v>40809.740000000005</v>
      </c>
      <c r="V168" s="18">
        <f t="shared" si="54"/>
        <v>53563.010000000009</v>
      </c>
      <c r="W168">
        <f t="shared" si="55"/>
        <v>51777.770000000011</v>
      </c>
      <c r="X168">
        <f t="shared" si="56"/>
        <v>50773.489999999947</v>
      </c>
      <c r="Y168">
        <f t="shared" si="57"/>
        <v>49967.740000000005</v>
      </c>
      <c r="AA168" s="2">
        <f t="shared" si="71"/>
        <v>0</v>
      </c>
      <c r="AB168" s="12">
        <f t="shared" si="62"/>
        <v>2105.3999999999996</v>
      </c>
      <c r="AC168" s="12">
        <f t="shared" si="63"/>
        <v>4197.5999999999522</v>
      </c>
      <c r="AD168" s="12">
        <f t="shared" si="64"/>
        <v>6274.9499999999707</v>
      </c>
      <c r="AE168" s="12"/>
      <c r="AF168" s="1">
        <v>49369</v>
      </c>
      <c r="AG168" s="25">
        <f t="shared" si="65"/>
        <v>2566.8700000000008</v>
      </c>
      <c r="AH168" s="2">
        <f t="shared" si="66"/>
        <v>5117.0699999999533</v>
      </c>
      <c r="AI168" s="2">
        <f t="shared" si="67"/>
        <v>7652.7799999999579</v>
      </c>
      <c r="AJ168" s="16">
        <f t="shared" si="68"/>
        <v>1785.239999999998</v>
      </c>
      <c r="AK168">
        <f t="shared" si="69"/>
        <v>2789.5200000000623</v>
      </c>
      <c r="AL168">
        <f t="shared" si="70"/>
        <v>3595.2700000000041</v>
      </c>
      <c r="AM168" s="16">
        <f t="shared" si="75"/>
        <v>4352.1099999999988</v>
      </c>
      <c r="AN168">
        <f t="shared" si="76"/>
        <v>7906.5900000000156</v>
      </c>
      <c r="AO168">
        <f t="shared" si="77"/>
        <v>11248.049999999963</v>
      </c>
      <c r="AP168" s="16">
        <f t="shared" si="72"/>
        <v>461.47000000000116</v>
      </c>
      <c r="AQ168" s="30">
        <f t="shared" si="73"/>
        <v>919.47000000000116</v>
      </c>
      <c r="AR168" s="30">
        <f t="shared" si="74"/>
        <v>1377.8299999999945</v>
      </c>
    </row>
    <row r="169" spans="1:44" x14ac:dyDescent="0.25">
      <c r="A169" s="1">
        <v>49400</v>
      </c>
      <c r="B169" s="18">
        <v>123.42</v>
      </c>
      <c r="C169" s="2">
        <v>1102.1600000000001</v>
      </c>
      <c r="D169" s="2">
        <v>58138.07</v>
      </c>
      <c r="E169" s="16">
        <v>116.33</v>
      </c>
      <c r="F169" s="2">
        <v>1096.5</v>
      </c>
      <c r="G169" s="2">
        <v>57682.27</v>
      </c>
      <c r="H169" s="16">
        <v>109.35</v>
      </c>
      <c r="I169" s="2">
        <v>1090.8</v>
      </c>
      <c r="J169" s="2">
        <v>57229.97</v>
      </c>
      <c r="K169" s="16">
        <v>102.46</v>
      </c>
      <c r="L169" s="2">
        <v>1085.0999999999999</v>
      </c>
      <c r="M169" s="2">
        <v>56777.31</v>
      </c>
      <c r="N169" s="19">
        <f t="shared" si="58"/>
        <v>238861.93</v>
      </c>
      <c r="O169" s="2">
        <f t="shared" si="59"/>
        <v>239317.73</v>
      </c>
      <c r="P169" s="2">
        <f t="shared" si="60"/>
        <v>239770.03</v>
      </c>
      <c r="Q169" s="2">
        <f t="shared" si="61"/>
        <v>240222.69</v>
      </c>
      <c r="R169" s="18">
        <f>SUM($B$4:$B169)</f>
        <v>48584.430000000008</v>
      </c>
      <c r="S169">
        <f>SUM($E$4:$E169)</f>
        <v>46012.100000000013</v>
      </c>
      <c r="T169">
        <f>SUM($H$4:$H169)</f>
        <v>43454.839999999946</v>
      </c>
      <c r="U169">
        <f>SUM($K$4:$K169)</f>
        <v>40912.200000000004</v>
      </c>
      <c r="V169" s="18">
        <f t="shared" si="54"/>
        <v>53686.430000000008</v>
      </c>
      <c r="W169">
        <f t="shared" si="55"/>
        <v>51894.100000000013</v>
      </c>
      <c r="X169">
        <f t="shared" si="56"/>
        <v>50882.839999999946</v>
      </c>
      <c r="Y169">
        <f t="shared" si="57"/>
        <v>50070.200000000004</v>
      </c>
      <c r="AA169" s="2">
        <f t="shared" si="71"/>
        <v>0</v>
      </c>
      <c r="AB169" s="12">
        <f t="shared" si="62"/>
        <v>2118.16</v>
      </c>
      <c r="AC169" s="12">
        <f t="shared" si="63"/>
        <v>4223.0399999999518</v>
      </c>
      <c r="AD169" s="12">
        <f t="shared" si="64"/>
        <v>6312.9799999999705</v>
      </c>
      <c r="AE169" s="12"/>
      <c r="AF169" s="1">
        <v>49400</v>
      </c>
      <c r="AG169" s="25">
        <f t="shared" si="65"/>
        <v>2573.9600000000173</v>
      </c>
      <c r="AH169" s="2">
        <f t="shared" si="66"/>
        <v>5131.1399999999576</v>
      </c>
      <c r="AI169" s="2">
        <f t="shared" si="67"/>
        <v>7673.7399999999798</v>
      </c>
      <c r="AJ169" s="16">
        <f t="shared" si="68"/>
        <v>1792.3299999999945</v>
      </c>
      <c r="AK169">
        <f t="shared" si="69"/>
        <v>2803.590000000062</v>
      </c>
      <c r="AL169">
        <f t="shared" si="70"/>
        <v>3616.2300000000032</v>
      </c>
      <c r="AM169" s="16">
        <f t="shared" si="75"/>
        <v>4366.2900000000118</v>
      </c>
      <c r="AN169">
        <f t="shared" si="76"/>
        <v>7934.7300000000196</v>
      </c>
      <c r="AO169">
        <f t="shared" si="77"/>
        <v>11289.969999999983</v>
      </c>
      <c r="AP169" s="16">
        <f t="shared" si="72"/>
        <v>455.80000000000291</v>
      </c>
      <c r="AQ169" s="30">
        <f t="shared" si="73"/>
        <v>908.09999999999854</v>
      </c>
      <c r="AR169" s="30">
        <f t="shared" si="74"/>
        <v>1360.760000000002</v>
      </c>
    </row>
    <row r="170" spans="1:44" x14ac:dyDescent="0.25">
      <c r="A170" s="1">
        <v>49430</v>
      </c>
      <c r="B170" s="18">
        <v>121.12</v>
      </c>
      <c r="C170" s="2">
        <v>1104.46</v>
      </c>
      <c r="D170" s="2">
        <v>57033.61</v>
      </c>
      <c r="E170" s="16">
        <v>114.16</v>
      </c>
      <c r="F170" s="2">
        <v>1098.67</v>
      </c>
      <c r="G170" s="2">
        <v>56583.6</v>
      </c>
      <c r="H170" s="16">
        <v>107.31</v>
      </c>
      <c r="I170" s="2">
        <v>1092.8399999999999</v>
      </c>
      <c r="J170" s="2">
        <v>56137.13</v>
      </c>
      <c r="K170" s="16">
        <v>100.54</v>
      </c>
      <c r="L170" s="2">
        <v>1087.02</v>
      </c>
      <c r="M170" s="2">
        <v>55690.29</v>
      </c>
      <c r="N170" s="19">
        <f t="shared" si="58"/>
        <v>239966.39</v>
      </c>
      <c r="O170" s="2">
        <f t="shared" si="59"/>
        <v>240416.4</v>
      </c>
      <c r="P170" s="2">
        <f t="shared" si="60"/>
        <v>240862.87</v>
      </c>
      <c r="Q170" s="2">
        <f t="shared" si="61"/>
        <v>241309.71</v>
      </c>
      <c r="R170" s="18">
        <f>SUM($B$4:$B170)</f>
        <v>48705.55000000001</v>
      </c>
      <c r="S170">
        <f>SUM($E$4:$E170)</f>
        <v>46126.260000000017</v>
      </c>
      <c r="T170">
        <f>SUM($H$4:$H170)</f>
        <v>43562.149999999943</v>
      </c>
      <c r="U170">
        <f>SUM($K$4:$K170)</f>
        <v>41012.740000000005</v>
      </c>
      <c r="V170" s="18">
        <f t="shared" si="54"/>
        <v>53807.55000000001</v>
      </c>
      <c r="W170">
        <f t="shared" si="55"/>
        <v>52008.260000000017</v>
      </c>
      <c r="X170">
        <f t="shared" si="56"/>
        <v>50990.149999999943</v>
      </c>
      <c r="Y170">
        <f t="shared" si="57"/>
        <v>50170.740000000005</v>
      </c>
      <c r="AA170" s="2">
        <f t="shared" si="71"/>
        <v>0</v>
      </c>
      <c r="AB170" s="12">
        <f t="shared" si="62"/>
        <v>2130.92</v>
      </c>
      <c r="AC170" s="12">
        <f t="shared" si="63"/>
        <v>4248.4799999999514</v>
      </c>
      <c r="AD170" s="12">
        <f t="shared" si="64"/>
        <v>6351.0099999999702</v>
      </c>
      <c r="AE170" s="12"/>
      <c r="AF170" s="1">
        <v>49430</v>
      </c>
      <c r="AG170" s="25">
        <f t="shared" si="65"/>
        <v>2580.9299999999803</v>
      </c>
      <c r="AH170" s="2">
        <f t="shared" si="66"/>
        <v>5144.9599999999327</v>
      </c>
      <c r="AI170" s="2">
        <f t="shared" si="67"/>
        <v>7694.3299999999481</v>
      </c>
      <c r="AJ170" s="16">
        <f t="shared" si="68"/>
        <v>1799.2899999999936</v>
      </c>
      <c r="AK170">
        <f t="shared" si="69"/>
        <v>2817.4000000000669</v>
      </c>
      <c r="AL170">
        <f t="shared" si="70"/>
        <v>3636.8100000000049</v>
      </c>
      <c r="AM170" s="16">
        <f t="shared" si="75"/>
        <v>4380.2199999999739</v>
      </c>
      <c r="AN170">
        <f t="shared" si="76"/>
        <v>7962.36</v>
      </c>
      <c r="AO170">
        <f t="shared" si="77"/>
        <v>11331.139999999952</v>
      </c>
      <c r="AP170" s="16">
        <f t="shared" si="72"/>
        <v>450.01000000000204</v>
      </c>
      <c r="AQ170" s="30">
        <f t="shared" si="73"/>
        <v>896.4800000000032</v>
      </c>
      <c r="AR170" s="30">
        <f t="shared" si="74"/>
        <v>1343.3199999999997</v>
      </c>
    </row>
    <row r="171" spans="1:44" x14ac:dyDescent="0.25">
      <c r="A171" s="1">
        <v>49461</v>
      </c>
      <c r="B171" s="18">
        <v>118.82</v>
      </c>
      <c r="C171" s="2">
        <v>1106.76</v>
      </c>
      <c r="D171" s="2">
        <v>55926.85</v>
      </c>
      <c r="E171" s="16">
        <v>111.99</v>
      </c>
      <c r="F171" s="2">
        <v>1100.8399999999999</v>
      </c>
      <c r="G171" s="2">
        <v>55482.76</v>
      </c>
      <c r="H171" s="16">
        <v>105.26</v>
      </c>
      <c r="I171" s="2">
        <v>1094.8900000000001</v>
      </c>
      <c r="J171" s="2">
        <v>55042.23</v>
      </c>
      <c r="K171" s="16">
        <v>98.62</v>
      </c>
      <c r="L171" s="2">
        <v>1088.94</v>
      </c>
      <c r="M171" s="2">
        <v>54601.35</v>
      </c>
      <c r="N171" s="19">
        <f t="shared" si="58"/>
        <v>241073.15</v>
      </c>
      <c r="O171" s="2">
        <f t="shared" si="59"/>
        <v>241517.24</v>
      </c>
      <c r="P171" s="2">
        <f t="shared" si="60"/>
        <v>241957.77</v>
      </c>
      <c r="Q171" s="2">
        <f t="shared" si="61"/>
        <v>242398.65</v>
      </c>
      <c r="R171" s="18">
        <f>SUM($B$4:$B171)</f>
        <v>48824.37000000001</v>
      </c>
      <c r="S171">
        <f>SUM($E$4:$E171)</f>
        <v>46238.250000000015</v>
      </c>
      <c r="T171">
        <f>SUM($H$4:$H171)</f>
        <v>43667.409999999945</v>
      </c>
      <c r="U171">
        <f>SUM($K$4:$K171)</f>
        <v>41111.360000000008</v>
      </c>
      <c r="V171" s="18">
        <f t="shared" si="54"/>
        <v>53926.37000000001</v>
      </c>
      <c r="W171">
        <f t="shared" si="55"/>
        <v>52120.250000000015</v>
      </c>
      <c r="X171">
        <f t="shared" si="56"/>
        <v>51095.409999999945</v>
      </c>
      <c r="Y171">
        <f t="shared" si="57"/>
        <v>50269.360000000008</v>
      </c>
      <c r="AA171" s="2">
        <f t="shared" si="71"/>
        <v>0</v>
      </c>
      <c r="AB171" s="12">
        <f t="shared" si="62"/>
        <v>2143.6800000000003</v>
      </c>
      <c r="AC171" s="12">
        <f t="shared" si="63"/>
        <v>4273.919999999951</v>
      </c>
      <c r="AD171" s="12">
        <f t="shared" si="64"/>
        <v>6389.03999999997</v>
      </c>
      <c r="AE171" s="12"/>
      <c r="AF171" s="1">
        <v>49461</v>
      </c>
      <c r="AG171" s="25">
        <f t="shared" si="65"/>
        <v>2587.7699999999968</v>
      </c>
      <c r="AH171" s="2">
        <f t="shared" si="66"/>
        <v>5158.5399999999463</v>
      </c>
      <c r="AI171" s="2">
        <f t="shared" si="67"/>
        <v>7714.53999999997</v>
      </c>
      <c r="AJ171" s="16">
        <f t="shared" si="68"/>
        <v>1806.1199999999953</v>
      </c>
      <c r="AK171">
        <f t="shared" si="69"/>
        <v>2830.9600000000646</v>
      </c>
      <c r="AL171">
        <f t="shared" si="70"/>
        <v>3657.010000000002</v>
      </c>
      <c r="AM171" s="16">
        <f t="shared" si="75"/>
        <v>4393.8899999999921</v>
      </c>
      <c r="AN171">
        <f t="shared" si="76"/>
        <v>7989.5000000000109</v>
      </c>
      <c r="AO171">
        <f t="shared" si="77"/>
        <v>11371.549999999972</v>
      </c>
      <c r="AP171" s="16">
        <f t="shared" si="72"/>
        <v>444.08999999999651</v>
      </c>
      <c r="AQ171" s="30">
        <f t="shared" si="73"/>
        <v>884.61999999999534</v>
      </c>
      <c r="AR171" s="30">
        <f t="shared" si="74"/>
        <v>1325.5</v>
      </c>
    </row>
    <row r="172" spans="1:44" x14ac:dyDescent="0.25">
      <c r="A172" s="1">
        <v>49491</v>
      </c>
      <c r="B172" s="18">
        <v>116.51</v>
      </c>
      <c r="C172" s="2">
        <v>1109.07</v>
      </c>
      <c r="D172" s="2">
        <v>54817.79</v>
      </c>
      <c r="E172" s="16">
        <v>109.81</v>
      </c>
      <c r="F172" s="2">
        <v>1103.02</v>
      </c>
      <c r="G172" s="2">
        <v>54379.74</v>
      </c>
      <c r="H172" s="16">
        <v>103.2</v>
      </c>
      <c r="I172" s="2">
        <v>1096.95</v>
      </c>
      <c r="J172" s="2">
        <v>53945.29</v>
      </c>
      <c r="K172" s="16">
        <v>96.69</v>
      </c>
      <c r="L172" s="2">
        <v>1090.8699999999999</v>
      </c>
      <c r="M172" s="2">
        <v>53510.48</v>
      </c>
      <c r="N172" s="19">
        <f t="shared" si="58"/>
        <v>242182.21</v>
      </c>
      <c r="O172" s="2">
        <f t="shared" si="59"/>
        <v>242620.26</v>
      </c>
      <c r="P172" s="2">
        <f t="shared" si="60"/>
        <v>243054.71</v>
      </c>
      <c r="Q172" s="2">
        <f t="shared" si="61"/>
        <v>243489.52</v>
      </c>
      <c r="R172" s="18">
        <f>SUM($B$4:$B172)</f>
        <v>48940.880000000012</v>
      </c>
      <c r="S172">
        <f>SUM($E$4:$E172)</f>
        <v>46348.060000000012</v>
      </c>
      <c r="T172">
        <f>SUM($H$4:$H172)</f>
        <v>43770.609999999942</v>
      </c>
      <c r="U172">
        <f>SUM($K$4:$K172)</f>
        <v>41208.05000000001</v>
      </c>
      <c r="V172" s="18">
        <f t="shared" si="54"/>
        <v>54042.880000000012</v>
      </c>
      <c r="W172">
        <f t="shared" si="55"/>
        <v>52230.060000000012</v>
      </c>
      <c r="X172">
        <f t="shared" si="56"/>
        <v>51198.609999999942</v>
      </c>
      <c r="Y172">
        <f t="shared" si="57"/>
        <v>50366.05000000001</v>
      </c>
      <c r="AA172" s="2">
        <f t="shared" si="71"/>
        <v>0</v>
      </c>
      <c r="AB172" s="12">
        <f t="shared" si="62"/>
        <v>2156.4400000000005</v>
      </c>
      <c r="AC172" s="12">
        <f t="shared" si="63"/>
        <v>4299.3599999999506</v>
      </c>
      <c r="AD172" s="12">
        <f t="shared" si="64"/>
        <v>6427.0699999999697</v>
      </c>
      <c r="AE172" s="12"/>
      <c r="AF172" s="1">
        <v>49491</v>
      </c>
      <c r="AG172" s="25">
        <f t="shared" si="65"/>
        <v>2594.490000000018</v>
      </c>
      <c r="AH172" s="2">
        <f t="shared" si="66"/>
        <v>5171.8599999999506</v>
      </c>
      <c r="AI172" s="2">
        <f t="shared" si="67"/>
        <v>7734.3799999999674</v>
      </c>
      <c r="AJ172" s="16">
        <f t="shared" si="68"/>
        <v>1812.8199999999997</v>
      </c>
      <c r="AK172">
        <f t="shared" si="69"/>
        <v>2844.2700000000696</v>
      </c>
      <c r="AL172">
        <f t="shared" si="70"/>
        <v>3676.8300000000017</v>
      </c>
      <c r="AM172" s="16">
        <f t="shared" si="75"/>
        <v>4407.3100000000177</v>
      </c>
      <c r="AN172">
        <f t="shared" si="76"/>
        <v>8016.1300000000201</v>
      </c>
      <c r="AO172">
        <f t="shared" si="77"/>
        <v>11411.20999999997</v>
      </c>
      <c r="AP172" s="16">
        <f t="shared" si="72"/>
        <v>438.05000000000291</v>
      </c>
      <c r="AQ172" s="30">
        <f t="shared" si="73"/>
        <v>872.5</v>
      </c>
      <c r="AR172" s="30">
        <f t="shared" si="74"/>
        <v>1307.3099999999977</v>
      </c>
    </row>
    <row r="173" spans="1:44" x14ac:dyDescent="0.25">
      <c r="A173" s="1">
        <v>49522</v>
      </c>
      <c r="B173" s="18">
        <v>114.2</v>
      </c>
      <c r="C173" s="2">
        <v>1111.3800000000001</v>
      </c>
      <c r="D173" s="2">
        <v>53706.41</v>
      </c>
      <c r="E173" s="16">
        <v>107.63</v>
      </c>
      <c r="F173" s="2">
        <v>1105.2</v>
      </c>
      <c r="G173" s="2">
        <v>53274.54</v>
      </c>
      <c r="H173" s="16">
        <v>101.15</v>
      </c>
      <c r="I173" s="2">
        <v>1099</v>
      </c>
      <c r="J173" s="2">
        <v>52846.28</v>
      </c>
      <c r="K173" s="16">
        <v>94.76</v>
      </c>
      <c r="L173" s="2">
        <v>1092.8</v>
      </c>
      <c r="M173" s="2">
        <v>52417.68</v>
      </c>
      <c r="N173" s="19">
        <f t="shared" si="58"/>
        <v>243293.59</v>
      </c>
      <c r="O173" s="2">
        <f t="shared" si="59"/>
        <v>243725.46</v>
      </c>
      <c r="P173" s="2">
        <f t="shared" si="60"/>
        <v>244153.72</v>
      </c>
      <c r="Q173" s="2">
        <f t="shared" si="61"/>
        <v>244582.32</v>
      </c>
      <c r="R173" s="18">
        <f>SUM($B$4:$B173)</f>
        <v>49055.080000000009</v>
      </c>
      <c r="S173">
        <f>SUM($E$4:$E173)</f>
        <v>46455.69000000001</v>
      </c>
      <c r="T173">
        <f>SUM($H$4:$H173)</f>
        <v>43871.759999999944</v>
      </c>
      <c r="U173">
        <f>SUM($K$4:$K173)</f>
        <v>41302.810000000012</v>
      </c>
      <c r="V173" s="18">
        <f t="shared" si="54"/>
        <v>54157.080000000009</v>
      </c>
      <c r="W173">
        <f t="shared" si="55"/>
        <v>52337.69000000001</v>
      </c>
      <c r="X173">
        <f t="shared" si="56"/>
        <v>51299.759999999944</v>
      </c>
      <c r="Y173">
        <f t="shared" si="57"/>
        <v>50460.810000000012</v>
      </c>
      <c r="AA173" s="2">
        <f t="shared" si="71"/>
        <v>0</v>
      </c>
      <c r="AB173" s="12">
        <f t="shared" si="62"/>
        <v>2169.2000000000007</v>
      </c>
      <c r="AC173" s="12">
        <f t="shared" si="63"/>
        <v>4324.7999999999502</v>
      </c>
      <c r="AD173" s="12">
        <f t="shared" si="64"/>
        <v>6465.0999999999694</v>
      </c>
      <c r="AE173" s="12"/>
      <c r="AF173" s="1">
        <v>49522</v>
      </c>
      <c r="AG173" s="25">
        <f t="shared" si="65"/>
        <v>2601.0699999999961</v>
      </c>
      <c r="AH173" s="2">
        <f t="shared" si="66"/>
        <v>5184.9299999999548</v>
      </c>
      <c r="AI173" s="2">
        <f t="shared" si="67"/>
        <v>7753.8299999999799</v>
      </c>
      <c r="AJ173" s="16">
        <f t="shared" si="68"/>
        <v>1819.3899999999994</v>
      </c>
      <c r="AK173">
        <f t="shared" si="69"/>
        <v>2857.3200000000652</v>
      </c>
      <c r="AL173">
        <f t="shared" si="70"/>
        <v>3696.2699999999968</v>
      </c>
      <c r="AM173" s="16">
        <f t="shared" si="75"/>
        <v>4420.4599999999955</v>
      </c>
      <c r="AN173">
        <f t="shared" si="76"/>
        <v>8042.25000000002</v>
      </c>
      <c r="AO173">
        <f t="shared" si="77"/>
        <v>11450.099999999977</v>
      </c>
      <c r="AP173" s="16">
        <f t="shared" si="72"/>
        <v>431.87000000000262</v>
      </c>
      <c r="AQ173" s="30">
        <f t="shared" si="73"/>
        <v>860.13000000000466</v>
      </c>
      <c r="AR173" s="30">
        <f t="shared" si="74"/>
        <v>1288.7300000000032</v>
      </c>
    </row>
    <row r="174" spans="1:44" x14ac:dyDescent="0.25">
      <c r="A174" s="1">
        <v>49553</v>
      </c>
      <c r="B174" s="18">
        <v>111.89</v>
      </c>
      <c r="C174" s="2">
        <v>1113.69</v>
      </c>
      <c r="D174" s="2">
        <v>52592.72</v>
      </c>
      <c r="E174" s="16">
        <v>105.44</v>
      </c>
      <c r="F174" s="2">
        <v>1107.3900000000001</v>
      </c>
      <c r="G174" s="2">
        <v>52167.15</v>
      </c>
      <c r="H174" s="16">
        <v>99.09</v>
      </c>
      <c r="I174" s="2">
        <v>1101.06</v>
      </c>
      <c r="J174" s="2">
        <v>51745.22</v>
      </c>
      <c r="K174" s="16">
        <v>92.82</v>
      </c>
      <c r="L174" s="2">
        <v>1094.74</v>
      </c>
      <c r="M174" s="2">
        <v>51322.94</v>
      </c>
      <c r="N174" s="19">
        <f t="shared" si="58"/>
        <v>244407.28</v>
      </c>
      <c r="O174" s="2">
        <f t="shared" si="59"/>
        <v>244832.85</v>
      </c>
      <c r="P174" s="2">
        <f t="shared" si="60"/>
        <v>245254.78</v>
      </c>
      <c r="Q174" s="2">
        <f t="shared" si="61"/>
        <v>245677.06</v>
      </c>
      <c r="R174" s="18">
        <f>SUM($B$4:$B174)</f>
        <v>49166.970000000008</v>
      </c>
      <c r="S174">
        <f>SUM($E$4:$E174)</f>
        <v>46561.130000000012</v>
      </c>
      <c r="T174">
        <f>SUM($H$4:$H174)</f>
        <v>43970.84999999994</v>
      </c>
      <c r="U174">
        <f>SUM($K$4:$K174)</f>
        <v>41395.630000000012</v>
      </c>
      <c r="V174" s="18">
        <f t="shared" si="54"/>
        <v>54268.970000000008</v>
      </c>
      <c r="W174">
        <f t="shared" si="55"/>
        <v>52443.130000000012</v>
      </c>
      <c r="X174">
        <f t="shared" si="56"/>
        <v>51398.84999999994</v>
      </c>
      <c r="Y174">
        <f t="shared" si="57"/>
        <v>50553.630000000012</v>
      </c>
      <c r="AA174" s="2">
        <f t="shared" si="71"/>
        <v>0</v>
      </c>
      <c r="AB174" s="12">
        <f t="shared" si="62"/>
        <v>2181.9600000000009</v>
      </c>
      <c r="AC174" s="12">
        <f t="shared" si="63"/>
        <v>4350.2399999999498</v>
      </c>
      <c r="AD174" s="12">
        <f t="shared" si="64"/>
        <v>6503.1299999999692</v>
      </c>
      <c r="AE174" s="12"/>
      <c r="AF174" s="1">
        <v>49553</v>
      </c>
      <c r="AG174" s="25">
        <f t="shared" si="65"/>
        <v>2607.5300000000079</v>
      </c>
      <c r="AH174" s="2">
        <f t="shared" si="66"/>
        <v>5197.7399999999498</v>
      </c>
      <c r="AI174" s="2">
        <f t="shared" si="67"/>
        <v>7772.909999999968</v>
      </c>
      <c r="AJ174" s="16">
        <f t="shared" si="68"/>
        <v>1825.8399999999965</v>
      </c>
      <c r="AK174">
        <f t="shared" si="69"/>
        <v>2870.1200000000681</v>
      </c>
      <c r="AL174">
        <f t="shared" si="70"/>
        <v>3715.3399999999965</v>
      </c>
      <c r="AM174" s="16">
        <f t="shared" si="75"/>
        <v>4433.3700000000044</v>
      </c>
      <c r="AN174">
        <f t="shared" si="76"/>
        <v>8067.8600000000179</v>
      </c>
      <c r="AO174">
        <f t="shared" si="77"/>
        <v>11488.249999999964</v>
      </c>
      <c r="AP174" s="16">
        <f t="shared" si="72"/>
        <v>425.56999999999971</v>
      </c>
      <c r="AQ174" s="30">
        <f t="shared" si="73"/>
        <v>847.5</v>
      </c>
      <c r="AR174" s="30">
        <f t="shared" si="74"/>
        <v>1269.7799999999988</v>
      </c>
    </row>
    <row r="175" spans="1:44" x14ac:dyDescent="0.25">
      <c r="A175" s="1">
        <v>49583</v>
      </c>
      <c r="B175" s="18">
        <v>109.57</v>
      </c>
      <c r="C175" s="2">
        <v>1116.01</v>
      </c>
      <c r="D175" s="2">
        <v>51476.71</v>
      </c>
      <c r="E175" s="16">
        <v>103.25</v>
      </c>
      <c r="F175" s="2">
        <v>1109.58</v>
      </c>
      <c r="G175" s="2">
        <v>51057.56</v>
      </c>
      <c r="H175" s="16">
        <v>97.02</v>
      </c>
      <c r="I175" s="2">
        <v>1103.1300000000001</v>
      </c>
      <c r="J175" s="2">
        <v>50642.09</v>
      </c>
      <c r="K175" s="16">
        <v>90.88</v>
      </c>
      <c r="L175" s="2">
        <v>1096.68</v>
      </c>
      <c r="M175" s="2">
        <v>50226.27</v>
      </c>
      <c r="N175" s="19">
        <f t="shared" si="58"/>
        <v>245523.29</v>
      </c>
      <c r="O175" s="2">
        <f t="shared" si="59"/>
        <v>245942.44</v>
      </c>
      <c r="P175" s="2">
        <f t="shared" si="60"/>
        <v>246357.91</v>
      </c>
      <c r="Q175" s="2">
        <f t="shared" si="61"/>
        <v>246773.73</v>
      </c>
      <c r="R175" s="18">
        <f>SUM($B$4:$B175)</f>
        <v>49276.540000000008</v>
      </c>
      <c r="S175">
        <f>SUM($E$4:$E175)</f>
        <v>46664.380000000012</v>
      </c>
      <c r="T175">
        <f>SUM($H$4:$H175)</f>
        <v>44067.869999999937</v>
      </c>
      <c r="U175">
        <f>SUM($K$4:$K175)</f>
        <v>41486.510000000009</v>
      </c>
      <c r="V175" s="18">
        <f t="shared" si="54"/>
        <v>54378.540000000008</v>
      </c>
      <c r="W175">
        <f t="shared" si="55"/>
        <v>52546.380000000012</v>
      </c>
      <c r="X175">
        <f t="shared" si="56"/>
        <v>51495.869999999937</v>
      </c>
      <c r="Y175">
        <f t="shared" si="57"/>
        <v>50644.510000000009</v>
      </c>
      <c r="AA175" s="2">
        <f t="shared" si="71"/>
        <v>0</v>
      </c>
      <c r="AB175" s="12">
        <f t="shared" si="62"/>
        <v>2194.7200000000012</v>
      </c>
      <c r="AC175" s="12">
        <f t="shared" si="63"/>
        <v>4375.6799999999494</v>
      </c>
      <c r="AD175" s="12">
        <f t="shared" si="64"/>
        <v>6541.1599999999689</v>
      </c>
      <c r="AE175" s="12"/>
      <c r="AF175" s="1">
        <v>49583</v>
      </c>
      <c r="AG175" s="25">
        <f t="shared" si="65"/>
        <v>2613.8699999999953</v>
      </c>
      <c r="AH175" s="2">
        <f t="shared" si="66"/>
        <v>5210.2999999999447</v>
      </c>
      <c r="AI175" s="2">
        <f t="shared" si="67"/>
        <v>7791.5999999999713</v>
      </c>
      <c r="AJ175" s="16">
        <f t="shared" si="68"/>
        <v>1832.1599999999962</v>
      </c>
      <c r="AK175">
        <f t="shared" si="69"/>
        <v>2882.670000000071</v>
      </c>
      <c r="AL175">
        <f t="shared" si="70"/>
        <v>3734.0299999999988</v>
      </c>
      <c r="AM175" s="16">
        <f t="shared" si="75"/>
        <v>4446.0299999999916</v>
      </c>
      <c r="AN175">
        <f t="shared" si="76"/>
        <v>8092.9700000000157</v>
      </c>
      <c r="AO175">
        <f t="shared" si="77"/>
        <v>11525.62999999997</v>
      </c>
      <c r="AP175" s="16">
        <f t="shared" si="72"/>
        <v>419.15000000000146</v>
      </c>
      <c r="AQ175" s="30">
        <f t="shared" si="73"/>
        <v>834.62000000000262</v>
      </c>
      <c r="AR175" s="30">
        <f t="shared" si="74"/>
        <v>1250.4400000000023</v>
      </c>
    </row>
    <row r="176" spans="1:44" x14ac:dyDescent="0.25">
      <c r="A176" s="1">
        <v>49614</v>
      </c>
      <c r="B176" s="18">
        <v>107.24</v>
      </c>
      <c r="C176" s="2">
        <v>1118.3399999999999</v>
      </c>
      <c r="D176" s="2">
        <v>50358.37</v>
      </c>
      <c r="E176" s="16">
        <v>101.05</v>
      </c>
      <c r="F176" s="2">
        <v>1111.78</v>
      </c>
      <c r="G176" s="2">
        <v>49945.78</v>
      </c>
      <c r="H176" s="16">
        <v>94.95</v>
      </c>
      <c r="I176" s="2">
        <v>1105.2</v>
      </c>
      <c r="J176" s="2">
        <v>49536.9</v>
      </c>
      <c r="K176" s="16">
        <v>88.94</v>
      </c>
      <c r="L176" s="2">
        <v>1098.6199999999999</v>
      </c>
      <c r="M176" s="2">
        <v>49127.65</v>
      </c>
      <c r="N176" s="19">
        <f t="shared" si="58"/>
        <v>246641.63</v>
      </c>
      <c r="O176" s="2">
        <f t="shared" si="59"/>
        <v>247054.22</v>
      </c>
      <c r="P176" s="2">
        <f t="shared" si="60"/>
        <v>247463.1</v>
      </c>
      <c r="Q176" s="2">
        <f t="shared" si="61"/>
        <v>247872.35</v>
      </c>
      <c r="R176" s="18">
        <f>SUM($B$4:$B176)</f>
        <v>49383.780000000006</v>
      </c>
      <c r="S176">
        <f>SUM($E$4:$E176)</f>
        <v>46765.430000000015</v>
      </c>
      <c r="T176">
        <f>SUM($H$4:$H176)</f>
        <v>44162.819999999934</v>
      </c>
      <c r="U176">
        <f>SUM($K$4:$K176)</f>
        <v>41575.450000000012</v>
      </c>
      <c r="V176" s="18">
        <f t="shared" si="54"/>
        <v>54485.780000000006</v>
      </c>
      <c r="W176">
        <f t="shared" si="55"/>
        <v>52647.430000000015</v>
      </c>
      <c r="X176">
        <f t="shared" si="56"/>
        <v>51590.819999999934</v>
      </c>
      <c r="Y176">
        <f t="shared" si="57"/>
        <v>50733.450000000012</v>
      </c>
      <c r="AA176" s="2">
        <f t="shared" si="71"/>
        <v>0</v>
      </c>
      <c r="AB176" s="12">
        <f t="shared" si="62"/>
        <v>2207.4800000000014</v>
      </c>
      <c r="AC176" s="12">
        <f t="shared" si="63"/>
        <v>4401.119999999949</v>
      </c>
      <c r="AD176" s="12">
        <f t="shared" si="64"/>
        <v>6579.1899999999687</v>
      </c>
      <c r="AE176" s="12"/>
      <c r="AF176" s="1">
        <v>49614</v>
      </c>
      <c r="AG176" s="25">
        <f t="shared" si="65"/>
        <v>2620.0699999999979</v>
      </c>
      <c r="AH176" s="2">
        <f t="shared" si="66"/>
        <v>5222.5899999999501</v>
      </c>
      <c r="AI176" s="2">
        <f t="shared" si="67"/>
        <v>7809.9099999999698</v>
      </c>
      <c r="AJ176" s="16">
        <f t="shared" si="68"/>
        <v>1838.3499999999913</v>
      </c>
      <c r="AK176">
        <f t="shared" si="69"/>
        <v>2894.9600000000719</v>
      </c>
      <c r="AL176">
        <f t="shared" si="70"/>
        <v>3752.3299999999945</v>
      </c>
      <c r="AM176" s="16">
        <f t="shared" si="75"/>
        <v>4458.4199999999892</v>
      </c>
      <c r="AN176">
        <f t="shared" si="76"/>
        <v>8117.550000000022</v>
      </c>
      <c r="AO176">
        <f t="shared" si="77"/>
        <v>11562.239999999965</v>
      </c>
      <c r="AP176" s="16">
        <f t="shared" si="72"/>
        <v>412.59000000000378</v>
      </c>
      <c r="AQ176" s="30">
        <f t="shared" si="73"/>
        <v>821.47000000000116</v>
      </c>
      <c r="AR176" s="30">
        <f t="shared" si="74"/>
        <v>1230.7200000000012</v>
      </c>
    </row>
    <row r="177" spans="1:44" x14ac:dyDescent="0.25">
      <c r="A177" s="1">
        <v>49644</v>
      </c>
      <c r="B177" s="18">
        <v>104.91</v>
      </c>
      <c r="C177" s="2">
        <v>1120.67</v>
      </c>
      <c r="D177" s="2">
        <v>49237.7</v>
      </c>
      <c r="E177" s="16">
        <v>98.85</v>
      </c>
      <c r="F177" s="2">
        <v>1113.98</v>
      </c>
      <c r="G177" s="2">
        <v>48831.81</v>
      </c>
      <c r="H177" s="16">
        <v>92.88</v>
      </c>
      <c r="I177" s="2">
        <v>1107.27</v>
      </c>
      <c r="J177" s="2">
        <v>48429.63</v>
      </c>
      <c r="K177" s="16">
        <v>87</v>
      </c>
      <c r="L177" s="2">
        <v>1100.56</v>
      </c>
      <c r="M177" s="2">
        <v>48027.09</v>
      </c>
      <c r="N177" s="19">
        <f t="shared" si="58"/>
        <v>247762.3</v>
      </c>
      <c r="O177" s="2">
        <f t="shared" si="59"/>
        <v>248168.19</v>
      </c>
      <c r="P177" s="2">
        <f t="shared" si="60"/>
        <v>248570.37</v>
      </c>
      <c r="Q177" s="2">
        <f t="shared" si="61"/>
        <v>248972.91</v>
      </c>
      <c r="R177" s="18">
        <f>SUM($B$4:$B177)</f>
        <v>49488.69000000001</v>
      </c>
      <c r="S177">
        <f>SUM($E$4:$E177)</f>
        <v>46864.280000000013</v>
      </c>
      <c r="T177">
        <f>SUM($H$4:$H177)</f>
        <v>44255.699999999932</v>
      </c>
      <c r="U177">
        <f>SUM($K$4:$K177)</f>
        <v>41662.450000000012</v>
      </c>
      <c r="V177" s="18">
        <f t="shared" si="54"/>
        <v>54590.69000000001</v>
      </c>
      <c r="W177">
        <f t="shared" si="55"/>
        <v>52746.280000000013</v>
      </c>
      <c r="X177">
        <f t="shared" si="56"/>
        <v>51683.699999999932</v>
      </c>
      <c r="Y177">
        <f t="shared" si="57"/>
        <v>50820.450000000012</v>
      </c>
      <c r="AA177" s="2">
        <f t="shared" si="71"/>
        <v>0</v>
      </c>
      <c r="AB177" s="12">
        <f t="shared" si="62"/>
        <v>2220.2400000000016</v>
      </c>
      <c r="AC177" s="12">
        <f t="shared" si="63"/>
        <v>4426.5599999999486</v>
      </c>
      <c r="AD177" s="12">
        <f t="shared" si="64"/>
        <v>6617.2199999999684</v>
      </c>
      <c r="AE177" s="12"/>
      <c r="AF177" s="1">
        <v>49644</v>
      </c>
      <c r="AG177" s="25">
        <f t="shared" si="65"/>
        <v>2626.1300000000156</v>
      </c>
      <c r="AH177" s="2">
        <f t="shared" si="66"/>
        <v>5234.6299999999555</v>
      </c>
      <c r="AI177" s="2">
        <f t="shared" si="67"/>
        <v>7827.8299999999836</v>
      </c>
      <c r="AJ177" s="16">
        <f t="shared" si="68"/>
        <v>1844.4099999999962</v>
      </c>
      <c r="AK177">
        <f t="shared" si="69"/>
        <v>2906.990000000078</v>
      </c>
      <c r="AL177">
        <f t="shared" si="70"/>
        <v>3770.239999999998</v>
      </c>
      <c r="AM177" s="16">
        <f t="shared" si="75"/>
        <v>4470.5400000000118</v>
      </c>
      <c r="AN177">
        <f t="shared" si="76"/>
        <v>8141.6200000000335</v>
      </c>
      <c r="AO177">
        <f t="shared" si="77"/>
        <v>11598.069999999982</v>
      </c>
      <c r="AP177" s="16">
        <f t="shared" si="72"/>
        <v>405.88999999999942</v>
      </c>
      <c r="AQ177" s="30">
        <f t="shared" si="73"/>
        <v>808.06999999999971</v>
      </c>
      <c r="AR177" s="30">
        <f t="shared" si="74"/>
        <v>1210.6100000000006</v>
      </c>
    </row>
    <row r="178" spans="1:44" x14ac:dyDescent="0.25">
      <c r="A178" s="1">
        <v>49675</v>
      </c>
      <c r="B178" s="18">
        <v>102.58</v>
      </c>
      <c r="C178" s="2">
        <v>1123</v>
      </c>
      <c r="D178" s="2">
        <v>48114.7</v>
      </c>
      <c r="E178" s="16">
        <v>96.65</v>
      </c>
      <c r="F178" s="2">
        <v>1116.18</v>
      </c>
      <c r="G178" s="2">
        <v>47715.62</v>
      </c>
      <c r="H178" s="16">
        <v>90.81</v>
      </c>
      <c r="I178" s="2">
        <v>1109.3399999999999</v>
      </c>
      <c r="J178" s="2">
        <v>47320.28</v>
      </c>
      <c r="K178" s="16">
        <v>85.05</v>
      </c>
      <c r="L178" s="2">
        <v>1102.51</v>
      </c>
      <c r="M178" s="2">
        <v>46924.58</v>
      </c>
      <c r="N178" s="19">
        <f t="shared" si="58"/>
        <v>248885.3</v>
      </c>
      <c r="O178" s="2">
        <f t="shared" si="59"/>
        <v>249284.38</v>
      </c>
      <c r="P178" s="2">
        <f t="shared" si="60"/>
        <v>249679.72</v>
      </c>
      <c r="Q178" s="2">
        <f t="shared" si="61"/>
        <v>250075.41999999998</v>
      </c>
      <c r="R178" s="18">
        <f>SUM($B$4:$B178)</f>
        <v>49591.270000000011</v>
      </c>
      <c r="S178">
        <f>SUM($E$4:$E178)</f>
        <v>46960.930000000015</v>
      </c>
      <c r="T178">
        <f>SUM($H$4:$H178)</f>
        <v>44346.509999999929</v>
      </c>
      <c r="U178">
        <f>SUM($K$4:$K178)</f>
        <v>41747.500000000015</v>
      </c>
      <c r="V178" s="18">
        <f t="shared" si="54"/>
        <v>54693.270000000011</v>
      </c>
      <c r="W178">
        <f t="shared" si="55"/>
        <v>52842.930000000015</v>
      </c>
      <c r="X178">
        <f t="shared" si="56"/>
        <v>51774.509999999929</v>
      </c>
      <c r="Y178">
        <f t="shared" si="57"/>
        <v>50905.500000000015</v>
      </c>
      <c r="AA178" s="2">
        <f t="shared" si="71"/>
        <v>0</v>
      </c>
      <c r="AB178" s="12">
        <f t="shared" si="62"/>
        <v>2233.0000000000018</v>
      </c>
      <c r="AC178" s="12">
        <f t="shared" si="63"/>
        <v>4451.9999999999482</v>
      </c>
      <c r="AD178" s="12">
        <f t="shared" si="64"/>
        <v>6655.2499999999682</v>
      </c>
      <c r="AE178" s="12"/>
      <c r="AF178" s="1">
        <v>49675</v>
      </c>
      <c r="AG178" s="25">
        <f t="shared" si="65"/>
        <v>2632.0800000000181</v>
      </c>
      <c r="AH178" s="2">
        <f t="shared" si="66"/>
        <v>5246.419999999961</v>
      </c>
      <c r="AI178" s="2">
        <f t="shared" si="67"/>
        <v>7845.3699999999635</v>
      </c>
      <c r="AJ178" s="16">
        <f t="shared" si="68"/>
        <v>1850.3399999999965</v>
      </c>
      <c r="AK178">
        <f t="shared" si="69"/>
        <v>2918.7600000000821</v>
      </c>
      <c r="AL178">
        <f t="shared" si="70"/>
        <v>3787.7699999999968</v>
      </c>
      <c r="AM178" s="16">
        <f t="shared" si="75"/>
        <v>4482.4200000000146</v>
      </c>
      <c r="AN178">
        <f t="shared" si="76"/>
        <v>8165.180000000043</v>
      </c>
      <c r="AO178">
        <f t="shared" si="77"/>
        <v>11633.139999999959</v>
      </c>
      <c r="AP178" s="16">
        <f t="shared" si="72"/>
        <v>399.07999999999447</v>
      </c>
      <c r="AQ178" s="30">
        <f t="shared" si="73"/>
        <v>794.41999999999825</v>
      </c>
      <c r="AR178" s="30">
        <f t="shared" si="74"/>
        <v>1190.1199999999953</v>
      </c>
    </row>
    <row r="179" spans="1:44" x14ac:dyDescent="0.25">
      <c r="A179" s="1">
        <v>49706</v>
      </c>
      <c r="B179" s="18">
        <v>100.24</v>
      </c>
      <c r="C179" s="2">
        <v>1125.3399999999999</v>
      </c>
      <c r="D179" s="2">
        <v>46989.36</v>
      </c>
      <c r="E179" s="16">
        <v>94.44</v>
      </c>
      <c r="F179" s="2">
        <v>1118.3900000000001</v>
      </c>
      <c r="G179" s="2">
        <v>46597.23</v>
      </c>
      <c r="H179" s="16">
        <v>88.73</v>
      </c>
      <c r="I179" s="2">
        <v>1111.42</v>
      </c>
      <c r="J179" s="2">
        <v>46208.86</v>
      </c>
      <c r="K179" s="16">
        <v>83.1</v>
      </c>
      <c r="L179" s="2">
        <v>1104.46</v>
      </c>
      <c r="M179" s="2">
        <v>45820.11</v>
      </c>
      <c r="N179" s="19">
        <f t="shared" si="58"/>
        <v>250010.64</v>
      </c>
      <c r="O179" s="2">
        <f t="shared" si="59"/>
        <v>250402.77</v>
      </c>
      <c r="P179" s="2">
        <f t="shared" si="60"/>
        <v>250791.14</v>
      </c>
      <c r="Q179" s="2">
        <f t="shared" si="61"/>
        <v>251179.89</v>
      </c>
      <c r="R179" s="18">
        <f>SUM($B$4:$B179)</f>
        <v>49691.510000000009</v>
      </c>
      <c r="S179">
        <f>SUM($E$4:$E179)</f>
        <v>47055.370000000017</v>
      </c>
      <c r="T179">
        <f>SUM($H$4:$H179)</f>
        <v>44435.239999999932</v>
      </c>
      <c r="U179">
        <f>SUM($K$4:$K179)</f>
        <v>41830.600000000013</v>
      </c>
      <c r="V179" s="18">
        <f t="shared" si="54"/>
        <v>54793.510000000009</v>
      </c>
      <c r="W179">
        <f t="shared" si="55"/>
        <v>52937.370000000017</v>
      </c>
      <c r="X179">
        <f t="shared" si="56"/>
        <v>51863.239999999932</v>
      </c>
      <c r="Y179">
        <f t="shared" si="57"/>
        <v>50988.600000000013</v>
      </c>
      <c r="AA179" s="2">
        <f t="shared" si="71"/>
        <v>0</v>
      </c>
      <c r="AB179" s="12">
        <f t="shared" si="62"/>
        <v>2245.760000000002</v>
      </c>
      <c r="AC179" s="12">
        <f t="shared" si="63"/>
        <v>4477.4399999999478</v>
      </c>
      <c r="AD179" s="12">
        <f t="shared" si="64"/>
        <v>6693.2799999999679</v>
      </c>
      <c r="AE179" s="12"/>
      <c r="AF179" s="1">
        <v>49706</v>
      </c>
      <c r="AG179" s="25">
        <f t="shared" si="65"/>
        <v>2637.8899999999776</v>
      </c>
      <c r="AH179" s="2">
        <f t="shared" si="66"/>
        <v>5257.9399999999478</v>
      </c>
      <c r="AI179" s="2">
        <f t="shared" si="67"/>
        <v>7862.5299999999679</v>
      </c>
      <c r="AJ179" s="16">
        <f t="shared" si="68"/>
        <v>1856.1399999999921</v>
      </c>
      <c r="AK179">
        <f t="shared" si="69"/>
        <v>2930.2700000000768</v>
      </c>
      <c r="AL179">
        <f t="shared" si="70"/>
        <v>3804.9099999999962</v>
      </c>
      <c r="AM179" s="16">
        <f t="shared" si="75"/>
        <v>4494.0299999999697</v>
      </c>
      <c r="AN179">
        <f t="shared" si="76"/>
        <v>8188.2100000000246</v>
      </c>
      <c r="AO179">
        <f t="shared" si="77"/>
        <v>11667.439999999964</v>
      </c>
      <c r="AP179" s="16">
        <f t="shared" si="72"/>
        <v>392.12999999999738</v>
      </c>
      <c r="AQ179" s="30">
        <f t="shared" si="73"/>
        <v>780.5</v>
      </c>
      <c r="AR179" s="30">
        <f t="shared" si="74"/>
        <v>1169.25</v>
      </c>
    </row>
    <row r="180" spans="1:44" x14ac:dyDescent="0.25">
      <c r="A180" s="1">
        <v>49735</v>
      </c>
      <c r="B180" s="18">
        <v>97.89</v>
      </c>
      <c r="C180" s="2">
        <v>1127.69</v>
      </c>
      <c r="D180" s="2">
        <v>45861.68</v>
      </c>
      <c r="E180" s="16">
        <v>92.22</v>
      </c>
      <c r="F180" s="2">
        <v>1120.6099999999999</v>
      </c>
      <c r="G180" s="2">
        <v>45476.62</v>
      </c>
      <c r="H180" s="16">
        <v>86.64</v>
      </c>
      <c r="I180" s="2">
        <v>1113.51</v>
      </c>
      <c r="J180" s="2">
        <v>45095.35</v>
      </c>
      <c r="K180" s="16">
        <v>81.14</v>
      </c>
      <c r="L180" s="2">
        <v>1106.42</v>
      </c>
      <c r="M180" s="2">
        <v>44713.69</v>
      </c>
      <c r="N180" s="19">
        <f t="shared" si="58"/>
        <v>251138.32</v>
      </c>
      <c r="O180" s="2">
        <f t="shared" si="59"/>
        <v>251523.38</v>
      </c>
      <c r="P180" s="2">
        <f t="shared" si="60"/>
        <v>251904.65</v>
      </c>
      <c r="Q180" s="2">
        <f t="shared" si="61"/>
        <v>252286.31</v>
      </c>
      <c r="R180" s="18">
        <f>SUM($B$4:$B180)</f>
        <v>49789.400000000009</v>
      </c>
      <c r="S180">
        <f>SUM($E$4:$E180)</f>
        <v>47147.590000000018</v>
      </c>
      <c r="T180">
        <f>SUM($H$4:$H180)</f>
        <v>44521.879999999932</v>
      </c>
      <c r="U180">
        <f>SUM($K$4:$K180)</f>
        <v>41911.740000000013</v>
      </c>
      <c r="V180" s="18">
        <f t="shared" si="54"/>
        <v>54891.400000000009</v>
      </c>
      <c r="W180">
        <f t="shared" si="55"/>
        <v>53029.590000000018</v>
      </c>
      <c r="X180">
        <f t="shared" si="56"/>
        <v>51949.879999999932</v>
      </c>
      <c r="Y180">
        <f t="shared" si="57"/>
        <v>51069.740000000013</v>
      </c>
      <c r="AA180" s="2">
        <f t="shared" si="71"/>
        <v>0</v>
      </c>
      <c r="AB180" s="12">
        <f t="shared" si="62"/>
        <v>2258.5200000000023</v>
      </c>
      <c r="AC180" s="12">
        <f t="shared" si="63"/>
        <v>4502.8799999999474</v>
      </c>
      <c r="AD180" s="12">
        <f t="shared" si="64"/>
        <v>6731.3099999999677</v>
      </c>
      <c r="AE180" s="12"/>
      <c r="AF180" s="1">
        <v>49735</v>
      </c>
      <c r="AG180" s="25">
        <f t="shared" si="65"/>
        <v>2643.58</v>
      </c>
      <c r="AH180" s="2">
        <f t="shared" si="66"/>
        <v>5269.2099999999346</v>
      </c>
      <c r="AI180" s="2">
        <f t="shared" si="67"/>
        <v>7879.2999999999583</v>
      </c>
      <c r="AJ180" s="16">
        <f t="shared" si="68"/>
        <v>1861.8099999999904</v>
      </c>
      <c r="AK180">
        <f t="shared" si="69"/>
        <v>2941.5200000000768</v>
      </c>
      <c r="AL180">
        <f t="shared" si="70"/>
        <v>3821.6599999999962</v>
      </c>
      <c r="AM180" s="16">
        <f t="shared" si="75"/>
        <v>4505.3899999999903</v>
      </c>
      <c r="AN180">
        <f t="shared" si="76"/>
        <v>8210.7300000000105</v>
      </c>
      <c r="AO180">
        <f t="shared" si="77"/>
        <v>11700.959999999955</v>
      </c>
      <c r="AP180" s="16">
        <f t="shared" si="72"/>
        <v>385.05999999999767</v>
      </c>
      <c r="AQ180" s="30">
        <f t="shared" si="73"/>
        <v>766.33000000000175</v>
      </c>
      <c r="AR180" s="30">
        <f t="shared" si="74"/>
        <v>1147.989999999998</v>
      </c>
    </row>
    <row r="181" spans="1:44" x14ac:dyDescent="0.25">
      <c r="A181" s="1">
        <v>49766</v>
      </c>
      <c r="B181" s="18">
        <v>95.55</v>
      </c>
      <c r="C181" s="2">
        <v>1130.03</v>
      </c>
      <c r="D181" s="2">
        <v>44731.64</v>
      </c>
      <c r="E181" s="16">
        <v>90.01</v>
      </c>
      <c r="F181" s="2">
        <v>1122.82</v>
      </c>
      <c r="G181" s="2">
        <v>44353.8</v>
      </c>
      <c r="H181" s="16">
        <v>84.55</v>
      </c>
      <c r="I181" s="2">
        <v>1115.5999999999999</v>
      </c>
      <c r="J181" s="2">
        <v>43979.75</v>
      </c>
      <c r="K181" s="16">
        <v>79.180000000000007</v>
      </c>
      <c r="L181" s="2">
        <v>1108.3800000000001</v>
      </c>
      <c r="M181" s="2">
        <v>43605.31</v>
      </c>
      <c r="N181" s="19">
        <f t="shared" si="58"/>
        <v>252268.36</v>
      </c>
      <c r="O181" s="2">
        <f t="shared" si="59"/>
        <v>252646.2</v>
      </c>
      <c r="P181" s="2">
        <f t="shared" si="60"/>
        <v>253020.25</v>
      </c>
      <c r="Q181" s="2">
        <f t="shared" si="61"/>
        <v>253394.69</v>
      </c>
      <c r="R181" s="18">
        <f>SUM($B$4:$B181)</f>
        <v>49884.950000000012</v>
      </c>
      <c r="S181">
        <f>SUM($E$4:$E181)</f>
        <v>47237.60000000002</v>
      </c>
      <c r="T181">
        <f>SUM($H$4:$H181)</f>
        <v>44606.429999999935</v>
      </c>
      <c r="U181">
        <f>SUM($K$4:$K181)</f>
        <v>41990.920000000013</v>
      </c>
      <c r="V181" s="18">
        <f t="shared" si="54"/>
        <v>54986.950000000012</v>
      </c>
      <c r="W181">
        <f t="shared" si="55"/>
        <v>53119.60000000002</v>
      </c>
      <c r="X181">
        <f t="shared" si="56"/>
        <v>52034.429999999935</v>
      </c>
      <c r="Y181">
        <f t="shared" si="57"/>
        <v>51148.920000000013</v>
      </c>
      <c r="AA181" s="2">
        <f t="shared" si="71"/>
        <v>0</v>
      </c>
      <c r="AB181" s="12">
        <f t="shared" si="62"/>
        <v>2271.2800000000025</v>
      </c>
      <c r="AC181" s="12">
        <f t="shared" si="63"/>
        <v>4528.319999999947</v>
      </c>
      <c r="AD181" s="12">
        <f t="shared" si="64"/>
        <v>6769.3399999999674</v>
      </c>
      <c r="AE181" s="12"/>
      <c r="AF181" s="1">
        <v>49766</v>
      </c>
      <c r="AG181" s="25">
        <f t="shared" si="65"/>
        <v>2649.1200000000281</v>
      </c>
      <c r="AH181" s="2">
        <f t="shared" si="66"/>
        <v>5280.2099999999609</v>
      </c>
      <c r="AI181" s="2">
        <f t="shared" si="67"/>
        <v>7895.6699999999837</v>
      </c>
      <c r="AJ181" s="16">
        <f t="shared" si="68"/>
        <v>1867.3499999999913</v>
      </c>
      <c r="AK181">
        <f t="shared" si="69"/>
        <v>2952.5200000000768</v>
      </c>
      <c r="AL181">
        <f t="shared" si="70"/>
        <v>3838.0299999999988</v>
      </c>
      <c r="AM181" s="16">
        <f t="shared" si="75"/>
        <v>4516.4700000000194</v>
      </c>
      <c r="AN181">
        <f t="shared" si="76"/>
        <v>8232.7300000000378</v>
      </c>
      <c r="AO181">
        <f t="shared" si="77"/>
        <v>11733.699999999983</v>
      </c>
      <c r="AP181" s="16">
        <f t="shared" si="72"/>
        <v>377.83999999999651</v>
      </c>
      <c r="AQ181" s="30">
        <f t="shared" si="73"/>
        <v>751.88999999999942</v>
      </c>
      <c r="AR181" s="30">
        <f t="shared" si="74"/>
        <v>1126.3300000000017</v>
      </c>
    </row>
    <row r="182" spans="1:44" x14ac:dyDescent="0.25">
      <c r="A182" s="1">
        <v>49796</v>
      </c>
      <c r="B182" s="18">
        <v>93.19</v>
      </c>
      <c r="C182" s="2">
        <v>1132.3900000000001</v>
      </c>
      <c r="D182" s="2">
        <v>43599.25</v>
      </c>
      <c r="E182" s="16">
        <v>87.78</v>
      </c>
      <c r="F182" s="2">
        <v>1125.05</v>
      </c>
      <c r="G182" s="2">
        <v>43228.75</v>
      </c>
      <c r="H182" s="16">
        <v>82.46</v>
      </c>
      <c r="I182" s="2">
        <v>1117.69</v>
      </c>
      <c r="J182" s="2">
        <v>42862.07</v>
      </c>
      <c r="K182" s="16">
        <v>77.22</v>
      </c>
      <c r="L182" s="2">
        <v>1110.3399999999999</v>
      </c>
      <c r="M182" s="2">
        <v>42494.97</v>
      </c>
      <c r="N182" s="19">
        <f t="shared" si="58"/>
        <v>253400.75</v>
      </c>
      <c r="O182" s="2">
        <f t="shared" si="59"/>
        <v>253771.25</v>
      </c>
      <c r="P182" s="2">
        <f t="shared" si="60"/>
        <v>254137.93</v>
      </c>
      <c r="Q182" s="2">
        <f t="shared" si="61"/>
        <v>254505.03</v>
      </c>
      <c r="R182" s="18">
        <f>SUM($B$4:$B182)</f>
        <v>49978.140000000014</v>
      </c>
      <c r="S182">
        <f>SUM($E$4:$E182)</f>
        <v>47325.380000000019</v>
      </c>
      <c r="T182">
        <f>SUM($H$4:$H182)</f>
        <v>44688.889999999934</v>
      </c>
      <c r="U182">
        <f>SUM($K$4:$K182)</f>
        <v>42068.140000000014</v>
      </c>
      <c r="V182" s="18">
        <f t="shared" si="54"/>
        <v>55080.140000000014</v>
      </c>
      <c r="W182">
        <f t="shared" si="55"/>
        <v>53207.380000000019</v>
      </c>
      <c r="X182">
        <f t="shared" si="56"/>
        <v>52116.889999999934</v>
      </c>
      <c r="Y182">
        <f t="shared" si="57"/>
        <v>51226.140000000014</v>
      </c>
      <c r="AA182" s="2">
        <f t="shared" si="71"/>
        <v>0</v>
      </c>
      <c r="AB182" s="12">
        <f t="shared" si="62"/>
        <v>2284.0400000000027</v>
      </c>
      <c r="AC182" s="12">
        <f t="shared" si="63"/>
        <v>4553.7599999999466</v>
      </c>
      <c r="AD182" s="12">
        <f t="shared" si="64"/>
        <v>6807.3699999999671</v>
      </c>
      <c r="AE182" s="12"/>
      <c r="AF182" s="1">
        <v>49796</v>
      </c>
      <c r="AG182" s="25">
        <f t="shared" si="65"/>
        <v>2654.5400000000027</v>
      </c>
      <c r="AH182" s="2">
        <f t="shared" si="66"/>
        <v>5290.9399999999396</v>
      </c>
      <c r="AI182" s="2">
        <f t="shared" si="67"/>
        <v>7911.649999999966</v>
      </c>
      <c r="AJ182" s="16">
        <f t="shared" si="68"/>
        <v>1872.7599999999948</v>
      </c>
      <c r="AK182">
        <f t="shared" si="69"/>
        <v>2963.25000000008</v>
      </c>
      <c r="AL182">
        <f t="shared" si="70"/>
        <v>3854</v>
      </c>
      <c r="AM182" s="16">
        <f t="shared" si="75"/>
        <v>4527.2999999999975</v>
      </c>
      <c r="AN182">
        <f t="shared" si="76"/>
        <v>8254.1900000000205</v>
      </c>
      <c r="AO182">
        <f t="shared" si="77"/>
        <v>11765.649999999965</v>
      </c>
      <c r="AP182" s="16">
        <f t="shared" si="72"/>
        <v>370.5</v>
      </c>
      <c r="AQ182" s="30">
        <f t="shared" si="73"/>
        <v>737.18000000000029</v>
      </c>
      <c r="AR182" s="30">
        <f t="shared" si="74"/>
        <v>1104.2799999999988</v>
      </c>
    </row>
    <row r="183" spans="1:44" x14ac:dyDescent="0.25">
      <c r="A183" s="1">
        <v>49827</v>
      </c>
      <c r="B183" s="18">
        <v>90.83</v>
      </c>
      <c r="C183" s="2">
        <v>1134.75</v>
      </c>
      <c r="D183" s="2">
        <v>42464.5</v>
      </c>
      <c r="E183" s="16">
        <v>85.56</v>
      </c>
      <c r="F183" s="2">
        <v>1127.27</v>
      </c>
      <c r="G183" s="2">
        <v>42101.48</v>
      </c>
      <c r="H183" s="16">
        <v>80.37</v>
      </c>
      <c r="I183" s="2">
        <v>1119.78</v>
      </c>
      <c r="J183" s="2">
        <v>41742.28</v>
      </c>
      <c r="K183" s="16">
        <v>75.25</v>
      </c>
      <c r="L183" s="2">
        <v>1112.31</v>
      </c>
      <c r="M183" s="2">
        <v>41382.660000000003</v>
      </c>
      <c r="N183" s="19">
        <f t="shared" si="58"/>
        <v>254535.5</v>
      </c>
      <c r="O183" s="2">
        <f t="shared" si="59"/>
        <v>254898.52</v>
      </c>
      <c r="P183" s="2">
        <f t="shared" si="60"/>
        <v>255257.72</v>
      </c>
      <c r="Q183" s="2">
        <f t="shared" si="61"/>
        <v>255617.34</v>
      </c>
      <c r="R183" s="18">
        <f>SUM($B$4:$B183)</f>
        <v>50068.970000000016</v>
      </c>
      <c r="S183">
        <f>SUM($E$4:$E183)</f>
        <v>47410.940000000017</v>
      </c>
      <c r="T183">
        <f>SUM($H$4:$H183)</f>
        <v>44769.259999999937</v>
      </c>
      <c r="U183">
        <f>SUM($K$4:$K183)</f>
        <v>42143.390000000014</v>
      </c>
      <c r="V183" s="18">
        <f t="shared" si="54"/>
        <v>55170.970000000016</v>
      </c>
      <c r="W183">
        <f t="shared" si="55"/>
        <v>53292.940000000017</v>
      </c>
      <c r="X183">
        <f t="shared" si="56"/>
        <v>52197.259999999937</v>
      </c>
      <c r="Y183">
        <f t="shared" si="57"/>
        <v>51301.390000000014</v>
      </c>
      <c r="AA183" s="2">
        <f t="shared" si="71"/>
        <v>0</v>
      </c>
      <c r="AB183" s="12">
        <f t="shared" si="62"/>
        <v>2296.8000000000029</v>
      </c>
      <c r="AC183" s="12">
        <f t="shared" si="63"/>
        <v>4579.1999999999462</v>
      </c>
      <c r="AD183" s="12">
        <f t="shared" si="64"/>
        <v>6845.3999999999669</v>
      </c>
      <c r="AE183" s="12"/>
      <c r="AF183" s="1">
        <v>49827</v>
      </c>
      <c r="AG183" s="25">
        <f t="shared" si="65"/>
        <v>2659.8199999999924</v>
      </c>
      <c r="AH183" s="2">
        <f t="shared" si="66"/>
        <v>5301.4199999999473</v>
      </c>
      <c r="AI183" s="2">
        <f t="shared" si="67"/>
        <v>7927.2399999999634</v>
      </c>
      <c r="AJ183" s="16">
        <f t="shared" si="68"/>
        <v>1878.0299999999988</v>
      </c>
      <c r="AK183">
        <f t="shared" si="69"/>
        <v>2973.7100000000792</v>
      </c>
      <c r="AL183">
        <f t="shared" si="70"/>
        <v>3869.5800000000017</v>
      </c>
      <c r="AM183" s="16">
        <f t="shared" si="75"/>
        <v>4537.8499999999913</v>
      </c>
      <c r="AN183">
        <f t="shared" si="76"/>
        <v>8275.1300000000265</v>
      </c>
      <c r="AO183">
        <f t="shared" si="77"/>
        <v>11796.819999999965</v>
      </c>
      <c r="AP183" s="16">
        <f t="shared" si="72"/>
        <v>363.0199999999968</v>
      </c>
      <c r="AQ183" s="30">
        <f t="shared" si="73"/>
        <v>722.22000000000116</v>
      </c>
      <c r="AR183" s="30">
        <f t="shared" si="74"/>
        <v>1081.8399999999965</v>
      </c>
    </row>
    <row r="184" spans="1:44" x14ac:dyDescent="0.25">
      <c r="A184" s="1">
        <v>49857</v>
      </c>
      <c r="B184" s="18">
        <v>88.47</v>
      </c>
      <c r="C184" s="2">
        <v>1137.1099999999999</v>
      </c>
      <c r="D184" s="2">
        <v>41327.39</v>
      </c>
      <c r="E184" s="16">
        <v>83.33</v>
      </c>
      <c r="F184" s="2">
        <v>1129.5</v>
      </c>
      <c r="G184" s="2">
        <v>40971.97</v>
      </c>
      <c r="H184" s="16">
        <v>78.27</v>
      </c>
      <c r="I184" s="2">
        <v>1121.8800000000001</v>
      </c>
      <c r="J184" s="2">
        <v>40620.400000000001</v>
      </c>
      <c r="K184" s="16">
        <v>73.28</v>
      </c>
      <c r="L184" s="2">
        <v>1114.28</v>
      </c>
      <c r="M184" s="2">
        <v>40268.379999999997</v>
      </c>
      <c r="N184" s="19">
        <f t="shared" si="58"/>
        <v>255672.61</v>
      </c>
      <c r="O184" s="2">
        <f t="shared" si="59"/>
        <v>256028.03</v>
      </c>
      <c r="P184" s="2">
        <f t="shared" si="60"/>
        <v>256379.6</v>
      </c>
      <c r="Q184" s="2">
        <f t="shared" si="61"/>
        <v>256731.62</v>
      </c>
      <c r="R184" s="18">
        <f>SUM($B$4:$B184)</f>
        <v>50157.440000000017</v>
      </c>
      <c r="S184">
        <f>SUM($E$4:$E184)</f>
        <v>47494.270000000019</v>
      </c>
      <c r="T184">
        <f>SUM($H$4:$H184)</f>
        <v>44847.529999999933</v>
      </c>
      <c r="U184">
        <f>SUM($K$4:$K184)</f>
        <v>42216.670000000013</v>
      </c>
      <c r="V184" s="18">
        <f t="shared" si="54"/>
        <v>55259.440000000017</v>
      </c>
      <c r="W184">
        <f t="shared" si="55"/>
        <v>53376.270000000019</v>
      </c>
      <c r="X184">
        <f t="shared" si="56"/>
        <v>52275.529999999933</v>
      </c>
      <c r="Y184">
        <f t="shared" si="57"/>
        <v>51374.670000000013</v>
      </c>
      <c r="AA184" s="2">
        <f t="shared" si="71"/>
        <v>0</v>
      </c>
      <c r="AB184" s="12">
        <f t="shared" si="62"/>
        <v>2309.5600000000031</v>
      </c>
      <c r="AC184" s="12">
        <f t="shared" si="63"/>
        <v>4604.6399999999458</v>
      </c>
      <c r="AD184" s="12">
        <f t="shared" si="64"/>
        <v>6883.4299999999666</v>
      </c>
      <c r="AE184" s="12"/>
      <c r="AF184" s="1">
        <v>49857</v>
      </c>
      <c r="AG184" s="25">
        <f t="shared" si="65"/>
        <v>2664.9800000000159</v>
      </c>
      <c r="AH184" s="2">
        <f t="shared" si="66"/>
        <v>5311.6299999999655</v>
      </c>
      <c r="AI184" s="2">
        <f t="shared" si="67"/>
        <v>7942.439999999976</v>
      </c>
      <c r="AJ184" s="16">
        <f t="shared" si="68"/>
        <v>1883.1699999999983</v>
      </c>
      <c r="AK184">
        <f t="shared" si="69"/>
        <v>2983.9100000000835</v>
      </c>
      <c r="AL184">
        <f t="shared" si="70"/>
        <v>3884.7700000000041</v>
      </c>
      <c r="AM184" s="16">
        <f t="shared" si="75"/>
        <v>4548.1500000000142</v>
      </c>
      <c r="AN184">
        <f t="shared" si="76"/>
        <v>8295.5400000000482</v>
      </c>
      <c r="AO184">
        <f t="shared" si="77"/>
        <v>11827.209999999981</v>
      </c>
      <c r="AP184" s="16">
        <f t="shared" si="72"/>
        <v>355.41999999999825</v>
      </c>
      <c r="AQ184" s="30">
        <f t="shared" si="73"/>
        <v>706.98999999999796</v>
      </c>
      <c r="AR184" s="30">
        <f t="shared" si="74"/>
        <v>1059.010000000002</v>
      </c>
    </row>
    <row r="185" spans="1:44" x14ac:dyDescent="0.25">
      <c r="A185" s="1">
        <v>49888</v>
      </c>
      <c r="B185" s="18">
        <v>86.1</v>
      </c>
      <c r="C185" s="2">
        <v>1139.48</v>
      </c>
      <c r="D185" s="2">
        <v>40187.910000000003</v>
      </c>
      <c r="E185" s="16">
        <v>81.09</v>
      </c>
      <c r="F185" s="2">
        <v>1131.74</v>
      </c>
      <c r="G185" s="2">
        <v>39840.239999999998</v>
      </c>
      <c r="H185" s="16">
        <v>76.16</v>
      </c>
      <c r="I185" s="2">
        <v>1123.99</v>
      </c>
      <c r="J185" s="2">
        <v>39496.410000000003</v>
      </c>
      <c r="K185" s="16">
        <v>71.31</v>
      </c>
      <c r="L185" s="2">
        <v>1116.25</v>
      </c>
      <c r="M185" s="2">
        <v>39152.129999999997</v>
      </c>
      <c r="N185" s="19">
        <f t="shared" si="58"/>
        <v>256812.09</v>
      </c>
      <c r="O185" s="2">
        <f t="shared" si="59"/>
        <v>257159.76</v>
      </c>
      <c r="P185" s="2">
        <f t="shared" si="60"/>
        <v>257503.59</v>
      </c>
      <c r="Q185" s="2">
        <f t="shared" si="61"/>
        <v>257847.87</v>
      </c>
      <c r="R185" s="18">
        <f>SUM($B$4:$B185)</f>
        <v>50243.540000000015</v>
      </c>
      <c r="S185">
        <f>SUM($E$4:$E185)</f>
        <v>47575.360000000015</v>
      </c>
      <c r="T185">
        <f>SUM($H$4:$H185)</f>
        <v>44923.689999999937</v>
      </c>
      <c r="U185">
        <f>SUM($K$4:$K185)</f>
        <v>42287.98000000001</v>
      </c>
      <c r="V185" s="18">
        <f t="shared" si="54"/>
        <v>55345.540000000015</v>
      </c>
      <c r="W185">
        <f t="shared" si="55"/>
        <v>53457.360000000015</v>
      </c>
      <c r="X185">
        <f t="shared" si="56"/>
        <v>52351.689999999937</v>
      </c>
      <c r="Y185">
        <f t="shared" si="57"/>
        <v>51445.98000000001</v>
      </c>
      <c r="AA185" s="2">
        <f t="shared" si="71"/>
        <v>0</v>
      </c>
      <c r="AB185" s="12">
        <f t="shared" si="62"/>
        <v>2322.3200000000033</v>
      </c>
      <c r="AC185" s="12">
        <f t="shared" si="63"/>
        <v>4630.0799999999454</v>
      </c>
      <c r="AD185" s="12">
        <f t="shared" si="64"/>
        <v>6921.4599999999664</v>
      </c>
      <c r="AE185" s="12"/>
      <c r="AF185" s="1">
        <v>49888</v>
      </c>
      <c r="AG185" s="25">
        <f t="shared" si="65"/>
        <v>2669.9900000000162</v>
      </c>
      <c r="AH185" s="2">
        <f t="shared" si="66"/>
        <v>5321.5799999999454</v>
      </c>
      <c r="AI185" s="2">
        <f t="shared" si="67"/>
        <v>7957.2399999999652</v>
      </c>
      <c r="AJ185" s="16">
        <f t="shared" si="68"/>
        <v>1888.1800000000003</v>
      </c>
      <c r="AK185">
        <f t="shared" si="69"/>
        <v>2993.8500000000786</v>
      </c>
      <c r="AL185">
        <f t="shared" si="70"/>
        <v>3899.5600000000049</v>
      </c>
      <c r="AM185" s="16">
        <f t="shared" si="75"/>
        <v>4558.1700000000164</v>
      </c>
      <c r="AN185">
        <f t="shared" si="76"/>
        <v>8315.4300000000239</v>
      </c>
      <c r="AO185">
        <f t="shared" si="77"/>
        <v>11856.79999999997</v>
      </c>
      <c r="AP185" s="16">
        <f t="shared" si="72"/>
        <v>347.67000000000553</v>
      </c>
      <c r="AQ185" s="30">
        <f t="shared" si="73"/>
        <v>691.5</v>
      </c>
      <c r="AR185" s="30">
        <f t="shared" si="74"/>
        <v>1035.7800000000061</v>
      </c>
    </row>
    <row r="186" spans="1:44" x14ac:dyDescent="0.25">
      <c r="A186" s="1">
        <v>49919</v>
      </c>
      <c r="B186" s="18">
        <v>83.72</v>
      </c>
      <c r="C186" s="2">
        <v>1141.8599999999999</v>
      </c>
      <c r="D186" s="2">
        <v>39046.06</v>
      </c>
      <c r="E186" s="16">
        <v>78.849999999999994</v>
      </c>
      <c r="F186" s="2">
        <v>1133.98</v>
      </c>
      <c r="G186" s="2">
        <v>38706.26</v>
      </c>
      <c r="H186" s="16">
        <v>74.06</v>
      </c>
      <c r="I186" s="2">
        <v>1126.0899999999999</v>
      </c>
      <c r="J186" s="2">
        <v>38370.32</v>
      </c>
      <c r="K186" s="16">
        <v>69.33</v>
      </c>
      <c r="L186" s="2">
        <v>1118.23</v>
      </c>
      <c r="M186" s="2">
        <v>38033.9</v>
      </c>
      <c r="N186" s="19">
        <f t="shared" si="58"/>
        <v>257953.94</v>
      </c>
      <c r="O186" s="2">
        <f t="shared" si="59"/>
        <v>258293.74</v>
      </c>
      <c r="P186" s="2">
        <f t="shared" si="60"/>
        <v>258629.68</v>
      </c>
      <c r="Q186" s="2">
        <f t="shared" si="61"/>
        <v>258966.1</v>
      </c>
      <c r="R186" s="18">
        <f>SUM($B$4:$B186)</f>
        <v>50327.260000000017</v>
      </c>
      <c r="S186">
        <f>SUM($E$4:$E186)</f>
        <v>47654.210000000014</v>
      </c>
      <c r="T186">
        <f>SUM($H$4:$H186)</f>
        <v>44997.749999999935</v>
      </c>
      <c r="U186">
        <f>SUM($K$4:$K186)</f>
        <v>42357.310000000012</v>
      </c>
      <c r="V186" s="18">
        <f t="shared" si="54"/>
        <v>55429.260000000017</v>
      </c>
      <c r="W186">
        <f t="shared" si="55"/>
        <v>53536.210000000014</v>
      </c>
      <c r="X186">
        <f t="shared" si="56"/>
        <v>52425.749999999935</v>
      </c>
      <c r="Y186">
        <f t="shared" si="57"/>
        <v>51515.310000000012</v>
      </c>
      <c r="AA186" s="2">
        <f t="shared" si="71"/>
        <v>0</v>
      </c>
      <c r="AB186" s="12">
        <f t="shared" si="62"/>
        <v>2335.0800000000036</v>
      </c>
      <c r="AC186" s="12">
        <f t="shared" si="63"/>
        <v>4655.519999999945</v>
      </c>
      <c r="AD186" s="12">
        <f t="shared" si="64"/>
        <v>6959.4899999999661</v>
      </c>
      <c r="AE186" s="12"/>
      <c r="AF186" s="1">
        <v>49919</v>
      </c>
      <c r="AG186" s="25">
        <f t="shared" si="65"/>
        <v>2674.8799999999919</v>
      </c>
      <c r="AH186" s="2">
        <f t="shared" si="66"/>
        <v>5331.2599999999356</v>
      </c>
      <c r="AI186" s="2">
        <f t="shared" si="67"/>
        <v>7971.6499999999696</v>
      </c>
      <c r="AJ186" s="16">
        <f t="shared" si="68"/>
        <v>1893.0500000000029</v>
      </c>
      <c r="AK186">
        <f t="shared" si="69"/>
        <v>3003.5100000000821</v>
      </c>
      <c r="AL186">
        <f t="shared" si="70"/>
        <v>3913.9500000000044</v>
      </c>
      <c r="AM186" s="16">
        <f t="shared" si="75"/>
        <v>4567.9299999999948</v>
      </c>
      <c r="AN186">
        <f t="shared" si="76"/>
        <v>8334.7700000000186</v>
      </c>
      <c r="AO186">
        <f t="shared" si="77"/>
        <v>11885.599999999973</v>
      </c>
      <c r="AP186" s="16">
        <f t="shared" si="72"/>
        <v>339.79999999999563</v>
      </c>
      <c r="AQ186" s="30">
        <f t="shared" si="73"/>
        <v>675.73999999999796</v>
      </c>
      <c r="AR186" s="30">
        <f t="shared" si="74"/>
        <v>1012.1599999999962</v>
      </c>
    </row>
    <row r="187" spans="1:44" x14ac:dyDescent="0.25">
      <c r="A187" s="1">
        <v>49949</v>
      </c>
      <c r="B187" s="18">
        <v>81.349999999999994</v>
      </c>
      <c r="C187" s="2">
        <v>1144.23</v>
      </c>
      <c r="D187" s="2">
        <v>37901.82</v>
      </c>
      <c r="E187" s="16">
        <v>76.61</v>
      </c>
      <c r="F187" s="2">
        <v>1136.22</v>
      </c>
      <c r="G187" s="2">
        <v>37570.03</v>
      </c>
      <c r="H187" s="16">
        <v>71.94</v>
      </c>
      <c r="I187" s="2">
        <v>1128.21</v>
      </c>
      <c r="J187" s="2">
        <v>37242.11</v>
      </c>
      <c r="K187" s="16">
        <v>67.349999999999994</v>
      </c>
      <c r="L187" s="2">
        <v>1120.21</v>
      </c>
      <c r="M187" s="2">
        <v>36913.69</v>
      </c>
      <c r="N187" s="19">
        <f t="shared" si="58"/>
        <v>259098.18</v>
      </c>
      <c r="O187" s="2">
        <f t="shared" si="59"/>
        <v>259429.97</v>
      </c>
      <c r="P187" s="2">
        <f t="shared" si="60"/>
        <v>259757.89</v>
      </c>
      <c r="Q187" s="2">
        <f t="shared" si="61"/>
        <v>260086.31</v>
      </c>
      <c r="R187" s="18">
        <f>SUM($B$4:$B187)</f>
        <v>50408.610000000015</v>
      </c>
      <c r="S187">
        <f>SUM($E$4:$E187)</f>
        <v>47730.820000000014</v>
      </c>
      <c r="T187">
        <f>SUM($H$4:$H187)</f>
        <v>45069.689999999937</v>
      </c>
      <c r="U187">
        <f>SUM($K$4:$K187)</f>
        <v>42424.660000000011</v>
      </c>
      <c r="V187" s="18">
        <f t="shared" si="54"/>
        <v>55510.610000000015</v>
      </c>
      <c r="W187">
        <f t="shared" si="55"/>
        <v>53612.820000000014</v>
      </c>
      <c r="X187">
        <f t="shared" si="56"/>
        <v>52497.689999999937</v>
      </c>
      <c r="Y187">
        <f t="shared" si="57"/>
        <v>51582.660000000011</v>
      </c>
      <c r="AA187" s="2">
        <f t="shared" si="71"/>
        <v>0</v>
      </c>
      <c r="AB187" s="12">
        <f t="shared" si="62"/>
        <v>2347.8400000000038</v>
      </c>
      <c r="AC187" s="12">
        <f t="shared" si="63"/>
        <v>4680.9599999999446</v>
      </c>
      <c r="AD187" s="12">
        <f t="shared" si="64"/>
        <v>6997.5199999999659</v>
      </c>
      <c r="AE187" s="12"/>
      <c r="AF187" s="1">
        <v>49949</v>
      </c>
      <c r="AG187" s="25">
        <f t="shared" si="65"/>
        <v>2679.6300000000119</v>
      </c>
      <c r="AH187" s="2">
        <f t="shared" si="66"/>
        <v>5340.6699999999655</v>
      </c>
      <c r="AI187" s="2">
        <f t="shared" si="67"/>
        <v>7985.6499999999705</v>
      </c>
      <c r="AJ187" s="16">
        <f t="shared" si="68"/>
        <v>1897.7900000000009</v>
      </c>
      <c r="AK187">
        <f t="shared" si="69"/>
        <v>3012.9200000000783</v>
      </c>
      <c r="AL187">
        <f t="shared" si="70"/>
        <v>3927.9500000000044</v>
      </c>
      <c r="AM187" s="16">
        <f t="shared" si="75"/>
        <v>4577.4200000000128</v>
      </c>
      <c r="AN187">
        <f t="shared" si="76"/>
        <v>8353.5900000000438</v>
      </c>
      <c r="AO187">
        <f t="shared" si="77"/>
        <v>11913.599999999975</v>
      </c>
      <c r="AP187" s="16">
        <f t="shared" si="72"/>
        <v>331.79000000000087</v>
      </c>
      <c r="AQ187" s="30">
        <f t="shared" si="73"/>
        <v>659.70999999999913</v>
      </c>
      <c r="AR187" s="30">
        <f t="shared" si="74"/>
        <v>988.12999999999738</v>
      </c>
    </row>
    <row r="188" spans="1:44" x14ac:dyDescent="0.25">
      <c r="A188" s="1">
        <v>49980</v>
      </c>
      <c r="B188" s="18">
        <v>78.959999999999994</v>
      </c>
      <c r="C188" s="2">
        <v>1146.6199999999999</v>
      </c>
      <c r="D188" s="2">
        <v>36755.199999999997</v>
      </c>
      <c r="E188" s="16">
        <v>74.36</v>
      </c>
      <c r="F188" s="2">
        <v>1138.47</v>
      </c>
      <c r="G188" s="2">
        <v>36431.56</v>
      </c>
      <c r="H188" s="16">
        <v>69.83</v>
      </c>
      <c r="I188" s="2">
        <v>1130.32</v>
      </c>
      <c r="J188" s="2">
        <v>36111.79</v>
      </c>
      <c r="K188" s="16">
        <v>65.37</v>
      </c>
      <c r="L188" s="2">
        <v>1122.19</v>
      </c>
      <c r="M188" s="2">
        <v>35791.5</v>
      </c>
      <c r="N188" s="19">
        <f t="shared" si="58"/>
        <v>260244.8</v>
      </c>
      <c r="O188" s="2">
        <f t="shared" si="59"/>
        <v>260568.44</v>
      </c>
      <c r="P188" s="2">
        <f t="shared" si="60"/>
        <v>260888.21</v>
      </c>
      <c r="Q188" s="2">
        <f t="shared" si="61"/>
        <v>261208.5</v>
      </c>
      <c r="R188" s="18">
        <f>SUM($B$4:$B188)</f>
        <v>50487.570000000014</v>
      </c>
      <c r="S188">
        <f>SUM($E$4:$E188)</f>
        <v>47805.180000000015</v>
      </c>
      <c r="T188">
        <f>SUM($H$4:$H188)</f>
        <v>45139.519999999939</v>
      </c>
      <c r="U188">
        <f>SUM($K$4:$K188)</f>
        <v>42490.030000000013</v>
      </c>
      <c r="V188" s="18">
        <f t="shared" si="54"/>
        <v>55589.570000000014</v>
      </c>
      <c r="W188">
        <f t="shared" si="55"/>
        <v>53687.180000000015</v>
      </c>
      <c r="X188">
        <f t="shared" si="56"/>
        <v>52567.519999999939</v>
      </c>
      <c r="Y188">
        <f t="shared" si="57"/>
        <v>51648.030000000013</v>
      </c>
      <c r="AA188" s="2">
        <f t="shared" si="71"/>
        <v>0</v>
      </c>
      <c r="AB188" s="12">
        <f t="shared" si="62"/>
        <v>2360.600000000004</v>
      </c>
      <c r="AC188" s="12">
        <f t="shared" si="63"/>
        <v>4706.3999999999442</v>
      </c>
      <c r="AD188" s="12">
        <f t="shared" si="64"/>
        <v>7035.5499999999656</v>
      </c>
      <c r="AE188" s="12"/>
      <c r="AF188" s="1">
        <v>49980</v>
      </c>
      <c r="AG188" s="25">
        <f t="shared" si="65"/>
        <v>2684.240000000018</v>
      </c>
      <c r="AH188" s="2">
        <f t="shared" si="66"/>
        <v>5349.8099999999476</v>
      </c>
      <c r="AI188" s="2">
        <f t="shared" si="67"/>
        <v>7999.2499999999773</v>
      </c>
      <c r="AJ188" s="16">
        <f t="shared" si="68"/>
        <v>1902.3899999999994</v>
      </c>
      <c r="AK188">
        <f t="shared" si="69"/>
        <v>3022.0500000000757</v>
      </c>
      <c r="AL188">
        <f t="shared" si="70"/>
        <v>3941.5400000000009</v>
      </c>
      <c r="AM188" s="16">
        <f t="shared" si="75"/>
        <v>4586.6300000000174</v>
      </c>
      <c r="AN188">
        <f t="shared" si="76"/>
        <v>8371.8600000000224</v>
      </c>
      <c r="AO188">
        <f t="shared" si="77"/>
        <v>11940.789999999979</v>
      </c>
      <c r="AP188" s="16">
        <f t="shared" si="72"/>
        <v>323.63999999999942</v>
      </c>
      <c r="AQ188" s="30">
        <f t="shared" si="73"/>
        <v>643.40999999999622</v>
      </c>
      <c r="AR188" s="30">
        <f t="shared" si="74"/>
        <v>963.69999999999709</v>
      </c>
    </row>
    <row r="189" spans="1:44" x14ac:dyDescent="0.25">
      <c r="A189" s="1">
        <v>50010</v>
      </c>
      <c r="B189" s="18">
        <v>76.569999999999993</v>
      </c>
      <c r="C189" s="2">
        <v>1149.01</v>
      </c>
      <c r="D189" s="2">
        <v>35606.199999999997</v>
      </c>
      <c r="E189" s="16">
        <v>72.099999999999994</v>
      </c>
      <c r="F189" s="2">
        <v>1140.73</v>
      </c>
      <c r="G189" s="2">
        <v>35290.83</v>
      </c>
      <c r="H189" s="16">
        <v>67.709999999999994</v>
      </c>
      <c r="I189" s="2">
        <v>1132.44</v>
      </c>
      <c r="J189" s="2">
        <v>34979.35</v>
      </c>
      <c r="K189" s="16">
        <v>63.38</v>
      </c>
      <c r="L189" s="2">
        <v>1124.18</v>
      </c>
      <c r="M189" s="2">
        <v>34667.32</v>
      </c>
      <c r="N189" s="19">
        <f t="shared" si="58"/>
        <v>261393.8</v>
      </c>
      <c r="O189" s="2">
        <f t="shared" si="59"/>
        <v>261709.16999999998</v>
      </c>
      <c r="P189" s="2">
        <f t="shared" si="60"/>
        <v>262020.65</v>
      </c>
      <c r="Q189" s="2">
        <f t="shared" si="61"/>
        <v>262332.68</v>
      </c>
      <c r="R189" s="18">
        <f>SUM($B$4:$B189)</f>
        <v>50564.140000000014</v>
      </c>
      <c r="S189">
        <f>SUM($E$4:$E189)</f>
        <v>47877.280000000013</v>
      </c>
      <c r="T189">
        <f>SUM($H$4:$H189)</f>
        <v>45207.229999999938</v>
      </c>
      <c r="U189">
        <f>SUM($K$4:$K189)</f>
        <v>42553.410000000011</v>
      </c>
      <c r="V189" s="18">
        <f t="shared" si="54"/>
        <v>55666.140000000014</v>
      </c>
      <c r="W189">
        <f t="shared" si="55"/>
        <v>53759.280000000013</v>
      </c>
      <c r="X189">
        <f t="shared" si="56"/>
        <v>52635.229999999938</v>
      </c>
      <c r="Y189">
        <f t="shared" si="57"/>
        <v>51711.410000000011</v>
      </c>
      <c r="AA189" s="2">
        <f t="shared" si="71"/>
        <v>0</v>
      </c>
      <c r="AB189" s="12">
        <f t="shared" si="62"/>
        <v>2373.3600000000042</v>
      </c>
      <c r="AC189" s="12">
        <f t="shared" si="63"/>
        <v>4731.8399999999438</v>
      </c>
      <c r="AD189" s="12">
        <f t="shared" si="64"/>
        <v>7073.5799999999654</v>
      </c>
      <c r="AE189" s="12"/>
      <c r="AF189" s="1">
        <v>50010</v>
      </c>
      <c r="AG189" s="25">
        <f t="shared" si="65"/>
        <v>2688.7299999999996</v>
      </c>
      <c r="AH189" s="2">
        <f t="shared" si="66"/>
        <v>5358.6899999999496</v>
      </c>
      <c r="AI189" s="2">
        <f t="shared" si="67"/>
        <v>8012.45999999997</v>
      </c>
      <c r="AJ189" s="16">
        <f t="shared" si="68"/>
        <v>1906.8600000000006</v>
      </c>
      <c r="AK189">
        <f t="shared" si="69"/>
        <v>3030.9100000000763</v>
      </c>
      <c r="AL189">
        <f t="shared" si="70"/>
        <v>3954.7300000000032</v>
      </c>
      <c r="AM189" s="16">
        <f t="shared" si="75"/>
        <v>4595.59</v>
      </c>
      <c r="AN189">
        <f t="shared" si="76"/>
        <v>8389.6000000000258</v>
      </c>
      <c r="AO189">
        <f t="shared" si="77"/>
        <v>11967.189999999973</v>
      </c>
      <c r="AP189" s="16">
        <f t="shared" si="72"/>
        <v>315.36999999999534</v>
      </c>
      <c r="AQ189" s="30">
        <f t="shared" si="73"/>
        <v>626.84999999999854</v>
      </c>
      <c r="AR189" s="30">
        <f t="shared" si="74"/>
        <v>938.87999999999738</v>
      </c>
    </row>
    <row r="190" spans="1:44" x14ac:dyDescent="0.25">
      <c r="A190" s="1">
        <v>50041</v>
      </c>
      <c r="B190" s="18">
        <v>74.180000000000007</v>
      </c>
      <c r="C190" s="2">
        <v>1151.4000000000001</v>
      </c>
      <c r="D190" s="2">
        <v>34454.800000000003</v>
      </c>
      <c r="E190" s="16">
        <v>69.849999999999994</v>
      </c>
      <c r="F190" s="2">
        <v>1142.98</v>
      </c>
      <c r="G190" s="2">
        <v>34147.85</v>
      </c>
      <c r="H190" s="16">
        <v>65.59</v>
      </c>
      <c r="I190" s="2">
        <v>1134.56</v>
      </c>
      <c r="J190" s="2">
        <v>33844.79</v>
      </c>
      <c r="K190" s="16">
        <v>61.39</v>
      </c>
      <c r="L190" s="2">
        <v>1126.17</v>
      </c>
      <c r="M190" s="2">
        <v>33541.15</v>
      </c>
      <c r="N190" s="19">
        <f t="shared" si="58"/>
        <v>262545.2</v>
      </c>
      <c r="O190" s="2">
        <f t="shared" si="59"/>
        <v>262852.15000000002</v>
      </c>
      <c r="P190" s="2">
        <f t="shared" si="60"/>
        <v>263155.21000000002</v>
      </c>
      <c r="Q190" s="2">
        <f t="shared" si="61"/>
        <v>263458.84999999998</v>
      </c>
      <c r="R190" s="18">
        <f>SUM($B$4:$B190)</f>
        <v>50638.320000000014</v>
      </c>
      <c r="S190">
        <f>SUM($E$4:$E190)</f>
        <v>47947.130000000012</v>
      </c>
      <c r="T190">
        <f>SUM($H$4:$H190)</f>
        <v>45272.819999999934</v>
      </c>
      <c r="U190">
        <f>SUM($K$4:$K190)</f>
        <v>42614.80000000001</v>
      </c>
      <c r="V190" s="18">
        <f t="shared" si="54"/>
        <v>55740.320000000014</v>
      </c>
      <c r="W190">
        <f t="shared" si="55"/>
        <v>53829.130000000012</v>
      </c>
      <c r="X190">
        <f t="shared" si="56"/>
        <v>52700.819999999934</v>
      </c>
      <c r="Y190">
        <f t="shared" si="57"/>
        <v>51772.80000000001</v>
      </c>
      <c r="AA190" s="2">
        <f t="shared" si="71"/>
        <v>0</v>
      </c>
      <c r="AB190" s="12">
        <f t="shared" si="62"/>
        <v>2386.1200000000044</v>
      </c>
      <c r="AC190" s="12">
        <f t="shared" si="63"/>
        <v>4757.2799999999434</v>
      </c>
      <c r="AD190" s="12">
        <f t="shared" si="64"/>
        <v>7111.6099999999651</v>
      </c>
      <c r="AE190" s="12"/>
      <c r="AF190" s="1">
        <v>50041</v>
      </c>
      <c r="AG190" s="25">
        <f t="shared" si="65"/>
        <v>2693.0700000000161</v>
      </c>
      <c r="AH190" s="2">
        <f t="shared" si="66"/>
        <v>5367.2899999999527</v>
      </c>
      <c r="AI190" s="2">
        <f t="shared" si="67"/>
        <v>8025.2599999999302</v>
      </c>
      <c r="AJ190" s="16">
        <f t="shared" si="68"/>
        <v>1911.1900000000023</v>
      </c>
      <c r="AK190">
        <f t="shared" si="69"/>
        <v>3039.50000000008</v>
      </c>
      <c r="AL190">
        <f t="shared" si="70"/>
        <v>3967.5200000000041</v>
      </c>
      <c r="AM190" s="16">
        <f t="shared" si="75"/>
        <v>4604.2600000000184</v>
      </c>
      <c r="AN190">
        <f t="shared" si="76"/>
        <v>8406.7900000000336</v>
      </c>
      <c r="AO190">
        <f t="shared" si="77"/>
        <v>11992.779999999933</v>
      </c>
      <c r="AP190" s="16">
        <f t="shared" si="72"/>
        <v>306.95000000000437</v>
      </c>
      <c r="AQ190" s="30">
        <f t="shared" si="73"/>
        <v>610.01000000000204</v>
      </c>
      <c r="AR190" s="30">
        <f t="shared" si="74"/>
        <v>913.65000000000146</v>
      </c>
    </row>
    <row r="191" spans="1:44" x14ac:dyDescent="0.25">
      <c r="A191" s="1">
        <v>50072</v>
      </c>
      <c r="B191" s="18">
        <v>71.78</v>
      </c>
      <c r="C191" s="2">
        <v>1153.8</v>
      </c>
      <c r="D191" s="2">
        <v>33301</v>
      </c>
      <c r="E191" s="16">
        <v>67.58</v>
      </c>
      <c r="F191" s="2">
        <v>1145.25</v>
      </c>
      <c r="G191" s="2">
        <v>33002.6</v>
      </c>
      <c r="H191" s="16">
        <v>63.46</v>
      </c>
      <c r="I191" s="2">
        <v>1136.69</v>
      </c>
      <c r="J191" s="2">
        <v>32708.1</v>
      </c>
      <c r="K191" s="16">
        <v>59.4</v>
      </c>
      <c r="L191" s="2">
        <v>1128.1600000000001</v>
      </c>
      <c r="M191" s="2">
        <v>32412.99</v>
      </c>
      <c r="N191" s="19">
        <f t="shared" si="58"/>
        <v>263699</v>
      </c>
      <c r="O191" s="2">
        <f t="shared" si="59"/>
        <v>263997.40000000002</v>
      </c>
      <c r="P191" s="2">
        <f t="shared" si="60"/>
        <v>264291.90000000002</v>
      </c>
      <c r="Q191" s="2">
        <f t="shared" si="61"/>
        <v>264587.01</v>
      </c>
      <c r="R191" s="18">
        <f>SUM($B$4:$B191)</f>
        <v>50710.100000000013</v>
      </c>
      <c r="S191">
        <f>SUM($E$4:$E191)</f>
        <v>48014.710000000014</v>
      </c>
      <c r="T191">
        <f>SUM($H$4:$H191)</f>
        <v>45336.279999999933</v>
      </c>
      <c r="U191">
        <f>SUM($K$4:$K191)</f>
        <v>42674.200000000012</v>
      </c>
      <c r="V191" s="18">
        <f t="shared" si="54"/>
        <v>55812.100000000013</v>
      </c>
      <c r="W191">
        <f t="shared" si="55"/>
        <v>53896.710000000014</v>
      </c>
      <c r="X191">
        <f t="shared" si="56"/>
        <v>52764.279999999933</v>
      </c>
      <c r="Y191">
        <f t="shared" si="57"/>
        <v>51832.200000000012</v>
      </c>
      <c r="AA191" s="2">
        <f t="shared" si="71"/>
        <v>0</v>
      </c>
      <c r="AB191" s="12">
        <f t="shared" si="62"/>
        <v>2398.8800000000047</v>
      </c>
      <c r="AC191" s="12">
        <f t="shared" si="63"/>
        <v>4782.719999999943</v>
      </c>
      <c r="AD191" s="12">
        <f t="shared" si="64"/>
        <v>7149.6399999999649</v>
      </c>
      <c r="AE191" s="12"/>
      <c r="AF191" s="1">
        <v>50072</v>
      </c>
      <c r="AG191" s="25">
        <f t="shared" si="65"/>
        <v>2697.2800000000279</v>
      </c>
      <c r="AH191" s="2">
        <f t="shared" si="66"/>
        <v>5375.6199999999662</v>
      </c>
      <c r="AI191" s="2">
        <f t="shared" si="67"/>
        <v>8037.6499999999742</v>
      </c>
      <c r="AJ191" s="16">
        <f t="shared" si="68"/>
        <v>1915.3899999999994</v>
      </c>
      <c r="AK191">
        <f t="shared" si="69"/>
        <v>3047.8200000000797</v>
      </c>
      <c r="AL191">
        <f t="shared" si="70"/>
        <v>3979.9000000000015</v>
      </c>
      <c r="AM191" s="16">
        <f t="shared" si="75"/>
        <v>4612.6700000000274</v>
      </c>
      <c r="AN191">
        <f t="shared" si="76"/>
        <v>8423.440000000046</v>
      </c>
      <c r="AO191">
        <f t="shared" si="77"/>
        <v>12017.549999999976</v>
      </c>
      <c r="AP191" s="16">
        <f t="shared" si="72"/>
        <v>298.40000000000146</v>
      </c>
      <c r="AQ191" s="30">
        <f t="shared" si="73"/>
        <v>592.90000000000146</v>
      </c>
      <c r="AR191" s="30">
        <f t="shared" si="74"/>
        <v>888.0099999999984</v>
      </c>
    </row>
    <row r="192" spans="1:44" x14ac:dyDescent="0.25">
      <c r="A192" s="1">
        <v>50100</v>
      </c>
      <c r="B192" s="18">
        <v>69.38</v>
      </c>
      <c r="C192" s="2">
        <v>1156.2</v>
      </c>
      <c r="D192" s="2">
        <v>32144.79</v>
      </c>
      <c r="E192" s="16">
        <v>65.319999999999993</v>
      </c>
      <c r="F192" s="2">
        <v>1147.51</v>
      </c>
      <c r="G192" s="2">
        <v>31855.09</v>
      </c>
      <c r="H192" s="16">
        <v>61.33</v>
      </c>
      <c r="I192" s="2">
        <v>1138.82</v>
      </c>
      <c r="J192" s="2">
        <v>31569.279999999999</v>
      </c>
      <c r="K192" s="16">
        <v>57.4</v>
      </c>
      <c r="L192" s="2">
        <v>1130.1600000000001</v>
      </c>
      <c r="M192" s="2">
        <v>31282.83</v>
      </c>
      <c r="N192" s="19">
        <f t="shared" si="58"/>
        <v>264855.21000000002</v>
      </c>
      <c r="O192" s="2">
        <f t="shared" si="59"/>
        <v>265144.90999999997</v>
      </c>
      <c r="P192" s="2">
        <f t="shared" si="60"/>
        <v>265430.71999999997</v>
      </c>
      <c r="Q192" s="2">
        <f t="shared" si="61"/>
        <v>265717.17</v>
      </c>
      <c r="R192" s="18">
        <f>SUM($B$4:$B192)</f>
        <v>50779.48000000001</v>
      </c>
      <c r="S192">
        <f>SUM($E$4:$E192)</f>
        <v>48080.030000000013</v>
      </c>
      <c r="T192">
        <f>SUM($H$4:$H192)</f>
        <v>45397.609999999935</v>
      </c>
      <c r="U192">
        <f>SUM($K$4:$K192)</f>
        <v>42731.600000000013</v>
      </c>
      <c r="V192" s="18">
        <f t="shared" si="54"/>
        <v>55881.48000000001</v>
      </c>
      <c r="W192">
        <f t="shared" si="55"/>
        <v>53962.030000000013</v>
      </c>
      <c r="X192">
        <f t="shared" si="56"/>
        <v>52825.609999999935</v>
      </c>
      <c r="Y192">
        <f t="shared" si="57"/>
        <v>51889.600000000013</v>
      </c>
      <c r="AA192" s="2">
        <f t="shared" si="71"/>
        <v>0</v>
      </c>
      <c r="AB192" s="12">
        <f t="shared" si="62"/>
        <v>2411.6400000000049</v>
      </c>
      <c r="AC192" s="12">
        <f t="shared" si="63"/>
        <v>4808.1599999999426</v>
      </c>
      <c r="AD192" s="12">
        <f t="shared" si="64"/>
        <v>7187.6699999999646</v>
      </c>
      <c r="AE192" s="12"/>
      <c r="AF192" s="1">
        <v>50100</v>
      </c>
      <c r="AG192" s="25">
        <f t="shared" si="65"/>
        <v>2701.3399999999583</v>
      </c>
      <c r="AH192" s="2">
        <f t="shared" si="66"/>
        <v>5383.6699999998937</v>
      </c>
      <c r="AI192" s="2">
        <f t="shared" si="67"/>
        <v>8049.6299999999273</v>
      </c>
      <c r="AJ192" s="16">
        <f t="shared" si="68"/>
        <v>1919.4499999999971</v>
      </c>
      <c r="AK192">
        <f t="shared" si="69"/>
        <v>3055.8700000000754</v>
      </c>
      <c r="AL192">
        <f t="shared" si="70"/>
        <v>3991.8799999999974</v>
      </c>
      <c r="AM192" s="16">
        <f t="shared" si="75"/>
        <v>4620.7899999999554</v>
      </c>
      <c r="AN192">
        <f t="shared" si="76"/>
        <v>8439.5399999999681</v>
      </c>
      <c r="AO192">
        <f t="shared" si="77"/>
        <v>12041.509999999926</v>
      </c>
      <c r="AP192" s="16">
        <f t="shared" si="72"/>
        <v>289.70000000000073</v>
      </c>
      <c r="AQ192" s="30">
        <f t="shared" si="73"/>
        <v>575.51000000000204</v>
      </c>
      <c r="AR192" s="30">
        <f t="shared" si="74"/>
        <v>861.95999999999913</v>
      </c>
    </row>
    <row r="193" spans="1:44" x14ac:dyDescent="0.25">
      <c r="A193" s="1">
        <v>50131</v>
      </c>
      <c r="B193" s="18">
        <v>66.97</v>
      </c>
      <c r="C193" s="2">
        <v>1158.6099999999999</v>
      </c>
      <c r="D193" s="2">
        <v>30986.18</v>
      </c>
      <c r="E193" s="16">
        <v>63.05</v>
      </c>
      <c r="F193" s="2">
        <v>1149.78</v>
      </c>
      <c r="G193" s="2">
        <v>30705.31</v>
      </c>
      <c r="H193" s="16">
        <v>59.19</v>
      </c>
      <c r="I193" s="2">
        <v>1140.96</v>
      </c>
      <c r="J193" s="2">
        <v>30428.32</v>
      </c>
      <c r="K193" s="16">
        <v>55.4</v>
      </c>
      <c r="L193" s="2">
        <v>1132.1600000000001</v>
      </c>
      <c r="M193" s="2">
        <v>30150.66</v>
      </c>
      <c r="N193" s="19">
        <f t="shared" si="58"/>
        <v>266013.82</v>
      </c>
      <c r="O193" s="2">
        <f t="shared" si="59"/>
        <v>266294.69</v>
      </c>
      <c r="P193" s="2">
        <f t="shared" si="60"/>
        <v>266571.68</v>
      </c>
      <c r="Q193" s="2">
        <f t="shared" si="61"/>
        <v>266849.34000000003</v>
      </c>
      <c r="R193" s="18">
        <f>SUM($B$4:$B193)</f>
        <v>50846.450000000012</v>
      </c>
      <c r="S193">
        <f>SUM($E$4:$E193)</f>
        <v>48143.080000000016</v>
      </c>
      <c r="T193">
        <f>SUM($H$4:$H193)</f>
        <v>45456.799999999937</v>
      </c>
      <c r="U193">
        <f>SUM($K$4:$K193)</f>
        <v>42787.000000000015</v>
      </c>
      <c r="V193" s="18">
        <f t="shared" si="54"/>
        <v>55948.450000000012</v>
      </c>
      <c r="W193">
        <f t="shared" si="55"/>
        <v>54025.080000000016</v>
      </c>
      <c r="X193">
        <f t="shared" si="56"/>
        <v>52884.799999999937</v>
      </c>
      <c r="Y193">
        <f t="shared" si="57"/>
        <v>51945.000000000015</v>
      </c>
      <c r="AA193" s="2">
        <f t="shared" si="71"/>
        <v>0</v>
      </c>
      <c r="AB193" s="12">
        <f t="shared" si="62"/>
        <v>2424.4000000000051</v>
      </c>
      <c r="AC193" s="12">
        <f t="shared" si="63"/>
        <v>4833.5999999999422</v>
      </c>
      <c r="AD193" s="12">
        <f t="shared" si="64"/>
        <v>7225.6999999999643</v>
      </c>
      <c r="AE193" s="12"/>
      <c r="AF193" s="1">
        <v>50131</v>
      </c>
      <c r="AG193" s="25">
        <f t="shared" si="65"/>
        <v>2705.2700000000004</v>
      </c>
      <c r="AH193" s="2">
        <f t="shared" si="66"/>
        <v>5391.4599999999282</v>
      </c>
      <c r="AI193" s="2">
        <f t="shared" si="67"/>
        <v>8061.219999999983</v>
      </c>
      <c r="AJ193" s="16">
        <f t="shared" si="68"/>
        <v>1923.3699999999953</v>
      </c>
      <c r="AK193">
        <f t="shared" si="69"/>
        <v>3063.6500000000742</v>
      </c>
      <c r="AL193">
        <f t="shared" si="70"/>
        <v>4003.4499999999971</v>
      </c>
      <c r="AM193" s="16">
        <f t="shared" si="75"/>
        <v>4628.6399999999958</v>
      </c>
      <c r="AN193">
        <f t="shared" si="76"/>
        <v>8455.1100000000024</v>
      </c>
      <c r="AO193">
        <f t="shared" si="77"/>
        <v>12064.66999999998</v>
      </c>
      <c r="AP193" s="16">
        <f t="shared" si="72"/>
        <v>280.86999999999898</v>
      </c>
      <c r="AQ193" s="30">
        <f t="shared" si="73"/>
        <v>557.86000000000058</v>
      </c>
      <c r="AR193" s="30">
        <f t="shared" si="74"/>
        <v>835.52000000000044</v>
      </c>
    </row>
    <row r="194" spans="1:44" x14ac:dyDescent="0.25">
      <c r="A194" s="1">
        <v>50161</v>
      </c>
      <c r="B194" s="18">
        <v>64.55</v>
      </c>
      <c r="C194" s="2">
        <v>1161.03</v>
      </c>
      <c r="D194" s="2">
        <v>29825.16</v>
      </c>
      <c r="E194" s="16">
        <v>60.77</v>
      </c>
      <c r="F194" s="2">
        <v>1152.06</v>
      </c>
      <c r="G194" s="2">
        <v>29553.25</v>
      </c>
      <c r="H194" s="16">
        <v>57.05</v>
      </c>
      <c r="I194" s="2">
        <v>1143.0999999999999</v>
      </c>
      <c r="J194" s="2">
        <v>29285.22</v>
      </c>
      <c r="K194" s="16">
        <v>53.39</v>
      </c>
      <c r="L194" s="2">
        <v>1134.17</v>
      </c>
      <c r="M194" s="2">
        <v>29016.5</v>
      </c>
      <c r="N194" s="19">
        <f t="shared" si="58"/>
        <v>267174.84000000003</v>
      </c>
      <c r="O194" s="2">
        <f t="shared" si="59"/>
        <v>267446.75</v>
      </c>
      <c r="P194" s="2">
        <f t="shared" si="60"/>
        <v>267714.78000000003</v>
      </c>
      <c r="Q194" s="2">
        <f t="shared" si="61"/>
        <v>267983.5</v>
      </c>
      <c r="R194" s="18">
        <f>SUM($B$4:$B194)</f>
        <v>50911.000000000015</v>
      </c>
      <c r="S194">
        <f>SUM($E$4:$E194)</f>
        <v>48203.850000000013</v>
      </c>
      <c r="T194">
        <f>SUM($H$4:$H194)</f>
        <v>45513.84999999994</v>
      </c>
      <c r="U194">
        <f>SUM($K$4:$K194)</f>
        <v>42840.390000000014</v>
      </c>
      <c r="V194" s="18">
        <f t="shared" si="54"/>
        <v>56013.000000000015</v>
      </c>
      <c r="W194">
        <f t="shared" si="55"/>
        <v>54085.850000000013</v>
      </c>
      <c r="X194">
        <f t="shared" si="56"/>
        <v>52941.84999999994</v>
      </c>
      <c r="Y194">
        <f t="shared" si="57"/>
        <v>51998.390000000014</v>
      </c>
      <c r="AA194" s="2">
        <f t="shared" si="71"/>
        <v>0</v>
      </c>
      <c r="AB194" s="12">
        <f t="shared" si="62"/>
        <v>2437.1600000000053</v>
      </c>
      <c r="AC194" s="12">
        <f t="shared" si="63"/>
        <v>4859.0399999999418</v>
      </c>
      <c r="AD194" s="12">
        <f t="shared" si="64"/>
        <v>7263.7299999999641</v>
      </c>
      <c r="AE194" s="12"/>
      <c r="AF194" s="1">
        <v>50161</v>
      </c>
      <c r="AG194" s="25">
        <f t="shared" si="65"/>
        <v>2709.0699999999797</v>
      </c>
      <c r="AH194" s="2">
        <f t="shared" si="66"/>
        <v>5398.9799999999441</v>
      </c>
      <c r="AI194" s="2">
        <f t="shared" si="67"/>
        <v>8072.3899999999385</v>
      </c>
      <c r="AJ194" s="16">
        <f t="shared" si="68"/>
        <v>1927.1500000000015</v>
      </c>
      <c r="AK194">
        <f t="shared" si="69"/>
        <v>3071.1500000000742</v>
      </c>
      <c r="AL194">
        <f t="shared" si="70"/>
        <v>4014.6100000000006</v>
      </c>
      <c r="AM194" s="16">
        <f t="shared" si="75"/>
        <v>4636.2199999999812</v>
      </c>
      <c r="AN194">
        <f t="shared" si="76"/>
        <v>8470.1300000000192</v>
      </c>
      <c r="AO194">
        <f t="shared" si="77"/>
        <v>12086.999999999938</v>
      </c>
      <c r="AP194" s="16">
        <f t="shared" si="72"/>
        <v>271.90999999999985</v>
      </c>
      <c r="AQ194" s="30">
        <f t="shared" si="73"/>
        <v>539.93999999999869</v>
      </c>
      <c r="AR194" s="30">
        <f t="shared" si="74"/>
        <v>808.65999999999985</v>
      </c>
    </row>
    <row r="195" spans="1:44" x14ac:dyDescent="0.25">
      <c r="A195" s="1">
        <v>50192</v>
      </c>
      <c r="B195" s="18">
        <v>62.14</v>
      </c>
      <c r="C195" s="2">
        <v>1163.44</v>
      </c>
      <c r="D195" s="2">
        <v>28661.71</v>
      </c>
      <c r="E195" s="16">
        <v>58.49</v>
      </c>
      <c r="F195" s="2">
        <v>1154.3399999999999</v>
      </c>
      <c r="G195" s="2">
        <v>28398.91</v>
      </c>
      <c r="H195" s="16">
        <v>54.91</v>
      </c>
      <c r="I195" s="2">
        <v>1145.24</v>
      </c>
      <c r="J195" s="2">
        <v>28139.98</v>
      </c>
      <c r="K195" s="16">
        <v>51.38</v>
      </c>
      <c r="L195" s="2">
        <v>1136.18</v>
      </c>
      <c r="M195" s="2">
        <v>27880.32</v>
      </c>
      <c r="N195" s="19">
        <f t="shared" si="58"/>
        <v>268338.28999999998</v>
      </c>
      <c r="O195" s="2">
        <f t="shared" si="59"/>
        <v>268601.09000000003</v>
      </c>
      <c r="P195" s="2">
        <f t="shared" si="60"/>
        <v>268860.02</v>
      </c>
      <c r="Q195" s="2">
        <f t="shared" si="61"/>
        <v>269119.68</v>
      </c>
      <c r="R195" s="18">
        <f>SUM($B$4:$B195)</f>
        <v>50973.140000000014</v>
      </c>
      <c r="S195">
        <f>SUM($E$4:$E195)</f>
        <v>48262.340000000011</v>
      </c>
      <c r="T195">
        <f>SUM($H$4:$H195)</f>
        <v>45568.759999999944</v>
      </c>
      <c r="U195">
        <f>SUM($K$4:$K195)</f>
        <v>42891.770000000011</v>
      </c>
      <c r="V195" s="18">
        <f t="shared" si="54"/>
        <v>56075.140000000014</v>
      </c>
      <c r="W195">
        <f t="shared" si="55"/>
        <v>54144.340000000011</v>
      </c>
      <c r="X195">
        <f t="shared" si="56"/>
        <v>52996.759999999944</v>
      </c>
      <c r="Y195">
        <f t="shared" si="57"/>
        <v>52049.770000000011</v>
      </c>
      <c r="AA195" s="2">
        <f t="shared" si="71"/>
        <v>0</v>
      </c>
      <c r="AB195" s="12">
        <f t="shared" si="62"/>
        <v>2449.9200000000055</v>
      </c>
      <c r="AC195" s="12">
        <f t="shared" si="63"/>
        <v>4884.4799999999414</v>
      </c>
      <c r="AD195" s="12">
        <f t="shared" si="64"/>
        <v>7301.7599999999638</v>
      </c>
      <c r="AE195" s="12"/>
      <c r="AF195" s="1">
        <v>50192</v>
      </c>
      <c r="AG195" s="25">
        <f t="shared" si="65"/>
        <v>2712.7200000000521</v>
      </c>
      <c r="AH195" s="2">
        <f t="shared" si="66"/>
        <v>5406.2099999999809</v>
      </c>
      <c r="AI195" s="2">
        <f t="shared" si="67"/>
        <v>8083.1499999999778</v>
      </c>
      <c r="AJ195" s="16">
        <f t="shared" si="68"/>
        <v>1930.8000000000029</v>
      </c>
      <c r="AK195">
        <f t="shared" si="69"/>
        <v>3078.3800000000701</v>
      </c>
      <c r="AL195">
        <f t="shared" si="70"/>
        <v>4025.3700000000026</v>
      </c>
      <c r="AM195" s="16">
        <f t="shared" si="75"/>
        <v>4643.520000000055</v>
      </c>
      <c r="AN195">
        <f t="shared" si="76"/>
        <v>8484.5900000000511</v>
      </c>
      <c r="AO195">
        <f t="shared" si="77"/>
        <v>12108.51999999998</v>
      </c>
      <c r="AP195" s="16">
        <f t="shared" si="72"/>
        <v>262.79999999999927</v>
      </c>
      <c r="AQ195" s="30">
        <f t="shared" si="73"/>
        <v>521.72999999999956</v>
      </c>
      <c r="AR195" s="30">
        <f t="shared" si="74"/>
        <v>781.38999999999942</v>
      </c>
    </row>
    <row r="196" spans="1:44" x14ac:dyDescent="0.25">
      <c r="A196" s="1">
        <v>50222</v>
      </c>
      <c r="B196" s="18">
        <v>59.71</v>
      </c>
      <c r="C196" s="2">
        <v>1165.8699999999999</v>
      </c>
      <c r="D196" s="2">
        <v>27495.85</v>
      </c>
      <c r="E196" s="16">
        <v>56.21</v>
      </c>
      <c r="F196" s="2">
        <v>1156.6199999999999</v>
      </c>
      <c r="G196" s="2">
        <v>27242.29</v>
      </c>
      <c r="H196" s="16">
        <v>52.76</v>
      </c>
      <c r="I196" s="2">
        <v>1147.3900000000001</v>
      </c>
      <c r="J196" s="2">
        <v>26992.59</v>
      </c>
      <c r="K196" s="16">
        <v>49.37</v>
      </c>
      <c r="L196" s="2">
        <v>1138.19</v>
      </c>
      <c r="M196" s="2">
        <v>26742.13</v>
      </c>
      <c r="N196" s="19">
        <f t="shared" si="58"/>
        <v>269504.15000000002</v>
      </c>
      <c r="O196" s="2">
        <f t="shared" si="59"/>
        <v>269757.71000000002</v>
      </c>
      <c r="P196" s="2">
        <f t="shared" si="60"/>
        <v>270007.40999999997</v>
      </c>
      <c r="Q196" s="2">
        <f t="shared" si="61"/>
        <v>270257.87</v>
      </c>
      <c r="R196" s="18">
        <f>SUM($B$4:$B196)</f>
        <v>51032.850000000013</v>
      </c>
      <c r="S196">
        <f>SUM($E$4:$E196)</f>
        <v>48318.55000000001</v>
      </c>
      <c r="T196">
        <f>SUM($H$4:$H196)</f>
        <v>45621.519999999946</v>
      </c>
      <c r="U196">
        <f>SUM($K$4:$K196)</f>
        <v>42941.140000000014</v>
      </c>
      <c r="V196" s="18">
        <f t="shared" ref="V196:V220" si="78">R196+CC2_5</f>
        <v>56134.850000000013</v>
      </c>
      <c r="W196">
        <f t="shared" ref="W196:W220" si="79">S196+CC2_375</f>
        <v>54200.55000000001</v>
      </c>
      <c r="X196">
        <f t="shared" ref="X196:X220" si="80">T196+CC2_25</f>
        <v>53049.519999999946</v>
      </c>
      <c r="Y196">
        <f t="shared" ref="Y196:Y220" si="81">U196+CC2_125</f>
        <v>52099.140000000014</v>
      </c>
      <c r="AA196" s="2">
        <f t="shared" si="71"/>
        <v>0</v>
      </c>
      <c r="AB196" s="12">
        <f t="shared" si="62"/>
        <v>2462.6800000000057</v>
      </c>
      <c r="AC196" s="12">
        <f t="shared" si="63"/>
        <v>4909.919999999941</v>
      </c>
      <c r="AD196" s="12">
        <f t="shared" si="64"/>
        <v>7339.7899999999636</v>
      </c>
      <c r="AE196" s="12"/>
      <c r="AF196" s="1">
        <v>50222</v>
      </c>
      <c r="AG196" s="25">
        <f t="shared" si="65"/>
        <v>2716.2400000000034</v>
      </c>
      <c r="AH196" s="2">
        <f t="shared" si="66"/>
        <v>5413.1799999998921</v>
      </c>
      <c r="AI196" s="2">
        <f t="shared" si="67"/>
        <v>8093.5099999999356</v>
      </c>
      <c r="AJ196" s="16">
        <f t="shared" si="68"/>
        <v>1934.3000000000029</v>
      </c>
      <c r="AK196">
        <f t="shared" si="69"/>
        <v>3085.3300000000672</v>
      </c>
      <c r="AL196">
        <f t="shared" si="70"/>
        <v>4035.7099999999991</v>
      </c>
      <c r="AM196" s="16">
        <f t="shared" si="75"/>
        <v>4650.5400000000063</v>
      </c>
      <c r="AN196">
        <f t="shared" si="76"/>
        <v>8498.5099999999584</v>
      </c>
      <c r="AO196">
        <f t="shared" si="77"/>
        <v>12129.219999999936</v>
      </c>
      <c r="AP196" s="16">
        <f t="shared" si="72"/>
        <v>253.55999999999767</v>
      </c>
      <c r="AQ196" s="30">
        <f t="shared" si="73"/>
        <v>503.2599999999984</v>
      </c>
      <c r="AR196" s="30">
        <f t="shared" si="74"/>
        <v>753.71999999999753</v>
      </c>
    </row>
    <row r="197" spans="1:44" x14ac:dyDescent="0.25">
      <c r="A197" s="1">
        <v>50253</v>
      </c>
      <c r="B197" s="18">
        <v>57.28</v>
      </c>
      <c r="C197" s="2">
        <v>1168.3</v>
      </c>
      <c r="D197" s="2">
        <v>26327.55</v>
      </c>
      <c r="E197" s="16">
        <v>53.92</v>
      </c>
      <c r="F197" s="2">
        <v>1158.9100000000001</v>
      </c>
      <c r="G197" s="2">
        <v>26083.37</v>
      </c>
      <c r="H197" s="16">
        <v>50.61</v>
      </c>
      <c r="I197" s="2">
        <v>1149.54</v>
      </c>
      <c r="J197" s="2">
        <v>25843.05</v>
      </c>
      <c r="K197" s="16">
        <v>47.36</v>
      </c>
      <c r="L197" s="2">
        <v>1140.2</v>
      </c>
      <c r="M197" s="2">
        <v>25601.93</v>
      </c>
      <c r="N197" s="19">
        <f t="shared" ref="N197:N220" si="82">$N$2-D197</f>
        <v>270672.45</v>
      </c>
      <c r="O197" s="2">
        <f t="shared" ref="O197:O220" si="83">$N$2-G197</f>
        <v>270916.63</v>
      </c>
      <c r="P197" s="2">
        <f t="shared" ref="P197:P220" si="84">$N$2-J197</f>
        <v>271156.95</v>
      </c>
      <c r="Q197" s="2">
        <f t="shared" ref="Q197:Q220" si="85">$N$2-M197</f>
        <v>271398.07</v>
      </c>
      <c r="R197" s="18">
        <f>SUM($B$4:$B197)</f>
        <v>51090.130000000012</v>
      </c>
      <c r="S197">
        <f>SUM($E$4:$E197)</f>
        <v>48372.470000000008</v>
      </c>
      <c r="T197">
        <f>SUM($H$4:$H197)</f>
        <v>45672.129999999946</v>
      </c>
      <c r="U197">
        <f>SUM($K$4:$K197)</f>
        <v>42988.500000000015</v>
      </c>
      <c r="V197" s="18">
        <f t="shared" si="78"/>
        <v>56192.130000000012</v>
      </c>
      <c r="W197">
        <f t="shared" si="79"/>
        <v>54254.470000000008</v>
      </c>
      <c r="X197">
        <f t="shared" si="80"/>
        <v>53100.129999999946</v>
      </c>
      <c r="Y197">
        <f t="shared" si="81"/>
        <v>52146.500000000015</v>
      </c>
      <c r="AA197" s="2">
        <f t="shared" si="71"/>
        <v>0</v>
      </c>
      <c r="AB197" s="12">
        <f t="shared" ref="AB197:AB220" si="86">AB196*(1+$AD$1)+AB$4</f>
        <v>2475.440000000006</v>
      </c>
      <c r="AC197" s="12">
        <f t="shared" ref="AC197:AC220" si="87">AC196*(1+$AD$1)+AC$4</f>
        <v>4935.3599999999406</v>
      </c>
      <c r="AD197" s="12">
        <f t="shared" ref="AD197:AD220" si="88">AD196*(1+$AD$1)+AD$4</f>
        <v>7377.8199999999633</v>
      </c>
      <c r="AE197" s="12"/>
      <c r="AF197" s="1">
        <v>50253</v>
      </c>
      <c r="AG197" s="25">
        <f t="shared" ref="AG197:AG220" si="89">O197-$N197+AB197</f>
        <v>2719.619999999999</v>
      </c>
      <c r="AH197" s="2">
        <f t="shared" ref="AH197:AH220" si="90">P197-$N197+AC197</f>
        <v>5419.8599999999406</v>
      </c>
      <c r="AI197" s="2">
        <f t="shared" ref="AI197:AI220" si="91">Q197-$N197+AD197</f>
        <v>8103.4399999999587</v>
      </c>
      <c r="AJ197" s="16">
        <f t="shared" ref="AJ197:AJ220" si="92">$V197-W197</f>
        <v>1937.6600000000035</v>
      </c>
      <c r="AK197">
        <f t="shared" ref="AK197:AK220" si="93">$V197-X197</f>
        <v>3092.0000000000655</v>
      </c>
      <c r="AL197">
        <f t="shared" ref="AL197:AL220" si="94">$V197-Y197</f>
        <v>4045.6299999999974</v>
      </c>
      <c r="AM197" s="16">
        <f t="shared" si="75"/>
        <v>4657.2800000000025</v>
      </c>
      <c r="AN197">
        <f t="shared" si="76"/>
        <v>8511.860000000006</v>
      </c>
      <c r="AO197">
        <f t="shared" si="77"/>
        <v>12149.069999999956</v>
      </c>
      <c r="AP197" s="16">
        <f t="shared" si="72"/>
        <v>244.18000000000029</v>
      </c>
      <c r="AQ197" s="30">
        <f t="shared" si="73"/>
        <v>484.5</v>
      </c>
      <c r="AR197" s="30">
        <f t="shared" si="74"/>
        <v>725.61999999999898</v>
      </c>
    </row>
    <row r="198" spans="1:44" x14ac:dyDescent="0.25">
      <c r="A198" s="1">
        <v>50284</v>
      </c>
      <c r="B198" s="18">
        <v>54.85</v>
      </c>
      <c r="C198" s="2">
        <v>1170.73</v>
      </c>
      <c r="D198" s="2">
        <v>25156.82</v>
      </c>
      <c r="E198" s="16">
        <v>51.62</v>
      </c>
      <c r="F198" s="2">
        <v>1161.21</v>
      </c>
      <c r="G198" s="2">
        <v>24922.17</v>
      </c>
      <c r="H198" s="16">
        <v>48.46</v>
      </c>
      <c r="I198" s="2">
        <v>1151.69</v>
      </c>
      <c r="J198" s="2">
        <v>24691.360000000001</v>
      </c>
      <c r="K198" s="16">
        <v>45.34</v>
      </c>
      <c r="L198" s="2">
        <v>1142.22</v>
      </c>
      <c r="M198" s="2">
        <v>24459.7</v>
      </c>
      <c r="N198" s="19">
        <f t="shared" si="82"/>
        <v>271843.18</v>
      </c>
      <c r="O198" s="2">
        <f t="shared" si="83"/>
        <v>272077.83</v>
      </c>
      <c r="P198" s="2">
        <f t="shared" si="84"/>
        <v>272308.64</v>
      </c>
      <c r="Q198" s="2">
        <f t="shared" si="85"/>
        <v>272540.3</v>
      </c>
      <c r="R198" s="18">
        <f>SUM($B$4:$B198)</f>
        <v>51144.98000000001</v>
      </c>
      <c r="S198">
        <f>SUM($E$4:$E198)</f>
        <v>48424.090000000011</v>
      </c>
      <c r="T198">
        <f>SUM($H$4:$H198)</f>
        <v>45720.589999999946</v>
      </c>
      <c r="U198">
        <f>SUM($K$4:$K198)</f>
        <v>43033.840000000011</v>
      </c>
      <c r="V198" s="18">
        <f t="shared" si="78"/>
        <v>56246.98000000001</v>
      </c>
      <c r="W198">
        <f t="shared" si="79"/>
        <v>54306.090000000011</v>
      </c>
      <c r="X198">
        <f t="shared" si="80"/>
        <v>53148.589999999946</v>
      </c>
      <c r="Y198">
        <f t="shared" si="81"/>
        <v>52191.840000000011</v>
      </c>
      <c r="AA198" s="2">
        <f t="shared" ref="AA198:AA220" si="95">AA197*(1+($AD$1/12))+AA$4</f>
        <v>0</v>
      </c>
      <c r="AB198" s="12">
        <f t="shared" si="86"/>
        <v>2488.2000000000062</v>
      </c>
      <c r="AC198" s="12">
        <f t="shared" si="87"/>
        <v>4960.7999999999402</v>
      </c>
      <c r="AD198" s="12">
        <f t="shared" si="88"/>
        <v>7415.8499999999631</v>
      </c>
      <c r="AE198" s="12"/>
      <c r="AF198" s="1">
        <v>50284</v>
      </c>
      <c r="AG198" s="25">
        <f t="shared" si="89"/>
        <v>2722.8500000000295</v>
      </c>
      <c r="AH198" s="2">
        <f t="shared" si="90"/>
        <v>5426.2599999999611</v>
      </c>
      <c r="AI198" s="2">
        <f t="shared" si="91"/>
        <v>8112.9699999999584</v>
      </c>
      <c r="AJ198" s="16">
        <f t="shared" si="92"/>
        <v>1940.8899999999994</v>
      </c>
      <c r="AK198">
        <f t="shared" si="93"/>
        <v>3098.3900000000649</v>
      </c>
      <c r="AL198">
        <f t="shared" si="94"/>
        <v>4055.1399999999994</v>
      </c>
      <c r="AM198" s="16">
        <f t="shared" si="75"/>
        <v>4663.7400000000289</v>
      </c>
      <c r="AN198">
        <f t="shared" si="76"/>
        <v>8524.6500000000269</v>
      </c>
      <c r="AO198">
        <f t="shared" si="77"/>
        <v>12168.109999999957</v>
      </c>
      <c r="AP198" s="16">
        <f t="shared" ref="AP198:AP220" si="96">$D198-G198</f>
        <v>234.65000000000146</v>
      </c>
      <c r="AQ198" s="30">
        <f t="shared" ref="AQ198:AQ220" si="97">$D198-J198</f>
        <v>465.45999999999913</v>
      </c>
      <c r="AR198" s="30">
        <f t="shared" ref="AR198:AR220" si="98">$D198-M198</f>
        <v>697.11999999999898</v>
      </c>
    </row>
    <row r="199" spans="1:44" x14ac:dyDescent="0.25">
      <c r="A199" s="1">
        <v>50314</v>
      </c>
      <c r="B199" s="18">
        <v>52.41</v>
      </c>
      <c r="C199" s="2">
        <v>1173.17</v>
      </c>
      <c r="D199" s="2">
        <v>23983.65</v>
      </c>
      <c r="E199" s="16">
        <v>49.33</v>
      </c>
      <c r="F199" s="2">
        <v>1163.5</v>
      </c>
      <c r="G199" s="2">
        <v>23758.66</v>
      </c>
      <c r="H199" s="16">
        <v>46.3</v>
      </c>
      <c r="I199" s="2">
        <v>1153.8499999999999</v>
      </c>
      <c r="J199" s="2">
        <v>23537.51</v>
      </c>
      <c r="K199" s="16">
        <v>43.31</v>
      </c>
      <c r="L199" s="2">
        <v>1144.25</v>
      </c>
      <c r="M199" s="2">
        <v>23315.46</v>
      </c>
      <c r="N199" s="19">
        <f t="shared" si="82"/>
        <v>273016.34999999998</v>
      </c>
      <c r="O199" s="2">
        <f t="shared" si="83"/>
        <v>273241.34000000003</v>
      </c>
      <c r="P199" s="2">
        <f t="shared" si="84"/>
        <v>273462.49</v>
      </c>
      <c r="Q199" s="2">
        <f t="shared" si="85"/>
        <v>273684.53999999998</v>
      </c>
      <c r="R199" s="18">
        <f>SUM($B$4:$B199)</f>
        <v>51197.390000000014</v>
      </c>
      <c r="S199">
        <f>SUM($E$4:$E199)</f>
        <v>48473.420000000013</v>
      </c>
      <c r="T199">
        <f>SUM($H$4:$H199)</f>
        <v>45766.889999999948</v>
      </c>
      <c r="U199">
        <f>SUM($K$4:$K199)</f>
        <v>43077.150000000009</v>
      </c>
      <c r="V199" s="18">
        <f t="shared" si="78"/>
        <v>56299.390000000014</v>
      </c>
      <c r="W199">
        <f t="shared" si="79"/>
        <v>54355.420000000013</v>
      </c>
      <c r="X199">
        <f t="shared" si="80"/>
        <v>53194.889999999948</v>
      </c>
      <c r="Y199">
        <f t="shared" si="81"/>
        <v>52235.150000000009</v>
      </c>
      <c r="AA199" s="2">
        <f t="shared" si="95"/>
        <v>0</v>
      </c>
      <c r="AB199" s="12">
        <f t="shared" si="86"/>
        <v>2500.9600000000064</v>
      </c>
      <c r="AC199" s="12">
        <f t="shared" si="87"/>
        <v>4986.2399999999398</v>
      </c>
      <c r="AD199" s="12">
        <f t="shared" si="88"/>
        <v>7453.8799999999628</v>
      </c>
      <c r="AE199" s="12"/>
      <c r="AF199" s="1">
        <v>50314</v>
      </c>
      <c r="AG199" s="25">
        <f t="shared" si="89"/>
        <v>2725.9500000000553</v>
      </c>
      <c r="AH199" s="2">
        <f t="shared" si="90"/>
        <v>5432.3799999999537</v>
      </c>
      <c r="AI199" s="2">
        <f t="shared" si="91"/>
        <v>8122.0699999999651</v>
      </c>
      <c r="AJ199" s="16">
        <f t="shared" si="92"/>
        <v>1943.9700000000012</v>
      </c>
      <c r="AK199">
        <f t="shared" si="93"/>
        <v>3104.5000000000655</v>
      </c>
      <c r="AL199">
        <f t="shared" si="94"/>
        <v>4064.2400000000052</v>
      </c>
      <c r="AM199" s="16">
        <f t="shared" si="75"/>
        <v>4669.9200000000565</v>
      </c>
      <c r="AN199">
        <f t="shared" si="76"/>
        <v>8536.8800000000192</v>
      </c>
      <c r="AO199">
        <f t="shared" si="77"/>
        <v>12186.30999999997</v>
      </c>
      <c r="AP199" s="16">
        <f t="shared" si="96"/>
        <v>224.9900000000016</v>
      </c>
      <c r="AQ199" s="30">
        <f t="shared" si="97"/>
        <v>446.14000000000306</v>
      </c>
      <c r="AR199" s="30">
        <f t="shared" si="98"/>
        <v>668.19000000000233</v>
      </c>
    </row>
    <row r="200" spans="1:44" x14ac:dyDescent="0.25">
      <c r="A200" s="1">
        <v>50345</v>
      </c>
      <c r="B200" s="18">
        <v>49.97</v>
      </c>
      <c r="C200" s="2">
        <v>1175.6099999999999</v>
      </c>
      <c r="D200" s="2">
        <v>22808.03</v>
      </c>
      <c r="E200" s="16">
        <v>47.02</v>
      </c>
      <c r="F200" s="2">
        <v>1165.81</v>
      </c>
      <c r="G200" s="2">
        <v>22592.85</v>
      </c>
      <c r="H200" s="16">
        <v>44.13</v>
      </c>
      <c r="I200" s="2">
        <v>1156.02</v>
      </c>
      <c r="J200" s="2">
        <v>22381.49</v>
      </c>
      <c r="K200" s="16">
        <v>41.29</v>
      </c>
      <c r="L200" s="2">
        <v>1146.27</v>
      </c>
      <c r="M200" s="2">
        <v>22169.18</v>
      </c>
      <c r="N200" s="19">
        <f t="shared" si="82"/>
        <v>274191.96999999997</v>
      </c>
      <c r="O200" s="2">
        <f t="shared" si="83"/>
        <v>274407.15000000002</v>
      </c>
      <c r="P200" s="2">
        <f t="shared" si="84"/>
        <v>274618.51</v>
      </c>
      <c r="Q200" s="2">
        <f t="shared" si="85"/>
        <v>274830.82</v>
      </c>
      <c r="R200" s="18">
        <f>SUM($B$4:$B200)</f>
        <v>51247.360000000015</v>
      </c>
      <c r="S200">
        <f>SUM($E$4:$E200)</f>
        <v>48520.44000000001</v>
      </c>
      <c r="T200">
        <f>SUM($H$4:$H200)</f>
        <v>45811.019999999946</v>
      </c>
      <c r="U200">
        <f>SUM($K$4:$K200)</f>
        <v>43118.44000000001</v>
      </c>
      <c r="V200" s="18">
        <f t="shared" si="78"/>
        <v>56349.360000000015</v>
      </c>
      <c r="W200">
        <f t="shared" si="79"/>
        <v>54402.44000000001</v>
      </c>
      <c r="X200">
        <f t="shared" si="80"/>
        <v>53239.019999999946</v>
      </c>
      <c r="Y200">
        <f t="shared" si="81"/>
        <v>52276.44000000001</v>
      </c>
      <c r="AA200" s="2">
        <f t="shared" si="95"/>
        <v>0</v>
      </c>
      <c r="AB200" s="12">
        <f t="shared" si="86"/>
        <v>2513.7200000000066</v>
      </c>
      <c r="AC200" s="12">
        <f t="shared" si="87"/>
        <v>5011.6799999999394</v>
      </c>
      <c r="AD200" s="12">
        <f t="shared" si="88"/>
        <v>7491.9099999999626</v>
      </c>
      <c r="AE200" s="12"/>
      <c r="AF200" s="1">
        <v>50345</v>
      </c>
      <c r="AG200" s="25">
        <f t="shared" si="89"/>
        <v>2728.9000000000578</v>
      </c>
      <c r="AH200" s="2">
        <f t="shared" si="90"/>
        <v>5438.2199999999766</v>
      </c>
      <c r="AI200" s="2">
        <f t="shared" si="91"/>
        <v>8130.7599999999975</v>
      </c>
      <c r="AJ200" s="16">
        <f t="shared" si="92"/>
        <v>1946.9200000000055</v>
      </c>
      <c r="AK200">
        <f t="shared" si="93"/>
        <v>3110.3400000000693</v>
      </c>
      <c r="AL200">
        <f t="shared" si="94"/>
        <v>4072.9200000000055</v>
      </c>
      <c r="AM200" s="16">
        <f t="shared" si="75"/>
        <v>4675.8200000000634</v>
      </c>
      <c r="AN200">
        <f t="shared" si="76"/>
        <v>8548.560000000045</v>
      </c>
      <c r="AO200">
        <f t="shared" si="77"/>
        <v>12203.680000000004</v>
      </c>
      <c r="AP200" s="16">
        <f t="shared" si="96"/>
        <v>215.18000000000029</v>
      </c>
      <c r="AQ200" s="30">
        <f t="shared" si="97"/>
        <v>426.53999999999724</v>
      </c>
      <c r="AR200" s="30">
        <f t="shared" si="98"/>
        <v>638.84999999999854</v>
      </c>
    </row>
    <row r="201" spans="1:44" x14ac:dyDescent="0.25">
      <c r="A201" s="1">
        <v>50375</v>
      </c>
      <c r="B201" s="18">
        <v>47.52</v>
      </c>
      <c r="C201" s="2">
        <v>1178.06</v>
      </c>
      <c r="D201" s="2">
        <v>21629.97</v>
      </c>
      <c r="E201" s="16">
        <v>44.72</v>
      </c>
      <c r="F201" s="2">
        <v>1168.1099999999999</v>
      </c>
      <c r="G201" s="2">
        <v>21424.74</v>
      </c>
      <c r="H201" s="16">
        <v>41.97</v>
      </c>
      <c r="I201" s="2">
        <v>1158.18</v>
      </c>
      <c r="J201" s="2">
        <v>21223.3</v>
      </c>
      <c r="K201" s="16">
        <v>39.26</v>
      </c>
      <c r="L201" s="2">
        <v>1148.3</v>
      </c>
      <c r="M201" s="2">
        <v>21020.880000000001</v>
      </c>
      <c r="N201" s="19">
        <f t="shared" si="82"/>
        <v>275370.03000000003</v>
      </c>
      <c r="O201" s="2">
        <f t="shared" si="83"/>
        <v>275575.26</v>
      </c>
      <c r="P201" s="2">
        <f t="shared" si="84"/>
        <v>275776.7</v>
      </c>
      <c r="Q201" s="2">
        <f t="shared" si="85"/>
        <v>275979.12</v>
      </c>
      <c r="R201" s="18">
        <f>SUM($B$4:$B201)</f>
        <v>51294.880000000012</v>
      </c>
      <c r="S201">
        <f>SUM($E$4:$E201)</f>
        <v>48565.160000000011</v>
      </c>
      <c r="T201">
        <f>SUM($H$4:$H201)</f>
        <v>45852.989999999947</v>
      </c>
      <c r="U201">
        <f>SUM($K$4:$K201)</f>
        <v>43157.700000000012</v>
      </c>
      <c r="V201" s="18">
        <f t="shared" si="78"/>
        <v>56396.880000000012</v>
      </c>
      <c r="W201">
        <f t="shared" si="79"/>
        <v>54447.160000000011</v>
      </c>
      <c r="X201">
        <f t="shared" si="80"/>
        <v>53280.989999999947</v>
      </c>
      <c r="Y201">
        <f t="shared" si="81"/>
        <v>52315.700000000012</v>
      </c>
      <c r="AA201" s="2">
        <f t="shared" si="95"/>
        <v>0</v>
      </c>
      <c r="AB201" s="12">
        <f t="shared" si="86"/>
        <v>2526.4800000000068</v>
      </c>
      <c r="AC201" s="12">
        <f t="shared" si="87"/>
        <v>5037.119999999939</v>
      </c>
      <c r="AD201" s="12">
        <f t="shared" si="88"/>
        <v>7529.9399999999623</v>
      </c>
      <c r="AE201" s="12"/>
      <c r="AF201" s="1">
        <v>50375</v>
      </c>
      <c r="AG201" s="25">
        <f t="shared" si="89"/>
        <v>2731.7099999999882</v>
      </c>
      <c r="AH201" s="2">
        <f t="shared" si="90"/>
        <v>5443.7899999999227</v>
      </c>
      <c r="AI201" s="2">
        <f t="shared" si="91"/>
        <v>8139.0299999999297</v>
      </c>
      <c r="AJ201" s="16">
        <f t="shared" si="92"/>
        <v>1949.7200000000012</v>
      </c>
      <c r="AK201">
        <f t="shared" si="93"/>
        <v>3115.8900000000649</v>
      </c>
      <c r="AL201">
        <f t="shared" si="94"/>
        <v>4081.1800000000003</v>
      </c>
      <c r="AM201" s="16">
        <f t="shared" si="75"/>
        <v>4681.4299999999894</v>
      </c>
      <c r="AN201">
        <f t="shared" si="76"/>
        <v>8559.6799999999876</v>
      </c>
      <c r="AO201">
        <f t="shared" si="77"/>
        <v>12220.20999999993</v>
      </c>
      <c r="AP201" s="16">
        <f t="shared" si="96"/>
        <v>205.22999999999956</v>
      </c>
      <c r="AQ201" s="30">
        <f t="shared" si="97"/>
        <v>406.67000000000189</v>
      </c>
      <c r="AR201" s="30">
        <f t="shared" si="98"/>
        <v>609.09000000000015</v>
      </c>
    </row>
    <row r="202" spans="1:44" x14ac:dyDescent="0.25">
      <c r="A202" s="1">
        <v>50406</v>
      </c>
      <c r="B202" s="18">
        <v>45.06</v>
      </c>
      <c r="C202" s="2">
        <v>1180.52</v>
      </c>
      <c r="D202" s="2">
        <v>20449.45</v>
      </c>
      <c r="E202" s="16">
        <v>42.4</v>
      </c>
      <c r="F202" s="2">
        <v>1170.43</v>
      </c>
      <c r="G202" s="2">
        <v>20254.310000000001</v>
      </c>
      <c r="H202" s="16">
        <v>39.79</v>
      </c>
      <c r="I202" s="2">
        <v>1160.3599999999999</v>
      </c>
      <c r="J202" s="2">
        <v>20062.95</v>
      </c>
      <c r="K202" s="16">
        <v>37.22</v>
      </c>
      <c r="L202" s="2">
        <v>1150.3399999999999</v>
      </c>
      <c r="M202" s="2">
        <v>19870.55</v>
      </c>
      <c r="N202" s="19">
        <f t="shared" si="82"/>
        <v>276550.55</v>
      </c>
      <c r="O202" s="2">
        <f t="shared" si="83"/>
        <v>276745.69</v>
      </c>
      <c r="P202" s="2">
        <f t="shared" si="84"/>
        <v>276937.05</v>
      </c>
      <c r="Q202" s="2">
        <f t="shared" si="85"/>
        <v>277129.45</v>
      </c>
      <c r="R202" s="18">
        <f>SUM($B$4:$B202)</f>
        <v>51339.94000000001</v>
      </c>
      <c r="S202">
        <f>SUM($E$4:$E202)</f>
        <v>48607.560000000012</v>
      </c>
      <c r="T202">
        <f>SUM($H$4:$H202)</f>
        <v>45892.779999999948</v>
      </c>
      <c r="U202">
        <f>SUM($K$4:$K202)</f>
        <v>43194.920000000013</v>
      </c>
      <c r="V202" s="18">
        <f t="shared" si="78"/>
        <v>56441.94000000001</v>
      </c>
      <c r="W202">
        <f t="shared" si="79"/>
        <v>54489.560000000012</v>
      </c>
      <c r="X202">
        <f t="shared" si="80"/>
        <v>53320.779999999948</v>
      </c>
      <c r="Y202">
        <f t="shared" si="81"/>
        <v>52352.920000000013</v>
      </c>
      <c r="AA202" s="2">
        <f t="shared" si="95"/>
        <v>0</v>
      </c>
      <c r="AB202" s="12">
        <f t="shared" si="86"/>
        <v>2539.2400000000071</v>
      </c>
      <c r="AC202" s="12">
        <f t="shared" si="87"/>
        <v>5062.5599999999386</v>
      </c>
      <c r="AD202" s="12">
        <f t="shared" si="88"/>
        <v>7567.9699999999621</v>
      </c>
      <c r="AE202" s="12"/>
      <c r="AF202" s="1">
        <v>50406</v>
      </c>
      <c r="AG202" s="25">
        <f t="shared" si="89"/>
        <v>2734.380000000021</v>
      </c>
      <c r="AH202" s="2">
        <f t="shared" si="90"/>
        <v>5449.0599999999386</v>
      </c>
      <c r="AI202" s="2">
        <f t="shared" si="91"/>
        <v>8146.8699999999853</v>
      </c>
      <c r="AJ202" s="16">
        <f t="shared" si="92"/>
        <v>1952.3799999999974</v>
      </c>
      <c r="AK202">
        <f t="shared" si="93"/>
        <v>3121.1600000000617</v>
      </c>
      <c r="AL202">
        <f t="shared" si="94"/>
        <v>4089.0199999999968</v>
      </c>
      <c r="AM202" s="16">
        <f t="shared" si="75"/>
        <v>4686.7600000000184</v>
      </c>
      <c r="AN202">
        <f t="shared" si="76"/>
        <v>8570.2200000000012</v>
      </c>
      <c r="AO202">
        <f t="shared" si="77"/>
        <v>12235.889999999981</v>
      </c>
      <c r="AP202" s="16">
        <f t="shared" si="96"/>
        <v>195.13999999999942</v>
      </c>
      <c r="AQ202" s="30">
        <f t="shared" si="97"/>
        <v>386.5</v>
      </c>
      <c r="AR202" s="30">
        <f t="shared" si="98"/>
        <v>578.90000000000146</v>
      </c>
    </row>
    <row r="203" spans="1:44" x14ac:dyDescent="0.25">
      <c r="A203" s="1">
        <v>50437</v>
      </c>
      <c r="B203" s="18">
        <v>42.6</v>
      </c>
      <c r="C203" s="2">
        <v>1182.98</v>
      </c>
      <c r="D203" s="2">
        <v>19266.48</v>
      </c>
      <c r="E203" s="16">
        <v>40.090000000000003</v>
      </c>
      <c r="F203" s="2">
        <v>1172.74</v>
      </c>
      <c r="G203" s="2">
        <v>19081.57</v>
      </c>
      <c r="H203" s="16">
        <v>37.619999999999997</v>
      </c>
      <c r="I203" s="2">
        <v>1162.53</v>
      </c>
      <c r="J203" s="2">
        <v>18900.419999999998</v>
      </c>
      <c r="K203" s="16">
        <v>35.19</v>
      </c>
      <c r="L203" s="2">
        <v>1152.3699999999999</v>
      </c>
      <c r="M203" s="2">
        <v>18718.169999999998</v>
      </c>
      <c r="N203" s="19">
        <f t="shared" si="82"/>
        <v>277733.52</v>
      </c>
      <c r="O203" s="2">
        <f t="shared" si="83"/>
        <v>277918.43</v>
      </c>
      <c r="P203" s="2">
        <f t="shared" si="84"/>
        <v>278099.58</v>
      </c>
      <c r="Q203" s="2">
        <f t="shared" si="85"/>
        <v>278281.83</v>
      </c>
      <c r="R203" s="18">
        <f>SUM($B$4:$B203)</f>
        <v>51382.540000000008</v>
      </c>
      <c r="S203">
        <f>SUM($E$4:$E203)</f>
        <v>48647.650000000009</v>
      </c>
      <c r="T203">
        <f>SUM($H$4:$H203)</f>
        <v>45930.399999999951</v>
      </c>
      <c r="U203">
        <f>SUM($K$4:$K203)</f>
        <v>43230.110000000015</v>
      </c>
      <c r="V203" s="18">
        <f t="shared" si="78"/>
        <v>56484.540000000008</v>
      </c>
      <c r="W203">
        <f t="shared" si="79"/>
        <v>54529.650000000009</v>
      </c>
      <c r="X203">
        <f t="shared" si="80"/>
        <v>53358.399999999951</v>
      </c>
      <c r="Y203">
        <f t="shared" si="81"/>
        <v>52388.110000000015</v>
      </c>
      <c r="AA203" s="2">
        <f t="shared" si="95"/>
        <v>0</v>
      </c>
      <c r="AB203" s="12">
        <f t="shared" si="86"/>
        <v>2552.0000000000073</v>
      </c>
      <c r="AC203" s="12">
        <f t="shared" si="87"/>
        <v>5087.9999999999382</v>
      </c>
      <c r="AD203" s="12">
        <f t="shared" si="88"/>
        <v>7605.9999999999618</v>
      </c>
      <c r="AE203" s="12"/>
      <c r="AF203" s="1">
        <v>50437</v>
      </c>
      <c r="AG203" s="25">
        <f t="shared" si="89"/>
        <v>2736.9099999999817</v>
      </c>
      <c r="AH203" s="2">
        <f t="shared" si="90"/>
        <v>5454.0599999999358</v>
      </c>
      <c r="AI203" s="2">
        <f t="shared" si="91"/>
        <v>8154.3099999999595</v>
      </c>
      <c r="AJ203" s="16">
        <f t="shared" si="92"/>
        <v>1954.8899999999994</v>
      </c>
      <c r="AK203">
        <f t="shared" si="93"/>
        <v>3126.1400000000576</v>
      </c>
      <c r="AL203">
        <f t="shared" si="94"/>
        <v>4096.429999999993</v>
      </c>
      <c r="AM203" s="16">
        <f t="shared" si="75"/>
        <v>4691.7999999999811</v>
      </c>
      <c r="AN203">
        <f t="shared" si="76"/>
        <v>8580.1999999999935</v>
      </c>
      <c r="AO203">
        <f t="shared" si="77"/>
        <v>12250.739999999952</v>
      </c>
      <c r="AP203" s="16">
        <f t="shared" si="96"/>
        <v>184.90999999999985</v>
      </c>
      <c r="AQ203" s="30">
        <f t="shared" si="97"/>
        <v>366.06000000000131</v>
      </c>
      <c r="AR203" s="30">
        <f t="shared" si="98"/>
        <v>548.31000000000131</v>
      </c>
    </row>
    <row r="204" spans="1:44" x14ac:dyDescent="0.25">
      <c r="A204" s="1">
        <v>50465</v>
      </c>
      <c r="B204" s="18">
        <v>40.14</v>
      </c>
      <c r="C204" s="2">
        <v>1185.44</v>
      </c>
      <c r="D204" s="2">
        <v>18081.03</v>
      </c>
      <c r="E204" s="16">
        <v>37.770000000000003</v>
      </c>
      <c r="F204" s="2">
        <v>1175.06</v>
      </c>
      <c r="G204" s="2">
        <v>17906.5</v>
      </c>
      <c r="H204" s="16">
        <v>35.44</v>
      </c>
      <c r="I204" s="2">
        <v>1164.71</v>
      </c>
      <c r="J204" s="2">
        <v>17735.7</v>
      </c>
      <c r="K204" s="16">
        <v>33.15</v>
      </c>
      <c r="L204" s="2">
        <v>1154.4100000000001</v>
      </c>
      <c r="M204" s="2">
        <v>17563.759999999998</v>
      </c>
      <c r="N204" s="19">
        <f t="shared" si="82"/>
        <v>278918.96999999997</v>
      </c>
      <c r="O204" s="2">
        <f t="shared" si="83"/>
        <v>279093.5</v>
      </c>
      <c r="P204" s="2">
        <f t="shared" si="84"/>
        <v>279264.3</v>
      </c>
      <c r="Q204" s="2">
        <f t="shared" si="85"/>
        <v>279436.24</v>
      </c>
      <c r="R204" s="18">
        <f>SUM($B$4:$B204)</f>
        <v>51422.680000000008</v>
      </c>
      <c r="S204">
        <f>SUM($E$4:$E204)</f>
        <v>48685.420000000006</v>
      </c>
      <c r="T204">
        <f>SUM($H$4:$H204)</f>
        <v>45965.839999999953</v>
      </c>
      <c r="U204">
        <f>SUM($K$4:$K204)</f>
        <v>43263.260000000017</v>
      </c>
      <c r="V204" s="18">
        <f t="shared" si="78"/>
        <v>56524.680000000008</v>
      </c>
      <c r="W204">
        <f t="shared" si="79"/>
        <v>54567.420000000006</v>
      </c>
      <c r="X204">
        <f t="shared" si="80"/>
        <v>53393.839999999953</v>
      </c>
      <c r="Y204">
        <f t="shared" si="81"/>
        <v>52421.260000000017</v>
      </c>
      <c r="AA204" s="2">
        <f t="shared" si="95"/>
        <v>0</v>
      </c>
      <c r="AB204" s="12">
        <f t="shared" si="86"/>
        <v>2564.7600000000075</v>
      </c>
      <c r="AC204" s="12">
        <f t="shared" si="87"/>
        <v>5113.4399999999378</v>
      </c>
      <c r="AD204" s="12">
        <f t="shared" si="88"/>
        <v>7644.0299999999615</v>
      </c>
      <c r="AE204" s="12"/>
      <c r="AF204" s="1">
        <v>50465</v>
      </c>
      <c r="AG204" s="25">
        <f t="shared" si="89"/>
        <v>2739.2900000000354</v>
      </c>
      <c r="AH204" s="2">
        <f t="shared" si="90"/>
        <v>5458.7699999999541</v>
      </c>
      <c r="AI204" s="2">
        <f t="shared" si="91"/>
        <v>8161.2999999999802</v>
      </c>
      <c r="AJ204" s="16">
        <f t="shared" si="92"/>
        <v>1957.260000000002</v>
      </c>
      <c r="AK204">
        <f t="shared" si="93"/>
        <v>3130.8400000000547</v>
      </c>
      <c r="AL204">
        <f t="shared" si="94"/>
        <v>4103.419999999991</v>
      </c>
      <c r="AM204" s="16">
        <f t="shared" si="75"/>
        <v>4696.5500000000375</v>
      </c>
      <c r="AN204">
        <f t="shared" si="76"/>
        <v>8589.6100000000079</v>
      </c>
      <c r="AO204">
        <f t="shared" si="77"/>
        <v>12264.719999999972</v>
      </c>
      <c r="AP204" s="16">
        <f t="shared" si="96"/>
        <v>174.52999999999884</v>
      </c>
      <c r="AQ204" s="30">
        <f t="shared" si="97"/>
        <v>345.32999999999811</v>
      </c>
      <c r="AR204" s="30">
        <f t="shared" si="98"/>
        <v>517.27000000000044</v>
      </c>
    </row>
    <row r="205" spans="1:44" x14ac:dyDescent="0.25">
      <c r="A205" s="1">
        <v>50496</v>
      </c>
      <c r="B205" s="18">
        <v>37.67</v>
      </c>
      <c r="C205" s="2">
        <v>1187.9100000000001</v>
      </c>
      <c r="D205" s="2">
        <v>16893.12</v>
      </c>
      <c r="E205" s="16">
        <v>35.44</v>
      </c>
      <c r="F205" s="2">
        <v>1177.3900000000001</v>
      </c>
      <c r="G205" s="2">
        <v>16729.11</v>
      </c>
      <c r="H205" s="16">
        <v>33.25</v>
      </c>
      <c r="I205" s="2">
        <v>1166.9000000000001</v>
      </c>
      <c r="J205" s="2">
        <v>16568.810000000001</v>
      </c>
      <c r="K205" s="16">
        <v>31.1</v>
      </c>
      <c r="L205" s="2">
        <v>1156.46</v>
      </c>
      <c r="M205" s="2">
        <v>16407.3</v>
      </c>
      <c r="N205" s="19">
        <f t="shared" si="82"/>
        <v>280106.88</v>
      </c>
      <c r="O205" s="2">
        <f t="shared" si="83"/>
        <v>280270.89</v>
      </c>
      <c r="P205" s="2">
        <f t="shared" si="84"/>
        <v>280431.19</v>
      </c>
      <c r="Q205" s="2">
        <f t="shared" si="85"/>
        <v>280592.7</v>
      </c>
      <c r="R205" s="18">
        <f>SUM($B$4:$B205)</f>
        <v>51460.350000000006</v>
      </c>
      <c r="S205">
        <f>SUM($E$4:$E205)</f>
        <v>48720.860000000008</v>
      </c>
      <c r="T205">
        <f>SUM($H$4:$H205)</f>
        <v>45999.089999999953</v>
      </c>
      <c r="U205">
        <f>SUM($K$4:$K205)</f>
        <v>43294.360000000015</v>
      </c>
      <c r="V205" s="18">
        <f t="shared" si="78"/>
        <v>56562.350000000006</v>
      </c>
      <c r="W205">
        <f t="shared" si="79"/>
        <v>54602.860000000008</v>
      </c>
      <c r="X205">
        <f t="shared" si="80"/>
        <v>53427.089999999953</v>
      </c>
      <c r="Y205">
        <f t="shared" si="81"/>
        <v>52452.360000000015</v>
      </c>
      <c r="AA205" s="2">
        <f t="shared" si="95"/>
        <v>0</v>
      </c>
      <c r="AB205" s="12">
        <f t="shared" si="86"/>
        <v>2577.5200000000077</v>
      </c>
      <c r="AC205" s="12">
        <f t="shared" si="87"/>
        <v>5138.8799999999374</v>
      </c>
      <c r="AD205" s="12">
        <f t="shared" si="88"/>
        <v>7682.0599999999613</v>
      </c>
      <c r="AE205" s="12"/>
      <c r="AF205" s="1">
        <v>50496</v>
      </c>
      <c r="AG205" s="25">
        <f t="shared" si="89"/>
        <v>2741.530000000017</v>
      </c>
      <c r="AH205" s="2">
        <f t="shared" si="90"/>
        <v>5463.189999999935</v>
      </c>
      <c r="AI205" s="2">
        <f t="shared" si="91"/>
        <v>8167.8799999999683</v>
      </c>
      <c r="AJ205" s="16">
        <f t="shared" si="92"/>
        <v>1959.489999999998</v>
      </c>
      <c r="AK205">
        <f t="shared" si="93"/>
        <v>3135.260000000053</v>
      </c>
      <c r="AL205">
        <f t="shared" si="94"/>
        <v>4109.9899999999907</v>
      </c>
      <c r="AM205" s="16">
        <f t="shared" si="75"/>
        <v>4701.020000000015</v>
      </c>
      <c r="AN205">
        <f t="shared" si="76"/>
        <v>8598.449999999988</v>
      </c>
      <c r="AO205">
        <f t="shared" si="77"/>
        <v>12277.869999999959</v>
      </c>
      <c r="AP205" s="16">
        <f t="shared" si="96"/>
        <v>164.0099999999984</v>
      </c>
      <c r="AQ205" s="30">
        <f t="shared" si="97"/>
        <v>324.30999999999767</v>
      </c>
      <c r="AR205" s="30">
        <f t="shared" si="98"/>
        <v>485.81999999999971</v>
      </c>
    </row>
    <row r="206" spans="1:44" x14ac:dyDescent="0.25">
      <c r="A206" s="1">
        <v>50526</v>
      </c>
      <c r="B206" s="18">
        <v>35.19</v>
      </c>
      <c r="C206" s="2">
        <v>1190.3900000000001</v>
      </c>
      <c r="D206" s="2">
        <v>15702.74</v>
      </c>
      <c r="E206" s="16">
        <v>33.11</v>
      </c>
      <c r="F206" s="2">
        <v>1179.72</v>
      </c>
      <c r="G206" s="2">
        <v>15549.39</v>
      </c>
      <c r="H206" s="16">
        <v>31.07</v>
      </c>
      <c r="I206" s="2">
        <v>1169.08</v>
      </c>
      <c r="J206" s="2">
        <v>15399.73</v>
      </c>
      <c r="K206" s="16">
        <v>29.05</v>
      </c>
      <c r="L206" s="2">
        <v>1158.51</v>
      </c>
      <c r="M206" s="2">
        <v>15248.8</v>
      </c>
      <c r="N206" s="19">
        <f t="shared" si="82"/>
        <v>281297.26</v>
      </c>
      <c r="O206" s="2">
        <f t="shared" si="83"/>
        <v>281450.61</v>
      </c>
      <c r="P206" s="2">
        <f t="shared" si="84"/>
        <v>281600.27</v>
      </c>
      <c r="Q206" s="2">
        <f t="shared" si="85"/>
        <v>281751.2</v>
      </c>
      <c r="R206" s="18">
        <f>SUM($B$4:$B206)</f>
        <v>51495.540000000008</v>
      </c>
      <c r="S206">
        <f>SUM($E$4:$E206)</f>
        <v>48753.970000000008</v>
      </c>
      <c r="T206">
        <f>SUM($H$4:$H206)</f>
        <v>46030.159999999953</v>
      </c>
      <c r="U206">
        <f>SUM($K$4:$K206)</f>
        <v>43323.410000000018</v>
      </c>
      <c r="V206" s="18">
        <f t="shared" si="78"/>
        <v>56597.540000000008</v>
      </c>
      <c r="W206">
        <f t="shared" si="79"/>
        <v>54635.970000000008</v>
      </c>
      <c r="X206">
        <f t="shared" si="80"/>
        <v>53458.159999999953</v>
      </c>
      <c r="Y206">
        <f t="shared" si="81"/>
        <v>52481.410000000018</v>
      </c>
      <c r="AA206" s="2">
        <f t="shared" si="95"/>
        <v>0</v>
      </c>
      <c r="AB206" s="12">
        <f t="shared" si="86"/>
        <v>2590.2800000000079</v>
      </c>
      <c r="AC206" s="12">
        <f t="shared" si="87"/>
        <v>5164.319999999937</v>
      </c>
      <c r="AD206" s="12">
        <f t="shared" si="88"/>
        <v>7720.089999999961</v>
      </c>
      <c r="AE206" s="12"/>
      <c r="AF206" s="1">
        <v>50526</v>
      </c>
      <c r="AG206" s="25">
        <f t="shared" si="89"/>
        <v>2743.6299999999846</v>
      </c>
      <c r="AH206" s="2">
        <f t="shared" si="90"/>
        <v>5467.3299999999463</v>
      </c>
      <c r="AI206" s="2">
        <f t="shared" si="91"/>
        <v>8174.0299999999634</v>
      </c>
      <c r="AJ206" s="16">
        <f t="shared" si="92"/>
        <v>1961.5699999999997</v>
      </c>
      <c r="AK206">
        <f t="shared" si="93"/>
        <v>3139.3800000000556</v>
      </c>
      <c r="AL206">
        <f t="shared" si="94"/>
        <v>4116.1299999999901</v>
      </c>
      <c r="AM206" s="16">
        <f t="shared" si="75"/>
        <v>4705.1999999999844</v>
      </c>
      <c r="AN206">
        <f t="shared" si="76"/>
        <v>8606.7100000000028</v>
      </c>
      <c r="AO206">
        <f t="shared" si="77"/>
        <v>12290.159999999953</v>
      </c>
      <c r="AP206" s="16">
        <f t="shared" si="96"/>
        <v>153.35000000000036</v>
      </c>
      <c r="AQ206" s="30">
        <f t="shared" si="97"/>
        <v>303.01000000000022</v>
      </c>
      <c r="AR206" s="30">
        <f t="shared" si="98"/>
        <v>453.94000000000051</v>
      </c>
    </row>
    <row r="207" spans="1:44" x14ac:dyDescent="0.25">
      <c r="A207" s="1">
        <v>50557</v>
      </c>
      <c r="B207" s="18">
        <v>32.71</v>
      </c>
      <c r="C207" s="2">
        <v>1192.8699999999999</v>
      </c>
      <c r="D207" s="2">
        <v>14509.87</v>
      </c>
      <c r="E207" s="16">
        <v>30.77</v>
      </c>
      <c r="F207" s="2">
        <v>1182.06</v>
      </c>
      <c r="G207" s="2">
        <v>14367.34</v>
      </c>
      <c r="H207" s="16">
        <v>28.87</v>
      </c>
      <c r="I207" s="2">
        <v>1171.28</v>
      </c>
      <c r="J207" s="2">
        <v>14228.45</v>
      </c>
      <c r="K207" s="16">
        <v>27</v>
      </c>
      <c r="L207" s="2">
        <v>1160.56</v>
      </c>
      <c r="M207" s="2">
        <v>14088.24</v>
      </c>
      <c r="N207" s="19">
        <f t="shared" si="82"/>
        <v>282490.13</v>
      </c>
      <c r="O207" s="2">
        <f t="shared" si="83"/>
        <v>282632.65999999997</v>
      </c>
      <c r="P207" s="2">
        <f t="shared" si="84"/>
        <v>282771.55</v>
      </c>
      <c r="Q207" s="2">
        <f t="shared" si="85"/>
        <v>282911.76</v>
      </c>
      <c r="R207" s="18">
        <f>SUM($B$4:$B207)</f>
        <v>51528.250000000007</v>
      </c>
      <c r="S207">
        <f>SUM($E$4:$E207)</f>
        <v>48784.740000000005</v>
      </c>
      <c r="T207">
        <f>SUM($H$4:$H207)</f>
        <v>46059.029999999955</v>
      </c>
      <c r="U207">
        <f>SUM($K$4:$K207)</f>
        <v>43350.410000000018</v>
      </c>
      <c r="V207" s="18">
        <f t="shared" si="78"/>
        <v>56630.250000000007</v>
      </c>
      <c r="W207">
        <f t="shared" si="79"/>
        <v>54666.740000000005</v>
      </c>
      <c r="X207">
        <f t="shared" si="80"/>
        <v>53487.029999999955</v>
      </c>
      <c r="Y207">
        <f t="shared" si="81"/>
        <v>52508.410000000018</v>
      </c>
      <c r="AA207" s="2">
        <f t="shared" si="95"/>
        <v>0</v>
      </c>
      <c r="AB207" s="12">
        <f t="shared" si="86"/>
        <v>2603.0400000000081</v>
      </c>
      <c r="AC207" s="12">
        <f t="shared" si="87"/>
        <v>5189.7599999999366</v>
      </c>
      <c r="AD207" s="12">
        <f t="shared" si="88"/>
        <v>7758.1199999999608</v>
      </c>
      <c r="AE207" s="12"/>
      <c r="AF207" s="1">
        <v>50557</v>
      </c>
      <c r="AG207" s="25">
        <f t="shared" si="89"/>
        <v>2745.5699999999779</v>
      </c>
      <c r="AH207" s="2">
        <f t="shared" si="90"/>
        <v>5471.1799999999203</v>
      </c>
      <c r="AI207" s="2">
        <f t="shared" si="91"/>
        <v>8179.7499999999654</v>
      </c>
      <c r="AJ207" s="16">
        <f t="shared" si="92"/>
        <v>1963.510000000002</v>
      </c>
      <c r="AK207">
        <f t="shared" si="93"/>
        <v>3143.2200000000521</v>
      </c>
      <c r="AL207">
        <f t="shared" si="94"/>
        <v>4121.8399999999892</v>
      </c>
      <c r="AM207" s="16">
        <f t="shared" ref="AM207:AM220" si="99">O207-$N207+AB207+AJ207</f>
        <v>4709.0799999999799</v>
      </c>
      <c r="AN207">
        <f t="shared" ref="AN207:AN220" si="100">P207-$N207+AC207+AK207</f>
        <v>8614.3999999999724</v>
      </c>
      <c r="AO207">
        <f t="shared" ref="AO207:AO220" si="101">Q207-$N207+AD207+AL207</f>
        <v>12301.589999999955</v>
      </c>
      <c r="AP207" s="16">
        <f t="shared" si="96"/>
        <v>142.53000000000065</v>
      </c>
      <c r="AQ207" s="30">
        <f t="shared" si="97"/>
        <v>281.42000000000007</v>
      </c>
      <c r="AR207" s="30">
        <f t="shared" si="98"/>
        <v>421.63000000000102</v>
      </c>
    </row>
    <row r="208" spans="1:44" x14ac:dyDescent="0.25">
      <c r="A208" s="1">
        <v>50587</v>
      </c>
      <c r="B208" s="18">
        <v>30.23</v>
      </c>
      <c r="C208" s="2">
        <v>1195.3499999999999</v>
      </c>
      <c r="D208" s="2">
        <v>13314.52</v>
      </c>
      <c r="E208" s="16">
        <v>28.44</v>
      </c>
      <c r="F208" s="2">
        <v>1184.3900000000001</v>
      </c>
      <c r="G208" s="2">
        <v>13182.94</v>
      </c>
      <c r="H208" s="16">
        <v>26.68</v>
      </c>
      <c r="I208" s="2">
        <v>1173.47</v>
      </c>
      <c r="J208" s="2">
        <v>13054.98</v>
      </c>
      <c r="K208" s="16">
        <v>24.95</v>
      </c>
      <c r="L208" s="2">
        <v>1162.6099999999999</v>
      </c>
      <c r="M208" s="2">
        <v>12925.63</v>
      </c>
      <c r="N208" s="19">
        <f t="shared" si="82"/>
        <v>283685.48</v>
      </c>
      <c r="O208" s="2">
        <f t="shared" si="83"/>
        <v>283817.06</v>
      </c>
      <c r="P208" s="2">
        <f t="shared" si="84"/>
        <v>283945.02</v>
      </c>
      <c r="Q208" s="2">
        <f t="shared" si="85"/>
        <v>284074.37</v>
      </c>
      <c r="R208" s="18">
        <f>SUM($B$4:$B208)</f>
        <v>51558.48000000001</v>
      </c>
      <c r="S208">
        <f>SUM($E$4:$E208)</f>
        <v>48813.180000000008</v>
      </c>
      <c r="T208">
        <f>SUM($H$4:$H208)</f>
        <v>46085.709999999955</v>
      </c>
      <c r="U208">
        <f>SUM($K$4:$K208)</f>
        <v>43375.360000000015</v>
      </c>
      <c r="V208" s="18">
        <f t="shared" si="78"/>
        <v>56660.48000000001</v>
      </c>
      <c r="W208">
        <f t="shared" si="79"/>
        <v>54695.180000000008</v>
      </c>
      <c r="X208">
        <f t="shared" si="80"/>
        <v>53513.709999999955</v>
      </c>
      <c r="Y208">
        <f t="shared" si="81"/>
        <v>52533.360000000015</v>
      </c>
      <c r="AA208" s="2">
        <f t="shared" si="95"/>
        <v>0</v>
      </c>
      <c r="AB208" s="12">
        <f t="shared" si="86"/>
        <v>2615.8000000000084</v>
      </c>
      <c r="AC208" s="12">
        <f t="shared" si="87"/>
        <v>5215.1999999999362</v>
      </c>
      <c r="AD208" s="12">
        <f t="shared" si="88"/>
        <v>7796.1499999999605</v>
      </c>
      <c r="AE208" s="12"/>
      <c r="AF208" s="1">
        <v>50587</v>
      </c>
      <c r="AG208" s="25">
        <f t="shared" si="89"/>
        <v>2747.3800000000247</v>
      </c>
      <c r="AH208" s="2">
        <f t="shared" si="90"/>
        <v>5474.7399999999734</v>
      </c>
      <c r="AI208" s="2">
        <f t="shared" si="91"/>
        <v>8185.0399999999745</v>
      </c>
      <c r="AJ208" s="16">
        <f t="shared" si="92"/>
        <v>1965.3000000000029</v>
      </c>
      <c r="AK208">
        <f t="shared" si="93"/>
        <v>3146.770000000055</v>
      </c>
      <c r="AL208">
        <f t="shared" si="94"/>
        <v>4127.1199999999953</v>
      </c>
      <c r="AM208" s="16">
        <f t="shared" si="99"/>
        <v>4712.6800000000276</v>
      </c>
      <c r="AN208">
        <f t="shared" si="100"/>
        <v>8621.5100000000275</v>
      </c>
      <c r="AO208">
        <f t="shared" si="101"/>
        <v>12312.159999999971</v>
      </c>
      <c r="AP208" s="16">
        <f t="shared" si="96"/>
        <v>131.57999999999993</v>
      </c>
      <c r="AQ208" s="30">
        <f t="shared" si="97"/>
        <v>259.54000000000087</v>
      </c>
      <c r="AR208" s="30">
        <f t="shared" si="98"/>
        <v>388.89000000000124</v>
      </c>
    </row>
    <row r="209" spans="1:44" x14ac:dyDescent="0.25">
      <c r="A209" s="1">
        <v>50618</v>
      </c>
      <c r="B209" s="18">
        <v>27.74</v>
      </c>
      <c r="C209" s="2">
        <v>1197.8399999999999</v>
      </c>
      <c r="D209" s="2">
        <v>12116.68</v>
      </c>
      <c r="E209" s="16">
        <v>26.09</v>
      </c>
      <c r="F209" s="2">
        <v>1186.74</v>
      </c>
      <c r="G209" s="2">
        <v>11996.21</v>
      </c>
      <c r="H209" s="16">
        <v>24.48</v>
      </c>
      <c r="I209" s="2">
        <v>1175.67</v>
      </c>
      <c r="J209" s="2">
        <v>11879.31</v>
      </c>
      <c r="K209" s="16">
        <v>22.89</v>
      </c>
      <c r="L209" s="2">
        <v>1164.67</v>
      </c>
      <c r="M209" s="2">
        <v>11760.96</v>
      </c>
      <c r="N209" s="19">
        <f t="shared" si="82"/>
        <v>284883.32</v>
      </c>
      <c r="O209" s="2">
        <f t="shared" si="83"/>
        <v>285003.78999999998</v>
      </c>
      <c r="P209" s="2">
        <f t="shared" si="84"/>
        <v>285120.69</v>
      </c>
      <c r="Q209" s="2">
        <f t="shared" si="85"/>
        <v>285239.03999999998</v>
      </c>
      <c r="R209" s="18">
        <f>SUM($B$4:$B209)</f>
        <v>51586.220000000008</v>
      </c>
      <c r="S209">
        <f>SUM($E$4:$E209)</f>
        <v>48839.270000000004</v>
      </c>
      <c r="T209">
        <f>SUM($H$4:$H209)</f>
        <v>46110.189999999959</v>
      </c>
      <c r="U209">
        <f>SUM($K$4:$K209)</f>
        <v>43398.250000000015</v>
      </c>
      <c r="V209" s="18">
        <f t="shared" si="78"/>
        <v>56688.220000000008</v>
      </c>
      <c r="W209">
        <f t="shared" si="79"/>
        <v>54721.270000000004</v>
      </c>
      <c r="X209">
        <f t="shared" si="80"/>
        <v>53538.189999999959</v>
      </c>
      <c r="Y209">
        <f t="shared" si="81"/>
        <v>52556.250000000015</v>
      </c>
      <c r="AA209" s="2">
        <f t="shared" si="95"/>
        <v>0</v>
      </c>
      <c r="AB209" s="12">
        <f t="shared" si="86"/>
        <v>2628.5600000000086</v>
      </c>
      <c r="AC209" s="12">
        <f t="shared" si="87"/>
        <v>5240.6399999999358</v>
      </c>
      <c r="AD209" s="12">
        <f t="shared" si="88"/>
        <v>7834.1799999999603</v>
      </c>
      <c r="AE209" s="12"/>
      <c r="AF209" s="1">
        <v>50618</v>
      </c>
      <c r="AG209" s="25">
        <f t="shared" si="89"/>
        <v>2749.0299999999806</v>
      </c>
      <c r="AH209" s="2">
        <f t="shared" si="90"/>
        <v>5478.0099999999311</v>
      </c>
      <c r="AI209" s="2">
        <f t="shared" si="91"/>
        <v>8189.8999999999323</v>
      </c>
      <c r="AJ209" s="16">
        <f t="shared" si="92"/>
        <v>1966.9500000000044</v>
      </c>
      <c r="AK209">
        <f t="shared" si="93"/>
        <v>3150.0300000000498</v>
      </c>
      <c r="AL209">
        <f t="shared" si="94"/>
        <v>4131.9699999999939</v>
      </c>
      <c r="AM209" s="16">
        <f t="shared" si="99"/>
        <v>4715.979999999985</v>
      </c>
      <c r="AN209">
        <f t="shared" si="100"/>
        <v>8628.0399999999809</v>
      </c>
      <c r="AO209">
        <f t="shared" si="101"/>
        <v>12321.869999999926</v>
      </c>
      <c r="AP209" s="16">
        <f t="shared" si="96"/>
        <v>120.47000000000116</v>
      </c>
      <c r="AQ209" s="30">
        <f t="shared" si="97"/>
        <v>237.3700000000008</v>
      </c>
      <c r="AR209" s="30">
        <f t="shared" si="98"/>
        <v>355.72000000000116</v>
      </c>
    </row>
    <row r="210" spans="1:44" x14ac:dyDescent="0.25">
      <c r="A210" s="1">
        <v>50649</v>
      </c>
      <c r="B210" s="18">
        <v>25.24</v>
      </c>
      <c r="C210" s="2">
        <v>1200.3399999999999</v>
      </c>
      <c r="D210" s="2">
        <v>10916.34</v>
      </c>
      <c r="E210" s="16">
        <v>23.74</v>
      </c>
      <c r="F210" s="2">
        <v>1189.0899999999999</v>
      </c>
      <c r="G210" s="2">
        <v>10807.12</v>
      </c>
      <c r="H210" s="16">
        <v>22.27</v>
      </c>
      <c r="I210" s="2">
        <v>1177.8800000000001</v>
      </c>
      <c r="J210" s="2">
        <v>10701.43</v>
      </c>
      <c r="K210" s="16">
        <v>20.83</v>
      </c>
      <c r="L210" s="2">
        <v>1166.73</v>
      </c>
      <c r="M210" s="2">
        <v>10594.23</v>
      </c>
      <c r="N210" s="19">
        <f t="shared" si="82"/>
        <v>286083.65999999997</v>
      </c>
      <c r="O210" s="2">
        <f t="shared" si="83"/>
        <v>286192.88</v>
      </c>
      <c r="P210" s="2">
        <f t="shared" si="84"/>
        <v>286298.57</v>
      </c>
      <c r="Q210" s="2">
        <f t="shared" si="85"/>
        <v>286405.77</v>
      </c>
      <c r="R210" s="18">
        <f>SUM($B$4:$B210)</f>
        <v>51611.460000000006</v>
      </c>
      <c r="S210">
        <f>SUM($E$4:$E210)</f>
        <v>48863.01</v>
      </c>
      <c r="T210">
        <f>SUM($H$4:$H210)</f>
        <v>46132.459999999955</v>
      </c>
      <c r="U210">
        <f>SUM($K$4:$K210)</f>
        <v>43419.080000000016</v>
      </c>
      <c r="V210" s="18">
        <f t="shared" si="78"/>
        <v>56713.460000000006</v>
      </c>
      <c r="W210">
        <f t="shared" si="79"/>
        <v>54745.01</v>
      </c>
      <c r="X210">
        <f t="shared" si="80"/>
        <v>53560.459999999955</v>
      </c>
      <c r="Y210">
        <f t="shared" si="81"/>
        <v>52577.080000000016</v>
      </c>
      <c r="AA210" s="2">
        <f t="shared" si="95"/>
        <v>0</v>
      </c>
      <c r="AB210" s="12">
        <f t="shared" si="86"/>
        <v>2641.3200000000088</v>
      </c>
      <c r="AC210" s="12">
        <f t="shared" si="87"/>
        <v>5266.0799999999354</v>
      </c>
      <c r="AD210" s="12">
        <f t="shared" si="88"/>
        <v>7872.20999999996</v>
      </c>
      <c r="AE210" s="12"/>
      <c r="AF210" s="1">
        <v>50649</v>
      </c>
      <c r="AG210" s="25">
        <f t="shared" si="89"/>
        <v>2750.5400000000391</v>
      </c>
      <c r="AH210" s="2">
        <f t="shared" si="90"/>
        <v>5480.9899999999679</v>
      </c>
      <c r="AI210" s="2">
        <f t="shared" si="91"/>
        <v>8194.3200000000033</v>
      </c>
      <c r="AJ210" s="16">
        <f t="shared" si="92"/>
        <v>1968.4500000000044</v>
      </c>
      <c r="AK210">
        <f t="shared" si="93"/>
        <v>3153.0000000000509</v>
      </c>
      <c r="AL210">
        <f t="shared" si="94"/>
        <v>4136.3799999999901</v>
      </c>
      <c r="AM210" s="16">
        <f t="shared" si="99"/>
        <v>4718.9900000000434</v>
      </c>
      <c r="AN210">
        <f t="shared" si="100"/>
        <v>8633.9900000000198</v>
      </c>
      <c r="AO210">
        <f t="shared" si="101"/>
        <v>12330.699999999993</v>
      </c>
      <c r="AP210" s="16">
        <f t="shared" si="96"/>
        <v>109.21999999999935</v>
      </c>
      <c r="AQ210" s="30">
        <f t="shared" si="97"/>
        <v>214.90999999999985</v>
      </c>
      <c r="AR210" s="30">
        <f t="shared" si="98"/>
        <v>322.11000000000058</v>
      </c>
    </row>
    <row r="211" spans="1:44" x14ac:dyDescent="0.25">
      <c r="A211" s="1">
        <v>50679</v>
      </c>
      <c r="B211" s="18">
        <v>22.74</v>
      </c>
      <c r="C211" s="2">
        <v>1202.8399999999999</v>
      </c>
      <c r="D211" s="2">
        <v>9713.5</v>
      </c>
      <c r="E211" s="16">
        <v>21.39</v>
      </c>
      <c r="F211" s="2">
        <v>1191.44</v>
      </c>
      <c r="G211" s="2">
        <v>9615.68</v>
      </c>
      <c r="H211" s="16">
        <v>20.07</v>
      </c>
      <c r="I211" s="2">
        <v>1180.08</v>
      </c>
      <c r="J211" s="2">
        <v>9521.34</v>
      </c>
      <c r="K211" s="16">
        <v>18.760000000000002</v>
      </c>
      <c r="L211" s="2">
        <v>1168.8</v>
      </c>
      <c r="M211" s="2">
        <v>9425.43</v>
      </c>
      <c r="N211" s="19">
        <f t="shared" si="82"/>
        <v>287286.5</v>
      </c>
      <c r="O211" s="2">
        <f t="shared" si="83"/>
        <v>287384.32000000001</v>
      </c>
      <c r="P211" s="2">
        <f t="shared" si="84"/>
        <v>287478.65999999997</v>
      </c>
      <c r="Q211" s="2">
        <f t="shared" si="85"/>
        <v>287574.57</v>
      </c>
      <c r="R211" s="18">
        <f>SUM($B$4:$B211)</f>
        <v>51634.200000000004</v>
      </c>
      <c r="S211">
        <f>SUM($E$4:$E211)</f>
        <v>48884.4</v>
      </c>
      <c r="T211">
        <f>SUM($H$4:$H211)</f>
        <v>46152.529999999955</v>
      </c>
      <c r="U211">
        <f>SUM($K$4:$K211)</f>
        <v>43437.840000000018</v>
      </c>
      <c r="V211" s="18">
        <f t="shared" si="78"/>
        <v>56736.200000000004</v>
      </c>
      <c r="W211">
        <f t="shared" si="79"/>
        <v>54766.400000000001</v>
      </c>
      <c r="X211">
        <f t="shared" si="80"/>
        <v>53580.529999999955</v>
      </c>
      <c r="Y211">
        <f t="shared" si="81"/>
        <v>52595.840000000018</v>
      </c>
      <c r="AA211" s="2">
        <f t="shared" si="95"/>
        <v>0</v>
      </c>
      <c r="AB211" s="12">
        <f t="shared" si="86"/>
        <v>2654.080000000009</v>
      </c>
      <c r="AC211" s="12">
        <f t="shared" si="87"/>
        <v>5291.519999999935</v>
      </c>
      <c r="AD211" s="12">
        <f t="shared" si="88"/>
        <v>7910.2399999999598</v>
      </c>
      <c r="AE211" s="12"/>
      <c r="AF211" s="1">
        <v>50679</v>
      </c>
      <c r="AG211" s="25">
        <f t="shared" si="89"/>
        <v>2751.900000000016</v>
      </c>
      <c r="AH211" s="2">
        <f t="shared" si="90"/>
        <v>5483.6799999999093</v>
      </c>
      <c r="AI211" s="2">
        <f t="shared" si="91"/>
        <v>8198.3099999999667</v>
      </c>
      <c r="AJ211" s="16">
        <f t="shared" si="92"/>
        <v>1969.8000000000029</v>
      </c>
      <c r="AK211">
        <f t="shared" si="93"/>
        <v>3155.6700000000492</v>
      </c>
      <c r="AL211">
        <f t="shared" si="94"/>
        <v>4140.359999999986</v>
      </c>
      <c r="AM211" s="16">
        <f t="shared" si="99"/>
        <v>4721.7000000000189</v>
      </c>
      <c r="AN211">
        <f t="shared" si="100"/>
        <v>8639.3499999999585</v>
      </c>
      <c r="AO211">
        <f t="shared" si="101"/>
        <v>12338.669999999953</v>
      </c>
      <c r="AP211" s="16">
        <f t="shared" si="96"/>
        <v>97.819999999999709</v>
      </c>
      <c r="AQ211" s="30">
        <f t="shared" si="97"/>
        <v>192.15999999999985</v>
      </c>
      <c r="AR211" s="30">
        <f t="shared" si="98"/>
        <v>288.06999999999971</v>
      </c>
    </row>
    <row r="212" spans="1:44" x14ac:dyDescent="0.25">
      <c r="A212" s="1">
        <v>50710</v>
      </c>
      <c r="B212" s="18">
        <v>20.239999999999998</v>
      </c>
      <c r="C212" s="2">
        <v>1205.3399999999999</v>
      </c>
      <c r="D212" s="2">
        <v>8508.16</v>
      </c>
      <c r="E212" s="16">
        <v>19.03</v>
      </c>
      <c r="F212" s="2">
        <v>1193.8</v>
      </c>
      <c r="G212" s="2">
        <v>8421.8799999999992</v>
      </c>
      <c r="H212" s="16">
        <v>17.850000000000001</v>
      </c>
      <c r="I212" s="2">
        <v>1182.3</v>
      </c>
      <c r="J212" s="2">
        <v>8339.0499999999993</v>
      </c>
      <c r="K212" s="16">
        <v>16.690000000000001</v>
      </c>
      <c r="L212" s="2">
        <v>1170.8699999999999</v>
      </c>
      <c r="M212" s="2">
        <v>8254.56</v>
      </c>
      <c r="N212" s="19">
        <f t="shared" si="82"/>
        <v>288491.84000000003</v>
      </c>
      <c r="O212" s="2">
        <f t="shared" si="83"/>
        <v>288578.12</v>
      </c>
      <c r="P212" s="2">
        <f t="shared" si="84"/>
        <v>288660.95</v>
      </c>
      <c r="Q212" s="2">
        <f t="shared" si="85"/>
        <v>288745.44</v>
      </c>
      <c r="R212" s="18">
        <f>SUM($B$4:$B212)</f>
        <v>51654.44</v>
      </c>
      <c r="S212">
        <f>SUM($E$4:$E212)</f>
        <v>48903.43</v>
      </c>
      <c r="T212">
        <f>SUM($H$4:$H212)</f>
        <v>46170.379999999954</v>
      </c>
      <c r="U212">
        <f>SUM($K$4:$K212)</f>
        <v>43454.530000000021</v>
      </c>
      <c r="V212" s="18">
        <f t="shared" si="78"/>
        <v>56756.44</v>
      </c>
      <c r="W212">
        <f t="shared" si="79"/>
        <v>54785.43</v>
      </c>
      <c r="X212">
        <f t="shared" si="80"/>
        <v>53598.379999999954</v>
      </c>
      <c r="Y212">
        <f t="shared" si="81"/>
        <v>52612.530000000021</v>
      </c>
      <c r="AA212" s="2">
        <f t="shared" si="95"/>
        <v>0</v>
      </c>
      <c r="AB212" s="12">
        <f t="shared" si="86"/>
        <v>2666.8400000000092</v>
      </c>
      <c r="AC212" s="12">
        <f t="shared" si="87"/>
        <v>5316.9599999999346</v>
      </c>
      <c r="AD212" s="12">
        <f t="shared" si="88"/>
        <v>7948.2699999999595</v>
      </c>
      <c r="AE212" s="12"/>
      <c r="AF212" s="1">
        <v>50710</v>
      </c>
      <c r="AG212" s="25">
        <f t="shared" si="89"/>
        <v>2753.119999999979</v>
      </c>
      <c r="AH212" s="2">
        <f t="shared" si="90"/>
        <v>5486.0699999999206</v>
      </c>
      <c r="AI212" s="2">
        <f t="shared" si="91"/>
        <v>8201.8699999999371</v>
      </c>
      <c r="AJ212" s="16">
        <f t="shared" si="92"/>
        <v>1971.010000000002</v>
      </c>
      <c r="AK212">
        <f t="shared" si="93"/>
        <v>3158.0600000000486</v>
      </c>
      <c r="AL212">
        <f t="shared" si="94"/>
        <v>4143.9099999999817</v>
      </c>
      <c r="AM212" s="16">
        <f t="shared" si="99"/>
        <v>4724.129999999981</v>
      </c>
      <c r="AN212">
        <f t="shared" si="100"/>
        <v>8644.1299999999683</v>
      </c>
      <c r="AO212">
        <f t="shared" si="101"/>
        <v>12345.779999999919</v>
      </c>
      <c r="AP212" s="16">
        <f t="shared" si="96"/>
        <v>86.280000000000655</v>
      </c>
      <c r="AQ212" s="30">
        <f t="shared" si="97"/>
        <v>169.11000000000058</v>
      </c>
      <c r="AR212" s="30">
        <f t="shared" si="98"/>
        <v>253.60000000000036</v>
      </c>
    </row>
    <row r="213" spans="1:44" x14ac:dyDescent="0.25">
      <c r="A213" s="1">
        <v>50740</v>
      </c>
      <c r="B213" s="18">
        <v>17.73</v>
      </c>
      <c r="C213" s="2">
        <v>1207.8499999999999</v>
      </c>
      <c r="D213" s="2">
        <v>7300.31</v>
      </c>
      <c r="E213" s="16">
        <v>16.670000000000002</v>
      </c>
      <c r="F213" s="2">
        <v>1196.1600000000001</v>
      </c>
      <c r="G213" s="2">
        <v>7225.72</v>
      </c>
      <c r="H213" s="16">
        <v>15.64</v>
      </c>
      <c r="I213" s="2">
        <v>1184.51</v>
      </c>
      <c r="J213" s="2">
        <v>7154.53</v>
      </c>
      <c r="K213" s="16">
        <v>14.62</v>
      </c>
      <c r="L213" s="2">
        <v>1172.94</v>
      </c>
      <c r="M213" s="2">
        <v>7081.61</v>
      </c>
      <c r="N213" s="19">
        <f t="shared" si="82"/>
        <v>289699.69</v>
      </c>
      <c r="O213" s="2">
        <f t="shared" si="83"/>
        <v>289774.28000000003</v>
      </c>
      <c r="P213" s="2">
        <f t="shared" si="84"/>
        <v>289845.46999999997</v>
      </c>
      <c r="Q213" s="2">
        <f t="shared" si="85"/>
        <v>289918.39</v>
      </c>
      <c r="R213" s="18">
        <f>SUM($B$4:$B213)</f>
        <v>51672.170000000006</v>
      </c>
      <c r="S213">
        <f>SUM($E$4:$E213)</f>
        <v>48920.1</v>
      </c>
      <c r="T213">
        <f>SUM($H$4:$H213)</f>
        <v>46186.019999999953</v>
      </c>
      <c r="U213">
        <f>SUM($K$4:$K213)</f>
        <v>43469.150000000023</v>
      </c>
      <c r="V213" s="18">
        <f t="shared" si="78"/>
        <v>56774.170000000006</v>
      </c>
      <c r="W213">
        <f t="shared" si="79"/>
        <v>54802.1</v>
      </c>
      <c r="X213">
        <f t="shared" si="80"/>
        <v>53614.019999999953</v>
      </c>
      <c r="Y213">
        <f t="shared" si="81"/>
        <v>52627.150000000023</v>
      </c>
      <c r="AA213" s="2">
        <f t="shared" si="95"/>
        <v>0</v>
      </c>
      <c r="AB213" s="12">
        <f t="shared" si="86"/>
        <v>2679.6000000000095</v>
      </c>
      <c r="AC213" s="12">
        <f t="shared" si="87"/>
        <v>5342.3999999999342</v>
      </c>
      <c r="AD213" s="12">
        <f t="shared" si="88"/>
        <v>7986.2999999999593</v>
      </c>
      <c r="AE213" s="12"/>
      <c r="AF213" s="1">
        <v>50740</v>
      </c>
      <c r="AG213" s="25">
        <f t="shared" si="89"/>
        <v>2754.1900000000351</v>
      </c>
      <c r="AH213" s="2">
        <f t="shared" si="90"/>
        <v>5488.1799999999039</v>
      </c>
      <c r="AI213" s="2">
        <f t="shared" si="91"/>
        <v>8204.9999999999709</v>
      </c>
      <c r="AJ213" s="16">
        <f t="shared" si="92"/>
        <v>1972.070000000007</v>
      </c>
      <c r="AK213">
        <f t="shared" si="93"/>
        <v>3160.1500000000524</v>
      </c>
      <c r="AL213">
        <f t="shared" si="94"/>
        <v>4147.0199999999822</v>
      </c>
      <c r="AM213" s="16">
        <f t="shared" si="99"/>
        <v>4726.2600000000421</v>
      </c>
      <c r="AN213">
        <f t="shared" si="100"/>
        <v>8648.3299999999563</v>
      </c>
      <c r="AO213">
        <f t="shared" si="101"/>
        <v>12352.019999999953</v>
      </c>
      <c r="AP213" s="16">
        <f t="shared" si="96"/>
        <v>74.590000000000146</v>
      </c>
      <c r="AQ213" s="30">
        <f t="shared" si="97"/>
        <v>145.78000000000065</v>
      </c>
      <c r="AR213" s="30">
        <f t="shared" si="98"/>
        <v>218.70000000000073</v>
      </c>
    </row>
    <row r="214" spans="1:44" x14ac:dyDescent="0.25">
      <c r="A214" s="1">
        <v>50771</v>
      </c>
      <c r="B214" s="18">
        <v>15.21</v>
      </c>
      <c r="C214" s="2">
        <v>1210.3699999999999</v>
      </c>
      <c r="D214" s="2">
        <v>6089.93</v>
      </c>
      <c r="E214" s="16">
        <v>14.3</v>
      </c>
      <c r="F214" s="2">
        <v>1198.53</v>
      </c>
      <c r="G214" s="2">
        <v>6027.19</v>
      </c>
      <c r="H214" s="16">
        <v>13.41</v>
      </c>
      <c r="I214" s="2">
        <v>1186.74</v>
      </c>
      <c r="J214" s="2">
        <v>5967.8</v>
      </c>
      <c r="K214" s="16">
        <v>12.54</v>
      </c>
      <c r="L214" s="2">
        <v>1175.02</v>
      </c>
      <c r="M214" s="2">
        <v>5906.59</v>
      </c>
      <c r="N214" s="19">
        <f t="shared" si="82"/>
        <v>290910.07</v>
      </c>
      <c r="O214" s="2">
        <f t="shared" si="83"/>
        <v>290972.81</v>
      </c>
      <c r="P214" s="2">
        <f t="shared" si="84"/>
        <v>291032.2</v>
      </c>
      <c r="Q214" s="2">
        <f t="shared" si="85"/>
        <v>291093.40999999997</v>
      </c>
      <c r="R214" s="18">
        <f>SUM($B$4:$B214)</f>
        <v>51687.380000000005</v>
      </c>
      <c r="S214">
        <f>SUM($E$4:$E214)</f>
        <v>48934.400000000001</v>
      </c>
      <c r="T214">
        <f>SUM($H$4:$H214)</f>
        <v>46199.429999999957</v>
      </c>
      <c r="U214">
        <f>SUM($K$4:$K214)</f>
        <v>43481.690000000024</v>
      </c>
      <c r="V214" s="18">
        <f t="shared" si="78"/>
        <v>56789.380000000005</v>
      </c>
      <c r="W214">
        <f t="shared" si="79"/>
        <v>54816.4</v>
      </c>
      <c r="X214">
        <f t="shared" si="80"/>
        <v>53627.429999999957</v>
      </c>
      <c r="Y214">
        <f t="shared" si="81"/>
        <v>52639.690000000024</v>
      </c>
      <c r="AA214" s="2">
        <f t="shared" si="95"/>
        <v>0</v>
      </c>
      <c r="AB214" s="12">
        <f t="shared" si="86"/>
        <v>2692.3600000000097</v>
      </c>
      <c r="AC214" s="12">
        <f t="shared" si="87"/>
        <v>5367.8399999999338</v>
      </c>
      <c r="AD214" s="12">
        <f t="shared" si="88"/>
        <v>8024.329999999959</v>
      </c>
      <c r="AE214" s="12"/>
      <c r="AF214" s="1">
        <v>50771</v>
      </c>
      <c r="AG214" s="25">
        <f t="shared" si="89"/>
        <v>2755.1000000000004</v>
      </c>
      <c r="AH214" s="2">
        <f t="shared" si="90"/>
        <v>5489.9699999999384</v>
      </c>
      <c r="AI214" s="2">
        <f t="shared" si="91"/>
        <v>8207.6699999999255</v>
      </c>
      <c r="AJ214" s="16">
        <f t="shared" si="92"/>
        <v>1972.9800000000032</v>
      </c>
      <c r="AK214">
        <f t="shared" si="93"/>
        <v>3161.950000000048</v>
      </c>
      <c r="AL214">
        <f t="shared" si="94"/>
        <v>4149.6899999999805</v>
      </c>
      <c r="AM214" s="16">
        <f t="shared" si="99"/>
        <v>4728.0800000000036</v>
      </c>
      <c r="AN214">
        <f t="shared" si="100"/>
        <v>8651.9199999999873</v>
      </c>
      <c r="AO214">
        <f t="shared" si="101"/>
        <v>12357.359999999906</v>
      </c>
      <c r="AP214" s="16">
        <f t="shared" si="96"/>
        <v>62.740000000000691</v>
      </c>
      <c r="AQ214" s="30">
        <f t="shared" si="97"/>
        <v>122.13000000000011</v>
      </c>
      <c r="AR214" s="30">
        <f t="shared" si="98"/>
        <v>183.34000000000015</v>
      </c>
    </row>
    <row r="215" spans="1:44" x14ac:dyDescent="0.25">
      <c r="A215" s="1">
        <v>50802</v>
      </c>
      <c r="B215" s="18">
        <v>12.69</v>
      </c>
      <c r="C215" s="2">
        <v>1212.8900000000001</v>
      </c>
      <c r="D215" s="2">
        <v>4877.04</v>
      </c>
      <c r="E215" s="16">
        <v>11.93</v>
      </c>
      <c r="F215" s="2">
        <v>1200.9000000000001</v>
      </c>
      <c r="G215" s="2">
        <v>4826.29</v>
      </c>
      <c r="H215" s="16">
        <v>11.19</v>
      </c>
      <c r="I215" s="2">
        <v>1188.96</v>
      </c>
      <c r="J215" s="2">
        <v>4778.84</v>
      </c>
      <c r="K215" s="16">
        <v>10.46</v>
      </c>
      <c r="L215" s="2">
        <v>1177.0999999999999</v>
      </c>
      <c r="M215" s="2">
        <v>4729.49</v>
      </c>
      <c r="N215" s="19">
        <f t="shared" si="82"/>
        <v>292122.96000000002</v>
      </c>
      <c r="O215" s="2">
        <f t="shared" si="83"/>
        <v>292173.71000000002</v>
      </c>
      <c r="P215" s="2">
        <f t="shared" si="84"/>
        <v>292221.15999999997</v>
      </c>
      <c r="Q215" s="2">
        <f t="shared" si="85"/>
        <v>292270.51</v>
      </c>
      <c r="R215" s="18">
        <f>SUM($B$4:$B215)</f>
        <v>51700.070000000007</v>
      </c>
      <c r="S215">
        <f>SUM($E$4:$E215)</f>
        <v>48946.33</v>
      </c>
      <c r="T215">
        <f>SUM($H$4:$H215)</f>
        <v>46210.619999999959</v>
      </c>
      <c r="U215">
        <f>SUM($K$4:$K215)</f>
        <v>43492.150000000023</v>
      </c>
      <c r="V215" s="18">
        <f t="shared" si="78"/>
        <v>56802.070000000007</v>
      </c>
      <c r="W215">
        <f t="shared" si="79"/>
        <v>54828.33</v>
      </c>
      <c r="X215">
        <f t="shared" si="80"/>
        <v>53638.619999999959</v>
      </c>
      <c r="Y215">
        <f t="shared" si="81"/>
        <v>52650.150000000023</v>
      </c>
      <c r="AA215" s="2">
        <f t="shared" si="95"/>
        <v>0</v>
      </c>
      <c r="AB215" s="12">
        <f t="shared" si="86"/>
        <v>2705.1200000000099</v>
      </c>
      <c r="AC215" s="12">
        <f t="shared" si="87"/>
        <v>5393.2799999999334</v>
      </c>
      <c r="AD215" s="12">
        <f t="shared" si="88"/>
        <v>8062.3599999999587</v>
      </c>
      <c r="AE215" s="12"/>
      <c r="AF215" s="1">
        <v>50802</v>
      </c>
      <c r="AG215" s="25">
        <f t="shared" si="89"/>
        <v>2755.8700000000099</v>
      </c>
      <c r="AH215" s="2">
        <f t="shared" si="90"/>
        <v>5491.4799999998868</v>
      </c>
      <c r="AI215" s="2">
        <f t="shared" si="91"/>
        <v>8209.9099999999471</v>
      </c>
      <c r="AJ215" s="16">
        <f t="shared" si="92"/>
        <v>1973.7400000000052</v>
      </c>
      <c r="AK215">
        <f t="shared" si="93"/>
        <v>3163.450000000048</v>
      </c>
      <c r="AL215">
        <f t="shared" si="94"/>
        <v>4151.9199999999837</v>
      </c>
      <c r="AM215" s="16">
        <f t="shared" si="99"/>
        <v>4729.6100000000151</v>
      </c>
      <c r="AN215">
        <f t="shared" si="100"/>
        <v>8654.9299999999348</v>
      </c>
      <c r="AO215">
        <f t="shared" si="101"/>
        <v>12361.829999999931</v>
      </c>
      <c r="AP215" s="16">
        <f t="shared" si="96"/>
        <v>50.75</v>
      </c>
      <c r="AQ215" s="30">
        <f t="shared" si="97"/>
        <v>98.199999999999818</v>
      </c>
      <c r="AR215" s="30">
        <f t="shared" si="98"/>
        <v>147.55000000000018</v>
      </c>
    </row>
    <row r="216" spans="1:44" x14ac:dyDescent="0.25">
      <c r="A216" s="1">
        <v>50830</v>
      </c>
      <c r="B216" s="18">
        <v>10.16</v>
      </c>
      <c r="C216" s="2">
        <v>1215.42</v>
      </c>
      <c r="D216" s="2">
        <v>3661.62</v>
      </c>
      <c r="E216" s="16">
        <v>9.5500000000000007</v>
      </c>
      <c r="F216" s="2">
        <v>1203.28</v>
      </c>
      <c r="G216" s="2">
        <v>3623.01</v>
      </c>
      <c r="H216" s="16">
        <v>8.9600000000000009</v>
      </c>
      <c r="I216" s="2">
        <v>1191.19</v>
      </c>
      <c r="J216" s="2">
        <v>3587.65</v>
      </c>
      <c r="K216" s="16">
        <v>8.3800000000000008</v>
      </c>
      <c r="L216" s="2">
        <v>1179.18</v>
      </c>
      <c r="M216" s="2">
        <v>3550.31</v>
      </c>
      <c r="N216" s="19">
        <f t="shared" si="82"/>
        <v>293338.38</v>
      </c>
      <c r="O216" s="2">
        <f t="shared" si="83"/>
        <v>293376.99</v>
      </c>
      <c r="P216" s="2">
        <f t="shared" si="84"/>
        <v>293412.34999999998</v>
      </c>
      <c r="Q216" s="2">
        <f t="shared" si="85"/>
        <v>293449.69</v>
      </c>
      <c r="R216" s="18">
        <f>SUM($B$4:$B216)</f>
        <v>51710.23000000001</v>
      </c>
      <c r="S216">
        <f>SUM($E$4:$E216)</f>
        <v>48955.880000000005</v>
      </c>
      <c r="T216">
        <f>SUM($H$4:$H216)</f>
        <v>46219.579999999958</v>
      </c>
      <c r="U216">
        <f>SUM($K$4:$K216)</f>
        <v>43500.530000000021</v>
      </c>
      <c r="V216" s="18">
        <f t="shared" si="78"/>
        <v>56812.23000000001</v>
      </c>
      <c r="W216">
        <f t="shared" si="79"/>
        <v>54837.880000000005</v>
      </c>
      <c r="X216">
        <f t="shared" si="80"/>
        <v>53647.579999999958</v>
      </c>
      <c r="Y216">
        <f t="shared" si="81"/>
        <v>52658.530000000021</v>
      </c>
      <c r="AA216" s="2">
        <f t="shared" si="95"/>
        <v>0</v>
      </c>
      <c r="AB216" s="12">
        <f t="shared" si="86"/>
        <v>2717.8800000000101</v>
      </c>
      <c r="AC216" s="12">
        <f t="shared" si="87"/>
        <v>5418.719999999933</v>
      </c>
      <c r="AD216" s="12">
        <f t="shared" si="88"/>
        <v>8100.3899999999585</v>
      </c>
      <c r="AE216" s="12"/>
      <c r="AF216" s="1">
        <v>50830</v>
      </c>
      <c r="AG216" s="25">
        <f t="shared" si="89"/>
        <v>2756.4899999999961</v>
      </c>
      <c r="AH216" s="2">
        <f t="shared" si="90"/>
        <v>5492.689999999905</v>
      </c>
      <c r="AI216" s="2">
        <f t="shared" si="91"/>
        <v>8211.6999999999571</v>
      </c>
      <c r="AJ216" s="16">
        <f t="shared" si="92"/>
        <v>1974.3500000000058</v>
      </c>
      <c r="AK216">
        <f t="shared" si="93"/>
        <v>3164.6500000000524</v>
      </c>
      <c r="AL216">
        <f t="shared" si="94"/>
        <v>4153.6999999999898</v>
      </c>
      <c r="AM216" s="16">
        <f t="shared" si="99"/>
        <v>4730.840000000002</v>
      </c>
      <c r="AN216">
        <f t="shared" si="100"/>
        <v>8657.3399999999565</v>
      </c>
      <c r="AO216">
        <f t="shared" si="101"/>
        <v>12365.399999999947</v>
      </c>
      <c r="AP216" s="16">
        <f t="shared" si="96"/>
        <v>38.609999999999673</v>
      </c>
      <c r="AQ216" s="30">
        <f t="shared" si="97"/>
        <v>73.9699999999998</v>
      </c>
      <c r="AR216" s="30">
        <f t="shared" si="98"/>
        <v>111.30999999999995</v>
      </c>
    </row>
    <row r="217" spans="1:44" x14ac:dyDescent="0.25">
      <c r="A217" s="1">
        <v>50861</v>
      </c>
      <c r="B217" s="18">
        <v>7.63</v>
      </c>
      <c r="C217" s="2">
        <v>1217.95</v>
      </c>
      <c r="D217" s="2">
        <v>2443.67</v>
      </c>
      <c r="E217" s="16">
        <v>7.17</v>
      </c>
      <c r="F217" s="2">
        <v>1205.6600000000001</v>
      </c>
      <c r="G217" s="2">
        <v>2417.35</v>
      </c>
      <c r="H217" s="16">
        <v>6.73</v>
      </c>
      <c r="I217" s="2">
        <v>1193.42</v>
      </c>
      <c r="J217" s="2">
        <v>2394.2199999999998</v>
      </c>
      <c r="K217" s="16">
        <v>6.29</v>
      </c>
      <c r="L217" s="2">
        <v>1181.27</v>
      </c>
      <c r="M217" s="2">
        <v>2369.04</v>
      </c>
      <c r="N217" s="19">
        <f t="shared" si="82"/>
        <v>294556.33</v>
      </c>
      <c r="O217" s="2">
        <f t="shared" si="83"/>
        <v>294582.65000000002</v>
      </c>
      <c r="P217" s="2">
        <f t="shared" si="84"/>
        <v>294605.78000000003</v>
      </c>
      <c r="Q217" s="2">
        <f t="shared" si="85"/>
        <v>294630.96000000002</v>
      </c>
      <c r="R217" s="18">
        <f>SUM($B$4:$B217)</f>
        <v>51717.860000000008</v>
      </c>
      <c r="S217">
        <f>SUM($E$4:$E217)</f>
        <v>48963.05</v>
      </c>
      <c r="T217">
        <f>SUM($H$4:$H217)</f>
        <v>46226.309999999961</v>
      </c>
      <c r="U217">
        <f>SUM($K$4:$K217)</f>
        <v>43506.820000000022</v>
      </c>
      <c r="V217" s="18">
        <f t="shared" si="78"/>
        <v>56819.860000000008</v>
      </c>
      <c r="W217">
        <f t="shared" si="79"/>
        <v>54845.05</v>
      </c>
      <c r="X217">
        <f t="shared" si="80"/>
        <v>53654.309999999961</v>
      </c>
      <c r="Y217">
        <f t="shared" si="81"/>
        <v>52664.820000000022</v>
      </c>
      <c r="AA217" s="2">
        <f t="shared" si="95"/>
        <v>0</v>
      </c>
      <c r="AB217" s="12">
        <f t="shared" si="86"/>
        <v>2730.6400000000103</v>
      </c>
      <c r="AC217" s="12">
        <f t="shared" si="87"/>
        <v>5444.1599999999326</v>
      </c>
      <c r="AD217" s="12">
        <f t="shared" si="88"/>
        <v>8138.4199999999582</v>
      </c>
      <c r="AE217" s="12"/>
      <c r="AF217" s="1">
        <v>50861</v>
      </c>
      <c r="AG217" s="25">
        <f t="shared" si="89"/>
        <v>2756.9600000000173</v>
      </c>
      <c r="AH217" s="2">
        <f t="shared" si="90"/>
        <v>5493.6099999999442</v>
      </c>
      <c r="AI217" s="2">
        <f t="shared" si="91"/>
        <v>8213.0499999999629</v>
      </c>
      <c r="AJ217" s="16">
        <f t="shared" si="92"/>
        <v>1974.8100000000049</v>
      </c>
      <c r="AK217">
        <f t="shared" si="93"/>
        <v>3165.5500000000466</v>
      </c>
      <c r="AL217">
        <f t="shared" si="94"/>
        <v>4155.0399999999863</v>
      </c>
      <c r="AM217" s="16">
        <f t="shared" si="99"/>
        <v>4731.7700000000223</v>
      </c>
      <c r="AN217">
        <f t="shared" si="100"/>
        <v>8659.1599999999908</v>
      </c>
      <c r="AO217">
        <f t="shared" si="101"/>
        <v>12368.089999999949</v>
      </c>
      <c r="AP217" s="16">
        <f t="shared" si="96"/>
        <v>26.320000000000164</v>
      </c>
      <c r="AQ217" s="30">
        <f t="shared" si="97"/>
        <v>49.450000000000273</v>
      </c>
      <c r="AR217" s="30">
        <f t="shared" si="98"/>
        <v>74.630000000000109</v>
      </c>
    </row>
    <row r="218" spans="1:44" x14ac:dyDescent="0.25">
      <c r="A218" s="1">
        <v>50891</v>
      </c>
      <c r="B218" s="18">
        <v>5.09</v>
      </c>
      <c r="C218" s="2">
        <v>1220.49</v>
      </c>
      <c r="D218" s="2">
        <v>1223.18</v>
      </c>
      <c r="E218" s="16">
        <v>4.78</v>
      </c>
      <c r="F218" s="2">
        <v>1208.05</v>
      </c>
      <c r="G218" s="2">
        <v>1209.3</v>
      </c>
      <c r="H218" s="16">
        <v>4.49</v>
      </c>
      <c r="I218" s="2">
        <v>1195.6600000000001</v>
      </c>
      <c r="J218" s="2">
        <v>1198.56</v>
      </c>
      <c r="K218" s="16">
        <v>4.2</v>
      </c>
      <c r="L218" s="2">
        <v>1183.3599999999999</v>
      </c>
      <c r="M218" s="2">
        <v>1185.67</v>
      </c>
      <c r="N218" s="19">
        <f t="shared" si="82"/>
        <v>295776.82</v>
      </c>
      <c r="O218" s="2">
        <f t="shared" si="83"/>
        <v>295790.7</v>
      </c>
      <c r="P218" s="2">
        <f t="shared" si="84"/>
        <v>295801.44</v>
      </c>
      <c r="Q218" s="2">
        <f t="shared" si="85"/>
        <v>295814.33</v>
      </c>
      <c r="R218" s="18">
        <f>SUM($B$4:$B218)</f>
        <v>51722.950000000004</v>
      </c>
      <c r="S218">
        <f>SUM($E$4:$E218)</f>
        <v>48967.83</v>
      </c>
      <c r="T218">
        <f>SUM($H$4:$H218)</f>
        <v>46230.799999999959</v>
      </c>
      <c r="U218">
        <f>SUM($K$4:$K218)</f>
        <v>43511.020000000019</v>
      </c>
      <c r="V218" s="18">
        <f t="shared" si="78"/>
        <v>56824.950000000004</v>
      </c>
      <c r="W218">
        <f t="shared" si="79"/>
        <v>54849.83</v>
      </c>
      <c r="X218">
        <f t="shared" si="80"/>
        <v>53658.799999999959</v>
      </c>
      <c r="Y218">
        <f t="shared" si="81"/>
        <v>52669.020000000019</v>
      </c>
      <c r="AA218" s="2">
        <f t="shared" si="95"/>
        <v>0</v>
      </c>
      <c r="AB218" s="12">
        <f t="shared" si="86"/>
        <v>2743.4000000000106</v>
      </c>
      <c r="AC218" s="12">
        <f t="shared" si="87"/>
        <v>5469.5999999999322</v>
      </c>
      <c r="AD218" s="12">
        <f t="shared" si="88"/>
        <v>8176.449999999958</v>
      </c>
      <c r="AE218" s="12"/>
      <c r="AF218" s="1">
        <v>50891</v>
      </c>
      <c r="AG218" s="25">
        <f t="shared" si="89"/>
        <v>2757.2800000000152</v>
      </c>
      <c r="AH218" s="2">
        <f t="shared" si="90"/>
        <v>5494.2199999999275</v>
      </c>
      <c r="AI218" s="2">
        <f t="shared" si="91"/>
        <v>8213.9599999999664</v>
      </c>
      <c r="AJ218" s="16">
        <f t="shared" si="92"/>
        <v>1975.1200000000026</v>
      </c>
      <c r="AK218">
        <f t="shared" si="93"/>
        <v>3166.1500000000451</v>
      </c>
      <c r="AL218">
        <f t="shared" si="94"/>
        <v>4155.9299999999857</v>
      </c>
      <c r="AM218" s="16">
        <f t="shared" si="99"/>
        <v>4732.4000000000178</v>
      </c>
      <c r="AN218">
        <f t="shared" si="100"/>
        <v>8660.3699999999735</v>
      </c>
      <c r="AO218">
        <f t="shared" si="101"/>
        <v>12369.889999999952</v>
      </c>
      <c r="AP218" s="16">
        <f t="shared" si="96"/>
        <v>13.880000000000109</v>
      </c>
      <c r="AQ218" s="30">
        <f t="shared" si="97"/>
        <v>24.620000000000118</v>
      </c>
      <c r="AR218" s="30">
        <f t="shared" si="98"/>
        <v>37.509999999999991</v>
      </c>
    </row>
    <row r="219" spans="1:44" x14ac:dyDescent="0.25">
      <c r="A219" s="1">
        <v>50922</v>
      </c>
      <c r="B219" s="18">
        <v>2.5499999999999998</v>
      </c>
      <c r="C219" s="2">
        <v>1223.18</v>
      </c>
      <c r="D219">
        <v>0</v>
      </c>
      <c r="E219" s="16">
        <v>2.39</v>
      </c>
      <c r="F219" s="2">
        <v>1209.3</v>
      </c>
      <c r="G219">
        <v>0</v>
      </c>
      <c r="H219" s="16">
        <v>2.25</v>
      </c>
      <c r="I219" s="2">
        <v>1198.56</v>
      </c>
      <c r="J219">
        <v>0</v>
      </c>
      <c r="K219" s="16">
        <v>2.1</v>
      </c>
      <c r="L219" s="2">
        <v>1185.67</v>
      </c>
      <c r="M219">
        <v>0</v>
      </c>
      <c r="N219" s="19">
        <f t="shared" si="82"/>
        <v>297000</v>
      </c>
      <c r="O219" s="2">
        <f t="shared" si="83"/>
        <v>297000</v>
      </c>
      <c r="P219" s="2">
        <f t="shared" si="84"/>
        <v>297000</v>
      </c>
      <c r="Q219" s="2">
        <f t="shared" si="85"/>
        <v>297000</v>
      </c>
      <c r="R219" s="18">
        <f>SUM($B$4:$B219)</f>
        <v>51725.500000000007</v>
      </c>
      <c r="S219">
        <f>SUM($E$4:$E219)</f>
        <v>48970.22</v>
      </c>
      <c r="T219">
        <f>SUM($H$4:$H219)</f>
        <v>46233.049999999959</v>
      </c>
      <c r="U219">
        <f>SUM($K$4:$K219)</f>
        <v>43513.120000000017</v>
      </c>
      <c r="V219" s="18">
        <f t="shared" si="78"/>
        <v>56827.500000000007</v>
      </c>
      <c r="W219">
        <f t="shared" si="79"/>
        <v>54852.22</v>
      </c>
      <c r="X219">
        <f t="shared" si="80"/>
        <v>53661.049999999959</v>
      </c>
      <c r="Y219">
        <f t="shared" si="81"/>
        <v>52671.120000000017</v>
      </c>
      <c r="AA219" s="2">
        <f t="shared" si="95"/>
        <v>0</v>
      </c>
      <c r="AB219" s="12">
        <f t="shared" si="86"/>
        <v>2756.1600000000108</v>
      </c>
      <c r="AC219" s="12">
        <f t="shared" si="87"/>
        <v>5495.0399999999318</v>
      </c>
      <c r="AD219" s="12">
        <f t="shared" si="88"/>
        <v>8214.4799999999577</v>
      </c>
      <c r="AE219" s="12"/>
      <c r="AF219" s="1">
        <v>50922</v>
      </c>
      <c r="AG219" s="25">
        <f t="shared" si="89"/>
        <v>2756.1600000000108</v>
      </c>
      <c r="AH219" s="2">
        <f t="shared" si="90"/>
        <v>5495.0399999999318</v>
      </c>
      <c r="AI219" s="2">
        <f t="shared" si="91"/>
        <v>8214.4799999999577</v>
      </c>
      <c r="AJ219" s="16">
        <f t="shared" si="92"/>
        <v>1975.2800000000061</v>
      </c>
      <c r="AK219">
        <f t="shared" si="93"/>
        <v>3166.450000000048</v>
      </c>
      <c r="AL219">
        <f t="shared" si="94"/>
        <v>4156.3799999999901</v>
      </c>
      <c r="AM219" s="16">
        <f t="shared" si="99"/>
        <v>4731.4400000000169</v>
      </c>
      <c r="AN219">
        <f t="shared" si="100"/>
        <v>8661.4899999999798</v>
      </c>
      <c r="AO219">
        <f t="shared" si="101"/>
        <v>12370.859999999948</v>
      </c>
      <c r="AP219" s="16">
        <f t="shared" si="96"/>
        <v>0</v>
      </c>
      <c r="AQ219" s="30">
        <f t="shared" si="97"/>
        <v>0</v>
      </c>
      <c r="AR219" s="30">
        <f t="shared" si="98"/>
        <v>0</v>
      </c>
    </row>
    <row r="220" spans="1:44" x14ac:dyDescent="0.25">
      <c r="A220" s="1">
        <v>50952</v>
      </c>
      <c r="B220" s="18">
        <v>0</v>
      </c>
      <c r="C220" s="2">
        <v>0</v>
      </c>
      <c r="D220" s="2">
        <v>0</v>
      </c>
      <c r="E220" s="16">
        <v>0</v>
      </c>
      <c r="F220" s="2">
        <v>0</v>
      </c>
      <c r="G220" s="2">
        <v>0</v>
      </c>
      <c r="H220" s="16">
        <v>0</v>
      </c>
      <c r="I220" s="2">
        <v>0</v>
      </c>
      <c r="J220" s="2">
        <v>0</v>
      </c>
      <c r="K220" s="16">
        <v>0</v>
      </c>
      <c r="L220" s="2">
        <v>0</v>
      </c>
      <c r="M220" s="2">
        <v>0</v>
      </c>
      <c r="N220" s="19">
        <f t="shared" si="82"/>
        <v>297000</v>
      </c>
      <c r="O220" s="2">
        <f t="shared" si="83"/>
        <v>297000</v>
      </c>
      <c r="P220" s="2">
        <f t="shared" si="84"/>
        <v>297000</v>
      </c>
      <c r="Q220" s="2">
        <f t="shared" si="85"/>
        <v>297000</v>
      </c>
      <c r="R220" s="18">
        <f>SUM($B$4:$B220)</f>
        <v>51725.500000000007</v>
      </c>
      <c r="S220">
        <f>SUM($E$4:$E220)</f>
        <v>48970.22</v>
      </c>
      <c r="T220">
        <f>SUM($H$4:$H220)</f>
        <v>46233.049999999959</v>
      </c>
      <c r="U220">
        <f>SUM($K$4:$K220)</f>
        <v>43513.120000000017</v>
      </c>
      <c r="V220" s="18">
        <f t="shared" si="78"/>
        <v>56827.500000000007</v>
      </c>
      <c r="W220">
        <f t="shared" si="79"/>
        <v>54852.22</v>
      </c>
      <c r="X220">
        <f t="shared" si="80"/>
        <v>53661.049999999959</v>
      </c>
      <c r="Y220">
        <f t="shared" si="81"/>
        <v>52671.120000000017</v>
      </c>
      <c r="AA220" s="2">
        <f t="shared" si="95"/>
        <v>0</v>
      </c>
      <c r="AB220" s="12">
        <f t="shared" si="86"/>
        <v>2768.920000000011</v>
      </c>
      <c r="AC220" s="12">
        <f t="shared" si="87"/>
        <v>5520.4799999999314</v>
      </c>
      <c r="AD220" s="12">
        <f t="shared" si="88"/>
        <v>8252.5099999999584</v>
      </c>
      <c r="AE220" s="12"/>
      <c r="AF220" s="1">
        <v>50952</v>
      </c>
      <c r="AG220" s="25">
        <f t="shared" si="89"/>
        <v>2768.920000000011</v>
      </c>
      <c r="AH220" s="2">
        <f t="shared" si="90"/>
        <v>5520.4799999999314</v>
      </c>
      <c r="AI220" s="2">
        <f t="shared" si="91"/>
        <v>8252.5099999999584</v>
      </c>
      <c r="AJ220" s="16">
        <f t="shared" si="92"/>
        <v>1975.2800000000061</v>
      </c>
      <c r="AK220">
        <f t="shared" si="93"/>
        <v>3166.450000000048</v>
      </c>
      <c r="AL220">
        <f t="shared" si="94"/>
        <v>4156.3799999999901</v>
      </c>
      <c r="AM220" s="16">
        <f t="shared" si="99"/>
        <v>4744.2000000000171</v>
      </c>
      <c r="AN220">
        <f t="shared" si="100"/>
        <v>8686.9299999999785</v>
      </c>
      <c r="AO220">
        <f t="shared" si="101"/>
        <v>12408.889999999948</v>
      </c>
      <c r="AP220" s="16">
        <f t="shared" si="96"/>
        <v>0</v>
      </c>
      <c r="AQ220" s="30">
        <f t="shared" si="97"/>
        <v>0</v>
      </c>
      <c r="AR220" s="30">
        <f t="shared" si="98"/>
        <v>0</v>
      </c>
    </row>
  </sheetData>
  <mergeCells count="11">
    <mergeCell ref="K2:M2"/>
    <mergeCell ref="H2:J2"/>
    <mergeCell ref="E2:G2"/>
    <mergeCell ref="B2:D2"/>
    <mergeCell ref="B1:M1"/>
    <mergeCell ref="N2:Q2"/>
    <mergeCell ref="R1:U1"/>
    <mergeCell ref="R2:U2"/>
    <mergeCell ref="V1:Y1"/>
    <mergeCell ref="V2:Y2"/>
    <mergeCell ref="N1:Q1"/>
  </mergeCells>
  <conditionalFormatting sqref="N4:Q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Q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Q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94C7-85A4-46CB-BAC2-D3BB62467994}">
  <dimension ref="A1:BQ332"/>
  <sheetViews>
    <sheetView zoomScale="130" zoomScaleNormal="130" workbookViewId="0">
      <pane xSplit="1" ySplit="3" topLeftCell="BJ4" activePane="bottomRight" state="frozen"/>
      <selection pane="topRight" activeCell="B1" sqref="B1"/>
      <selection pane="bottomLeft" activeCell="A4" sqref="A4"/>
      <selection pane="bottomRight" activeCell="BY20" sqref="BY20"/>
    </sheetView>
  </sheetViews>
  <sheetFormatPr defaultRowHeight="15" x14ac:dyDescent="0.25"/>
  <cols>
    <col min="1" max="1" width="7.42578125" bestFit="1" customWidth="1"/>
    <col min="2" max="2" width="8" bestFit="1" customWidth="1"/>
    <col min="3" max="3" width="8.7109375" bestFit="1" customWidth="1"/>
    <col min="4" max="4" width="11.42578125" customWidth="1"/>
    <col min="5" max="5" width="8" bestFit="1" customWidth="1"/>
    <col min="6" max="6" width="8.7109375" bestFit="1" customWidth="1"/>
    <col min="7" max="7" width="11.42578125" customWidth="1"/>
    <col min="8" max="8" width="8" bestFit="1" customWidth="1"/>
    <col min="9" max="9" width="8.7109375" bestFit="1" customWidth="1"/>
    <col min="10" max="10" width="11.42578125" customWidth="1"/>
    <col min="11" max="11" width="8" bestFit="1" customWidth="1"/>
    <col min="12" max="12" width="8.7109375" bestFit="1" customWidth="1"/>
    <col min="13" max="13" width="11.42578125" customWidth="1"/>
    <col min="14" max="14" width="9.28515625" style="16" customWidth="1"/>
    <col min="15" max="15" width="9.28515625" customWidth="1"/>
    <col min="16" max="16" width="10.140625" bestFit="1" customWidth="1"/>
    <col min="17" max="17" width="2.28515625" customWidth="1"/>
    <col min="18" max="18" width="15.5703125" hidden="1" customWidth="1"/>
    <col min="19" max="19" width="0" hidden="1" customWidth="1"/>
    <col min="20" max="20" width="2" customWidth="1"/>
    <col min="21" max="21" width="12.42578125" customWidth="1"/>
    <col min="22" max="24" width="12" bestFit="1" customWidth="1"/>
    <col min="25" max="25" width="11.5703125" bestFit="1" customWidth="1"/>
    <col min="26" max="26" width="12" bestFit="1" customWidth="1"/>
    <col min="27" max="27" width="1.7109375" customWidth="1"/>
    <col min="28" max="32" width="10.5703125" bestFit="1" customWidth="1"/>
    <col min="33" max="33" width="1.7109375" customWidth="1"/>
    <col min="34" max="38" width="12" bestFit="1" customWidth="1"/>
    <col min="39" max="41" width="9.85546875" hidden="1" customWidth="1"/>
    <col min="46" max="46" width="2" customWidth="1"/>
    <col min="50" max="50" width="10.85546875" bestFit="1" customWidth="1"/>
    <col min="51" max="51" width="3" customWidth="1"/>
  </cols>
  <sheetData>
    <row r="1" spans="1:69" x14ac:dyDescent="0.25">
      <c r="B1" s="50" t="s">
        <v>19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44"/>
      <c r="O1" s="17"/>
      <c r="P1" s="17"/>
      <c r="Q1" s="16"/>
      <c r="R1" s="32" t="s">
        <v>34</v>
      </c>
      <c r="S1">
        <v>0</v>
      </c>
      <c r="U1" s="11"/>
      <c r="V1" s="57" t="s">
        <v>40</v>
      </c>
      <c r="W1" s="57"/>
      <c r="X1" s="57"/>
      <c r="Y1" s="57"/>
      <c r="Z1" s="57"/>
      <c r="AB1" s="56" t="s">
        <v>66</v>
      </c>
      <c r="AC1" s="56"/>
      <c r="AD1" s="56"/>
      <c r="AE1" s="56"/>
      <c r="AF1" s="56"/>
      <c r="AH1" s="57" t="s">
        <v>67</v>
      </c>
      <c r="AI1" s="57"/>
      <c r="AJ1" s="57"/>
      <c r="AK1" s="57"/>
      <c r="AL1" s="57"/>
      <c r="AP1" t="s">
        <v>62</v>
      </c>
      <c r="AU1" s="56" t="s">
        <v>63</v>
      </c>
      <c r="AV1" s="56"/>
      <c r="AW1" s="56"/>
      <c r="AX1" s="43"/>
      <c r="AZ1" t="s">
        <v>64</v>
      </c>
      <c r="BQ1" t="s">
        <v>30</v>
      </c>
    </row>
    <row r="2" spans="1:69" ht="15.75" x14ac:dyDescent="0.25">
      <c r="B2" s="54" t="s">
        <v>9</v>
      </c>
      <c r="C2" s="55"/>
      <c r="D2" s="55"/>
      <c r="E2" s="54" t="s">
        <v>10</v>
      </c>
      <c r="F2" s="55"/>
      <c r="G2" s="55"/>
      <c r="H2" s="52" t="s">
        <v>11</v>
      </c>
      <c r="I2" s="53"/>
      <c r="J2" s="53"/>
      <c r="K2" s="52" t="s">
        <v>12</v>
      </c>
      <c r="L2" s="53"/>
      <c r="M2" s="53"/>
      <c r="N2" s="52" t="s">
        <v>65</v>
      </c>
      <c r="O2" s="53"/>
      <c r="P2" s="53"/>
      <c r="Q2" s="16"/>
      <c r="R2" s="32" t="s">
        <v>35</v>
      </c>
      <c r="S2">
        <v>4500</v>
      </c>
      <c r="U2" s="11"/>
      <c r="V2" s="33">
        <v>2.5</v>
      </c>
      <c r="W2" s="33">
        <v>2.375</v>
      </c>
      <c r="X2" s="33">
        <v>2.25</v>
      </c>
      <c r="Y2" s="33">
        <v>2.125</v>
      </c>
      <c r="Z2" s="33">
        <v>4.875</v>
      </c>
      <c r="AB2" s="33">
        <v>2.5</v>
      </c>
      <c r="AC2" s="33">
        <v>2.375</v>
      </c>
      <c r="AD2" s="33">
        <v>2.25</v>
      </c>
      <c r="AE2" s="33">
        <v>2.125</v>
      </c>
      <c r="AF2" s="33">
        <v>4.875</v>
      </c>
      <c r="AH2" s="33">
        <v>2.5</v>
      </c>
      <c r="AI2" s="33">
        <v>2.375</v>
      </c>
      <c r="AJ2" s="33">
        <v>2.25</v>
      </c>
      <c r="AK2" s="33">
        <v>2.125</v>
      </c>
      <c r="AL2" s="33">
        <v>4.875</v>
      </c>
      <c r="AP2" s="33">
        <v>2.375</v>
      </c>
      <c r="AQ2" s="33">
        <v>2.25</v>
      </c>
      <c r="AR2" s="33">
        <v>2.125</v>
      </c>
      <c r="AS2" s="33">
        <v>4.875</v>
      </c>
      <c r="AU2" s="33">
        <v>2.375</v>
      </c>
      <c r="AV2" s="33">
        <v>2.25</v>
      </c>
      <c r="AW2" s="33">
        <v>2.125</v>
      </c>
      <c r="AX2" s="33">
        <v>4.875</v>
      </c>
      <c r="AZ2" s="33">
        <v>2.375</v>
      </c>
      <c r="BA2" s="33">
        <v>2.25</v>
      </c>
      <c r="BB2" s="33">
        <v>2.125</v>
      </c>
      <c r="BC2" s="33">
        <v>4.875</v>
      </c>
      <c r="BD2" s="33"/>
      <c r="BE2" s="33">
        <v>2.25</v>
      </c>
      <c r="BF2" s="33">
        <v>2.125</v>
      </c>
    </row>
    <row r="3" spans="1:69" ht="15.75" thickBot="1" x14ac:dyDescent="0.3">
      <c r="A3" s="20" t="s">
        <v>5</v>
      </c>
      <c r="B3" s="21" t="s">
        <v>31</v>
      </c>
      <c r="C3" s="20" t="s">
        <v>32</v>
      </c>
      <c r="D3" s="20" t="s">
        <v>33</v>
      </c>
      <c r="E3" s="22" t="s">
        <v>31</v>
      </c>
      <c r="F3" s="20" t="s">
        <v>32</v>
      </c>
      <c r="G3" s="20" t="s">
        <v>33</v>
      </c>
      <c r="H3" s="22" t="s">
        <v>31</v>
      </c>
      <c r="I3" s="20" t="s">
        <v>32</v>
      </c>
      <c r="J3" s="20" t="s">
        <v>33</v>
      </c>
      <c r="K3" s="22" t="s">
        <v>31</v>
      </c>
      <c r="L3" s="20" t="s">
        <v>32</v>
      </c>
      <c r="M3" s="20" t="s">
        <v>33</v>
      </c>
      <c r="N3" s="22" t="s">
        <v>31</v>
      </c>
      <c r="O3" s="20" t="s">
        <v>32</v>
      </c>
      <c r="P3" s="20" t="s">
        <v>33</v>
      </c>
      <c r="Q3" s="16"/>
      <c r="R3" s="31" t="s">
        <v>36</v>
      </c>
      <c r="S3">
        <v>1225.58</v>
      </c>
      <c r="U3" s="11">
        <v>44348</v>
      </c>
      <c r="V3" s="7">
        <f>balance-CC2_5</f>
        <v>-5102</v>
      </c>
      <c r="W3" s="7">
        <f>balance-CC2_375</f>
        <v>-5882</v>
      </c>
      <c r="X3" s="7">
        <f>balance-CC2_25</f>
        <v>-7428</v>
      </c>
      <c r="Y3" s="7">
        <f>balance-CC2_125</f>
        <v>-9158</v>
      </c>
      <c r="Z3" s="7">
        <f>balance-1550</f>
        <v>-1550</v>
      </c>
      <c r="AA3" s="7"/>
      <c r="AB3" s="7">
        <f>value-213000</f>
        <v>84000</v>
      </c>
      <c r="AC3" s="7">
        <f t="shared" ref="AC3:AE3" si="0">value-213000</f>
        <v>84000</v>
      </c>
      <c r="AD3" s="7">
        <f t="shared" si="0"/>
        <v>84000</v>
      </c>
      <c r="AE3" s="7">
        <f t="shared" si="0"/>
        <v>84000</v>
      </c>
      <c r="AF3" s="7">
        <f>value-213001</f>
        <v>83999</v>
      </c>
      <c r="AG3" s="7"/>
      <c r="AH3" s="7">
        <f>V3+AB3</f>
        <v>78898</v>
      </c>
      <c r="AI3" s="7">
        <f t="shared" ref="AI3:AL3" si="1">W3+AC3</f>
        <v>78118</v>
      </c>
      <c r="AJ3" s="7">
        <f t="shared" si="1"/>
        <v>76572</v>
      </c>
      <c r="AK3" s="7">
        <f t="shared" si="1"/>
        <v>74842</v>
      </c>
      <c r="AL3" s="7">
        <f t="shared" si="1"/>
        <v>82449</v>
      </c>
      <c r="AP3" s="9">
        <f t="shared" ref="AP3:AQ7" si="2">W3-$V3</f>
        <v>-780</v>
      </c>
      <c r="AQ3" s="9">
        <f t="shared" si="2"/>
        <v>-2326</v>
      </c>
      <c r="AR3" s="9">
        <f t="shared" ref="AR3:AR7" si="3">Y3-$V3</f>
        <v>-4056</v>
      </c>
      <c r="AS3" s="9">
        <f t="shared" ref="AS3:AS7" si="4">Z3-$V3</f>
        <v>3552</v>
      </c>
      <c r="AZ3" s="9">
        <f>AP3+AU3</f>
        <v>-780</v>
      </c>
      <c r="BA3" s="9">
        <f>AQ3+AV3</f>
        <v>-2326</v>
      </c>
      <c r="BB3" s="9">
        <f>AR3+AW3</f>
        <v>-4056</v>
      </c>
      <c r="BC3" s="9">
        <f>AS3+AX3</f>
        <v>3552</v>
      </c>
    </row>
    <row r="4" spans="1:69" x14ac:dyDescent="0.25">
      <c r="A4" s="1">
        <v>44378</v>
      </c>
      <c r="B4" s="18">
        <v>443.75</v>
      </c>
      <c r="C4">
        <v>781.83</v>
      </c>
      <c r="D4" s="2">
        <v>212218.17</v>
      </c>
      <c r="E4" s="16">
        <v>421.56</v>
      </c>
      <c r="F4">
        <v>791.27</v>
      </c>
      <c r="G4" s="2">
        <v>212208.73</v>
      </c>
      <c r="H4" s="16">
        <v>399.38</v>
      </c>
      <c r="I4">
        <v>800.78</v>
      </c>
      <c r="J4" s="2">
        <v>212199.23</v>
      </c>
      <c r="K4" s="16">
        <v>377.19</v>
      </c>
      <c r="L4">
        <v>810.37</v>
      </c>
      <c r="M4" s="2">
        <v>212189.63</v>
      </c>
      <c r="N4" s="25">
        <v>862.82</v>
      </c>
      <c r="O4" s="2">
        <v>309.14</v>
      </c>
      <c r="P4" s="2">
        <v>212077.75</v>
      </c>
      <c r="Q4" s="16"/>
      <c r="R4" t="s">
        <v>38</v>
      </c>
      <c r="S4">
        <v>1212.83</v>
      </c>
      <c r="U4" s="11">
        <v>44378</v>
      </c>
      <c r="V4" s="7">
        <f t="shared" ref="V4:V67" si="5">V3+income-pay2_5</f>
        <v>-1827.58</v>
      </c>
      <c r="W4" s="7">
        <f t="shared" ref="W4:W67" si="6">W3+income-pay2_375</f>
        <v>-2594.83</v>
      </c>
      <c r="X4" s="7">
        <f t="shared" ref="X4:X67" si="7">X3+income-pay2_25</f>
        <v>-4128.1499999999996</v>
      </c>
      <c r="Y4" s="7">
        <f t="shared" ref="Y4:Y67" si="8">Y3+income-pay2_125</f>
        <v>-5845.5599999999995</v>
      </c>
      <c r="Z4" s="7">
        <f t="shared" ref="Z4:Z67" si="9">Z3+income-pay_flagstar</f>
        <v>1778.04</v>
      </c>
      <c r="AA4" s="7"/>
      <c r="AB4" s="7" cm="1">
        <f t="array" ref="AB4">value-D4</f>
        <v>84781.829999999987</v>
      </c>
      <c r="AC4" s="7" cm="1">
        <f t="array" ref="AC4">value-G4</f>
        <v>84791.26999999999</v>
      </c>
      <c r="AD4" s="7" cm="1">
        <f t="array" ref="AD4">value-J4</f>
        <v>84800.76999999999</v>
      </c>
      <c r="AE4" s="7" cm="1">
        <f t="array" ref="AE4">value-M4</f>
        <v>84810.37</v>
      </c>
      <c r="AF4" s="7" cm="1">
        <f t="array" ref="AF4">value-P4</f>
        <v>84922.25</v>
      </c>
      <c r="AG4" s="7"/>
      <c r="AH4" s="7">
        <f t="shared" ref="AH4:AH67" si="10">V4+AB4</f>
        <v>82954.249999999985</v>
      </c>
      <c r="AI4" s="7">
        <f t="shared" ref="AI4:AI67" si="11">W4+AC4</f>
        <v>82196.439999999988</v>
      </c>
      <c r="AJ4" s="7">
        <f t="shared" ref="AJ4:AJ67" si="12">X4+AD4</f>
        <v>80672.62</v>
      </c>
      <c r="AK4" s="7">
        <f t="shared" ref="AK4:AK67" si="13">Y4+AE4</f>
        <v>78964.81</v>
      </c>
      <c r="AL4" s="7">
        <f t="shared" ref="AL4:AL67" si="14">Z4+AF4</f>
        <v>86700.29</v>
      </c>
      <c r="AP4" s="9">
        <f t="shared" si="2"/>
        <v>-767.25</v>
      </c>
      <c r="AQ4" s="9">
        <f t="shared" si="2"/>
        <v>-2300.5699999999997</v>
      </c>
      <c r="AR4" s="9">
        <f t="shared" si="3"/>
        <v>-4017.9799999999996</v>
      </c>
      <c r="AS4" s="9">
        <f t="shared" si="4"/>
        <v>3605.62</v>
      </c>
      <c r="AU4" s="2">
        <f t="shared" ref="AU4:AU67" si="15">$D4-G4</f>
        <v>9.4400000000023283</v>
      </c>
      <c r="AV4" s="2">
        <f t="shared" ref="AV4:AV67" si="16">$D4-J4</f>
        <v>18.940000000002328</v>
      </c>
      <c r="AW4" s="2">
        <f t="shared" ref="AW4:AW67" si="17">$D4-M4</f>
        <v>28.540000000008149</v>
      </c>
      <c r="AX4" s="2">
        <f>$D4-P4</f>
        <v>140.42000000001281</v>
      </c>
      <c r="AZ4" s="9">
        <f t="shared" ref="AZ4:AZ67" si="18">AP4+AU4</f>
        <v>-757.80999999999767</v>
      </c>
      <c r="BA4" s="9">
        <f t="shared" ref="BA4:BA67" si="19">AQ4+AV4</f>
        <v>-2281.6299999999974</v>
      </c>
      <c r="BB4" s="9">
        <f t="shared" ref="BB4:BC67" si="20">AR4+AW4</f>
        <v>-3989.4399999999914</v>
      </c>
      <c r="BC4" s="9">
        <f t="shared" si="20"/>
        <v>3746.0400000000127</v>
      </c>
    </row>
    <row r="5" spans="1:69" x14ac:dyDescent="0.25">
      <c r="A5" s="1">
        <v>44409</v>
      </c>
      <c r="B5" s="18">
        <v>442.12</v>
      </c>
      <c r="C5">
        <v>783.46</v>
      </c>
      <c r="D5" s="2">
        <v>211434.71</v>
      </c>
      <c r="E5" s="16">
        <v>420</v>
      </c>
      <c r="F5">
        <v>792.83</v>
      </c>
      <c r="G5" s="2">
        <v>211415.9</v>
      </c>
      <c r="H5" s="16">
        <v>397.87</v>
      </c>
      <c r="I5">
        <v>802.28</v>
      </c>
      <c r="J5" s="2">
        <v>211396.95</v>
      </c>
      <c r="K5" s="16">
        <v>375.75</v>
      </c>
      <c r="L5">
        <v>811.81</v>
      </c>
      <c r="M5" s="2">
        <v>211377.82</v>
      </c>
      <c r="N5" s="25">
        <v>861.57</v>
      </c>
      <c r="O5" s="2">
        <v>310.39</v>
      </c>
      <c r="P5" s="2">
        <v>211767.36</v>
      </c>
      <c r="Q5" s="16"/>
      <c r="R5" t="s">
        <v>37</v>
      </c>
      <c r="S5">
        <v>1200.1500000000001</v>
      </c>
      <c r="U5" s="11">
        <v>44409</v>
      </c>
      <c r="V5" s="7">
        <f t="shared" si="5"/>
        <v>1446.8400000000001</v>
      </c>
      <c r="W5" s="7">
        <f t="shared" si="6"/>
        <v>692.34000000000015</v>
      </c>
      <c r="X5" s="7">
        <f t="shared" si="7"/>
        <v>-828.29999999999973</v>
      </c>
      <c r="Y5" s="7">
        <f t="shared" si="8"/>
        <v>-2533.1199999999994</v>
      </c>
      <c r="Z5" s="7">
        <f t="shared" si="9"/>
        <v>5106.08</v>
      </c>
      <c r="AA5" s="7"/>
      <c r="AB5" s="7" cm="1">
        <f t="array" ref="AB5">value-D5</f>
        <v>85565.290000000008</v>
      </c>
      <c r="AC5" s="7" cm="1">
        <f t="array" ref="AC5">value-G5</f>
        <v>85584.1</v>
      </c>
      <c r="AD5" s="7" cm="1">
        <f t="array" ref="AD5">value-J5</f>
        <v>85603.049999999988</v>
      </c>
      <c r="AE5" s="7" cm="1">
        <f t="array" ref="AE5">value-M5</f>
        <v>85622.18</v>
      </c>
      <c r="AF5" s="7" cm="1">
        <f t="array" ref="AF5">value-P5</f>
        <v>85232.640000000014</v>
      </c>
      <c r="AG5" s="7"/>
      <c r="AH5" s="7">
        <f t="shared" si="10"/>
        <v>87012.13</v>
      </c>
      <c r="AI5" s="7">
        <f t="shared" si="11"/>
        <v>86276.44</v>
      </c>
      <c r="AJ5" s="7">
        <f t="shared" si="12"/>
        <v>84774.749999999985</v>
      </c>
      <c r="AK5" s="7">
        <f t="shared" si="13"/>
        <v>83089.06</v>
      </c>
      <c r="AL5" s="7">
        <f t="shared" si="14"/>
        <v>90338.720000000016</v>
      </c>
      <c r="AP5" s="9">
        <f t="shared" si="2"/>
        <v>-754.5</v>
      </c>
      <c r="AQ5" s="9">
        <f t="shared" si="2"/>
        <v>-2275.14</v>
      </c>
      <c r="AR5" s="9">
        <f t="shared" si="3"/>
        <v>-3979.9599999999996</v>
      </c>
      <c r="AS5" s="9">
        <f t="shared" si="4"/>
        <v>3659.24</v>
      </c>
      <c r="AU5" s="2">
        <f t="shared" si="15"/>
        <v>18.809999999997672</v>
      </c>
      <c r="AV5" s="2">
        <f t="shared" si="16"/>
        <v>37.759999999980209</v>
      </c>
      <c r="AW5" s="2">
        <f t="shared" si="17"/>
        <v>56.889999999984866</v>
      </c>
      <c r="AX5" s="2">
        <f t="shared" ref="AX5:AX68" si="21">$D5-P5</f>
        <v>-332.64999999999418</v>
      </c>
      <c r="AZ5" s="9">
        <f t="shared" si="18"/>
        <v>-735.69000000000233</v>
      </c>
      <c r="BA5" s="9">
        <f t="shared" si="19"/>
        <v>-2237.3800000000197</v>
      </c>
      <c r="BB5" s="9">
        <f t="shared" si="20"/>
        <v>-3923.0700000000147</v>
      </c>
      <c r="BC5" s="9">
        <f t="shared" si="20"/>
        <v>3326.5900000000056</v>
      </c>
    </row>
    <row r="6" spans="1:69" x14ac:dyDescent="0.25">
      <c r="A6" s="1">
        <v>44440</v>
      </c>
      <c r="B6" s="18">
        <v>440.49</v>
      </c>
      <c r="C6">
        <v>785.09</v>
      </c>
      <c r="D6" s="2">
        <v>210649.62</v>
      </c>
      <c r="E6" s="16">
        <v>418.43</v>
      </c>
      <c r="F6">
        <v>794.4</v>
      </c>
      <c r="G6" s="2">
        <v>210621.5</v>
      </c>
      <c r="H6" s="16">
        <v>396.37</v>
      </c>
      <c r="I6">
        <v>803.78</v>
      </c>
      <c r="J6" s="2">
        <v>210593.17</v>
      </c>
      <c r="K6" s="16">
        <v>374.31</v>
      </c>
      <c r="L6">
        <v>813.25</v>
      </c>
      <c r="M6" s="2">
        <v>210564.57</v>
      </c>
      <c r="N6" s="25">
        <v>860.3</v>
      </c>
      <c r="O6" s="2">
        <v>311.66000000000003</v>
      </c>
      <c r="P6" s="2">
        <v>211455.7</v>
      </c>
      <c r="Q6" s="16"/>
      <c r="R6" t="s">
        <v>39</v>
      </c>
      <c r="S6">
        <v>1187.56</v>
      </c>
      <c r="U6" s="11">
        <v>44440</v>
      </c>
      <c r="V6" s="7">
        <f t="shared" si="5"/>
        <v>4721.26</v>
      </c>
      <c r="W6" s="7">
        <f t="shared" si="6"/>
        <v>3979.51</v>
      </c>
      <c r="X6" s="7">
        <f t="shared" si="7"/>
        <v>2471.5500000000002</v>
      </c>
      <c r="Y6" s="7">
        <f t="shared" si="8"/>
        <v>779.32000000000062</v>
      </c>
      <c r="Z6" s="7">
        <f t="shared" si="9"/>
        <v>8434.119999999999</v>
      </c>
      <c r="AA6" s="7"/>
      <c r="AB6" s="7" cm="1">
        <f t="array" ref="AB6">value-D6</f>
        <v>86350.38</v>
      </c>
      <c r="AC6" s="7" cm="1">
        <f t="array" ref="AC6">value-G6</f>
        <v>86378.5</v>
      </c>
      <c r="AD6" s="7" cm="1">
        <f t="array" ref="AD6">value-J6</f>
        <v>86406.829999999987</v>
      </c>
      <c r="AE6" s="7" cm="1">
        <f t="array" ref="AE6">value-M6</f>
        <v>86435.43</v>
      </c>
      <c r="AF6" s="7" cm="1">
        <f t="array" ref="AF6">value-P6</f>
        <v>85544.299999999988</v>
      </c>
      <c r="AG6" s="7"/>
      <c r="AH6" s="7">
        <f t="shared" si="10"/>
        <v>91071.64</v>
      </c>
      <c r="AI6" s="7">
        <f t="shared" si="11"/>
        <v>90358.01</v>
      </c>
      <c r="AJ6" s="7">
        <f t="shared" si="12"/>
        <v>88878.37999999999</v>
      </c>
      <c r="AK6" s="7">
        <f t="shared" si="13"/>
        <v>87214.75</v>
      </c>
      <c r="AL6" s="7">
        <f t="shared" si="14"/>
        <v>93978.419999999984</v>
      </c>
      <c r="AP6" s="9">
        <f t="shared" si="2"/>
        <v>-741.75</v>
      </c>
      <c r="AQ6" s="9">
        <f t="shared" si="2"/>
        <v>-2249.71</v>
      </c>
      <c r="AR6" s="9">
        <f t="shared" si="3"/>
        <v>-3941.9399999999996</v>
      </c>
      <c r="AS6" s="9">
        <f t="shared" si="4"/>
        <v>3712.8599999999988</v>
      </c>
      <c r="AU6" s="2">
        <f t="shared" si="15"/>
        <v>28.119999999995343</v>
      </c>
      <c r="AV6" s="2">
        <f t="shared" si="16"/>
        <v>56.449999999982538</v>
      </c>
      <c r="AW6" s="2">
        <f t="shared" si="17"/>
        <v>85.049999999988358</v>
      </c>
      <c r="AX6" s="2">
        <f t="shared" si="21"/>
        <v>-806.0800000000163</v>
      </c>
      <c r="AZ6" s="9">
        <f t="shared" si="18"/>
        <v>-713.63000000000466</v>
      </c>
      <c r="BA6" s="9">
        <f t="shared" si="19"/>
        <v>-2193.2600000000175</v>
      </c>
      <c r="BB6" s="9">
        <f t="shared" si="20"/>
        <v>-3856.8900000000112</v>
      </c>
      <c r="BC6" s="9">
        <f t="shared" si="20"/>
        <v>2906.7799999999825</v>
      </c>
    </row>
    <row r="7" spans="1:69" x14ac:dyDescent="0.25">
      <c r="A7" s="1">
        <v>44470</v>
      </c>
      <c r="B7" s="18">
        <v>438.85</v>
      </c>
      <c r="C7">
        <v>786.73</v>
      </c>
      <c r="D7" s="2">
        <v>209862.89</v>
      </c>
      <c r="E7" s="16">
        <v>416.86</v>
      </c>
      <c r="F7">
        <v>795.97</v>
      </c>
      <c r="G7" s="2">
        <v>209825.52</v>
      </c>
      <c r="H7" s="16">
        <v>394.86</v>
      </c>
      <c r="I7">
        <v>805.29</v>
      </c>
      <c r="J7" s="2">
        <v>209787.88</v>
      </c>
      <c r="K7" s="16">
        <v>372.87</v>
      </c>
      <c r="L7">
        <v>814.69</v>
      </c>
      <c r="M7" s="2">
        <v>209749.89</v>
      </c>
      <c r="N7" s="25">
        <v>859.04</v>
      </c>
      <c r="O7" s="2">
        <v>312.92</v>
      </c>
      <c r="P7" s="2">
        <v>211142.78</v>
      </c>
      <c r="Q7" s="16"/>
      <c r="U7" s="11">
        <v>44470</v>
      </c>
      <c r="V7" s="7">
        <f t="shared" si="5"/>
        <v>7995.68</v>
      </c>
      <c r="W7" s="7">
        <f t="shared" si="6"/>
        <v>7266.68</v>
      </c>
      <c r="X7" s="7">
        <f t="shared" si="7"/>
        <v>5771.4</v>
      </c>
      <c r="Y7" s="7">
        <f t="shared" si="8"/>
        <v>4091.7600000000007</v>
      </c>
      <c r="Z7" s="7">
        <f t="shared" si="9"/>
        <v>11762.16</v>
      </c>
      <c r="AA7" s="7"/>
      <c r="AB7" s="7" cm="1">
        <f t="array" ref="AB7">value-D7</f>
        <v>87137.109999999986</v>
      </c>
      <c r="AC7" s="7" cm="1">
        <f t="array" ref="AC7">value-G7</f>
        <v>87174.48000000001</v>
      </c>
      <c r="AD7" s="7" cm="1">
        <f t="array" ref="AD7">value-J7</f>
        <v>87212.12</v>
      </c>
      <c r="AE7" s="7" cm="1">
        <f t="array" ref="AE7">value-M7</f>
        <v>87250.109999999986</v>
      </c>
      <c r="AF7" s="7" cm="1">
        <f t="array" ref="AF7">value-P7</f>
        <v>85857.22</v>
      </c>
      <c r="AG7" s="7"/>
      <c r="AH7" s="7">
        <f t="shared" si="10"/>
        <v>95132.789999999979</v>
      </c>
      <c r="AI7" s="7">
        <f t="shared" si="11"/>
        <v>94441.16</v>
      </c>
      <c r="AJ7" s="7">
        <f t="shared" si="12"/>
        <v>92983.51999999999</v>
      </c>
      <c r="AK7" s="7">
        <f t="shared" si="13"/>
        <v>91341.869999999981</v>
      </c>
      <c r="AL7" s="7">
        <f t="shared" si="14"/>
        <v>97619.38</v>
      </c>
      <c r="AP7" s="9">
        <f t="shared" si="2"/>
        <v>-729</v>
      </c>
      <c r="AQ7" s="9">
        <f t="shared" si="2"/>
        <v>-2224.2800000000007</v>
      </c>
      <c r="AR7" s="9">
        <f t="shared" si="3"/>
        <v>-3903.9199999999996</v>
      </c>
      <c r="AS7" s="9">
        <f t="shared" si="4"/>
        <v>3766.4799999999996</v>
      </c>
      <c r="AU7" s="2">
        <f t="shared" si="15"/>
        <v>37.370000000024447</v>
      </c>
      <c r="AV7" s="2">
        <f t="shared" si="16"/>
        <v>75.010000000009313</v>
      </c>
      <c r="AW7" s="2">
        <f t="shared" si="17"/>
        <v>113</v>
      </c>
      <c r="AX7" s="2">
        <f t="shared" si="21"/>
        <v>-1279.8899999999849</v>
      </c>
      <c r="AZ7" s="9">
        <f t="shared" si="18"/>
        <v>-691.62999999997555</v>
      </c>
      <c r="BA7" s="9">
        <f t="shared" si="19"/>
        <v>-2149.2699999999913</v>
      </c>
      <c r="BB7" s="9">
        <f t="shared" si="20"/>
        <v>-3790.9199999999996</v>
      </c>
      <c r="BC7" s="9">
        <f t="shared" si="20"/>
        <v>2486.5900000000147</v>
      </c>
    </row>
    <row r="8" spans="1:69" x14ac:dyDescent="0.25">
      <c r="A8" s="1">
        <v>44501</v>
      </c>
      <c r="B8" s="18">
        <v>437.21</v>
      </c>
      <c r="C8">
        <v>788.37</v>
      </c>
      <c r="D8" s="2">
        <v>209074.53</v>
      </c>
      <c r="E8" s="16">
        <v>415.28</v>
      </c>
      <c r="F8">
        <v>797.55</v>
      </c>
      <c r="G8" s="2">
        <v>209027.97</v>
      </c>
      <c r="H8" s="16">
        <v>393.35</v>
      </c>
      <c r="I8">
        <v>806.8</v>
      </c>
      <c r="J8" s="2">
        <v>208981.08</v>
      </c>
      <c r="K8" s="16">
        <v>371.43</v>
      </c>
      <c r="L8">
        <v>816.13</v>
      </c>
      <c r="M8" s="2">
        <v>208933.76000000001</v>
      </c>
      <c r="N8" s="25">
        <v>857.77</v>
      </c>
      <c r="O8" s="2">
        <v>314.19</v>
      </c>
      <c r="P8" s="2">
        <v>210828.59</v>
      </c>
      <c r="Q8" s="16"/>
      <c r="U8" s="11">
        <v>44501</v>
      </c>
      <c r="V8" s="7">
        <f t="shared" si="5"/>
        <v>11270.1</v>
      </c>
      <c r="W8" s="7">
        <f t="shared" si="6"/>
        <v>10553.85</v>
      </c>
      <c r="X8" s="7">
        <f t="shared" si="7"/>
        <v>9071.25</v>
      </c>
      <c r="Y8" s="7">
        <f t="shared" si="8"/>
        <v>7404.2000000000007</v>
      </c>
      <c r="Z8" s="7">
        <f t="shared" si="9"/>
        <v>15090.2</v>
      </c>
      <c r="AA8" s="7"/>
      <c r="AB8" s="7" cm="1">
        <f t="array" ref="AB8">value-D8</f>
        <v>87925.47</v>
      </c>
      <c r="AC8" s="7" cm="1">
        <f t="array" ref="AC8">value-G8</f>
        <v>87972.03</v>
      </c>
      <c r="AD8" s="7" cm="1">
        <f t="array" ref="AD8">value-J8</f>
        <v>88018.920000000013</v>
      </c>
      <c r="AE8" s="7" cm="1">
        <f t="array" ref="AE8">value-M8</f>
        <v>88066.239999999991</v>
      </c>
      <c r="AF8" s="7" cm="1">
        <f t="array" ref="AF8">value-P8</f>
        <v>86171.41</v>
      </c>
      <c r="AG8" s="7"/>
      <c r="AH8" s="7">
        <f t="shared" si="10"/>
        <v>99195.57</v>
      </c>
      <c r="AI8" s="7">
        <f t="shared" si="11"/>
        <v>98525.88</v>
      </c>
      <c r="AJ8" s="7">
        <f t="shared" si="12"/>
        <v>97090.170000000013</v>
      </c>
      <c r="AK8" s="7">
        <f t="shared" si="13"/>
        <v>95470.439999999988</v>
      </c>
      <c r="AL8" s="7">
        <f t="shared" si="14"/>
        <v>101261.61</v>
      </c>
      <c r="AP8" s="9">
        <f t="shared" ref="AP8:AP71" si="22">W8-$V8</f>
        <v>-716.25</v>
      </c>
      <c r="AQ8" s="9">
        <f t="shared" ref="AQ8:AQ71" si="23">X8-$V8</f>
        <v>-2198.8500000000004</v>
      </c>
      <c r="AR8" s="9">
        <f t="shared" ref="AR8:AR71" si="24">Y8-$V8</f>
        <v>-3865.8999999999996</v>
      </c>
      <c r="AS8" s="9">
        <f t="shared" ref="AS8:AS71" si="25">Z8-$V8</f>
        <v>3820.1000000000004</v>
      </c>
      <c r="AU8" s="2">
        <f t="shared" si="15"/>
        <v>46.559999999997672</v>
      </c>
      <c r="AV8" s="2">
        <f t="shared" si="16"/>
        <v>93.450000000011642</v>
      </c>
      <c r="AW8" s="2">
        <f t="shared" si="17"/>
        <v>140.76999999998952</v>
      </c>
      <c r="AX8" s="2">
        <f t="shared" si="21"/>
        <v>-1754.0599999999977</v>
      </c>
      <c r="AZ8" s="9">
        <f t="shared" si="18"/>
        <v>-669.69000000000233</v>
      </c>
      <c r="BA8" s="9">
        <f t="shared" si="19"/>
        <v>-2105.3999999999887</v>
      </c>
      <c r="BB8" s="9">
        <f t="shared" si="20"/>
        <v>-3725.1300000000101</v>
      </c>
      <c r="BC8" s="9">
        <f t="shared" si="20"/>
        <v>2066.0400000000027</v>
      </c>
    </row>
    <row r="9" spans="1:69" x14ac:dyDescent="0.25">
      <c r="A9" s="1">
        <v>44531</v>
      </c>
      <c r="B9" s="18">
        <v>435.57</v>
      </c>
      <c r="C9">
        <v>790.01</v>
      </c>
      <c r="D9" s="2">
        <v>208284.52</v>
      </c>
      <c r="E9" s="16">
        <v>413.7</v>
      </c>
      <c r="F9">
        <v>799.13</v>
      </c>
      <c r="G9" s="2">
        <v>208228.84</v>
      </c>
      <c r="H9" s="16">
        <v>391.84</v>
      </c>
      <c r="I9">
        <v>808.31</v>
      </c>
      <c r="J9" s="2">
        <v>208172.77</v>
      </c>
      <c r="K9" s="16">
        <v>369.99</v>
      </c>
      <c r="L9">
        <v>817.57</v>
      </c>
      <c r="M9" s="2">
        <v>208116.19</v>
      </c>
      <c r="N9" s="25">
        <v>856.49</v>
      </c>
      <c r="O9" s="2">
        <v>315.47000000000003</v>
      </c>
      <c r="P9" s="2">
        <v>210513.12</v>
      </c>
      <c r="Q9" s="16"/>
      <c r="U9" s="11">
        <v>44531</v>
      </c>
      <c r="V9" s="7">
        <f t="shared" si="5"/>
        <v>14544.52</v>
      </c>
      <c r="W9" s="7">
        <f t="shared" si="6"/>
        <v>13841.02</v>
      </c>
      <c r="X9" s="7">
        <f t="shared" si="7"/>
        <v>12371.1</v>
      </c>
      <c r="Y9" s="7">
        <f t="shared" si="8"/>
        <v>10716.640000000001</v>
      </c>
      <c r="Z9" s="7">
        <f t="shared" si="9"/>
        <v>18418.240000000002</v>
      </c>
      <c r="AA9" s="7"/>
      <c r="AB9" s="7" cm="1">
        <f t="array" ref="AB9">value-D9</f>
        <v>88715.48000000001</v>
      </c>
      <c r="AC9" s="7" cm="1">
        <f t="array" ref="AC9">value-G9</f>
        <v>88771.16</v>
      </c>
      <c r="AD9" s="7" cm="1">
        <f t="array" ref="AD9">value-J9</f>
        <v>88827.23000000001</v>
      </c>
      <c r="AE9" s="7" cm="1">
        <f t="array" ref="AE9">value-M9</f>
        <v>88883.81</v>
      </c>
      <c r="AF9" s="7" cm="1">
        <f t="array" ref="AF9">value-P9</f>
        <v>86486.88</v>
      </c>
      <c r="AG9" s="7"/>
      <c r="AH9" s="7">
        <f t="shared" si="10"/>
        <v>103260.00000000001</v>
      </c>
      <c r="AI9" s="7">
        <f t="shared" si="11"/>
        <v>102612.18000000001</v>
      </c>
      <c r="AJ9" s="7">
        <f t="shared" si="12"/>
        <v>101198.33000000002</v>
      </c>
      <c r="AK9" s="7">
        <f t="shared" si="13"/>
        <v>99600.45</v>
      </c>
      <c r="AL9" s="7">
        <f t="shared" si="14"/>
        <v>104905.12000000001</v>
      </c>
      <c r="AP9" s="9">
        <f t="shared" si="22"/>
        <v>-703.5</v>
      </c>
      <c r="AQ9" s="9">
        <f t="shared" si="23"/>
        <v>-2173.42</v>
      </c>
      <c r="AR9" s="9">
        <f t="shared" si="24"/>
        <v>-3827.8799999999992</v>
      </c>
      <c r="AS9" s="9">
        <f t="shared" si="25"/>
        <v>3873.7200000000012</v>
      </c>
      <c r="AU9" s="2">
        <f t="shared" si="15"/>
        <v>55.679999999993015</v>
      </c>
      <c r="AV9" s="2">
        <f t="shared" si="16"/>
        <v>111.75</v>
      </c>
      <c r="AW9" s="2">
        <f t="shared" si="17"/>
        <v>168.32999999998719</v>
      </c>
      <c r="AX9" s="2">
        <f t="shared" si="21"/>
        <v>-2228.6000000000058</v>
      </c>
      <c r="AZ9" s="9">
        <f t="shared" si="18"/>
        <v>-647.82000000000698</v>
      </c>
      <c r="BA9" s="9">
        <f t="shared" si="19"/>
        <v>-2061.67</v>
      </c>
      <c r="BB9" s="9">
        <f t="shared" si="20"/>
        <v>-3659.550000000012</v>
      </c>
      <c r="BC9" s="9">
        <f t="shared" si="20"/>
        <v>1645.1199999999953</v>
      </c>
    </row>
    <row r="10" spans="1:69" x14ac:dyDescent="0.25">
      <c r="A10" s="1">
        <v>44562</v>
      </c>
      <c r="B10" s="18">
        <v>433.93</v>
      </c>
      <c r="C10">
        <v>791.65</v>
      </c>
      <c r="D10" s="2">
        <v>207492.87</v>
      </c>
      <c r="E10" s="16">
        <v>412.12</v>
      </c>
      <c r="F10">
        <v>800.71</v>
      </c>
      <c r="G10" s="2">
        <v>207428.13</v>
      </c>
      <c r="H10" s="16">
        <v>390.32</v>
      </c>
      <c r="I10">
        <v>809.83</v>
      </c>
      <c r="J10" s="2">
        <v>207362.95</v>
      </c>
      <c r="K10" s="16">
        <v>368.54</v>
      </c>
      <c r="L10">
        <v>819.02</v>
      </c>
      <c r="M10" s="2">
        <v>207297.17</v>
      </c>
      <c r="N10" s="25">
        <v>855.21</v>
      </c>
      <c r="O10" s="2">
        <v>316.75</v>
      </c>
      <c r="P10" s="2">
        <v>210196.37</v>
      </c>
      <c r="Q10" s="16"/>
      <c r="U10" s="11">
        <v>44562</v>
      </c>
      <c r="V10" s="7">
        <f t="shared" si="5"/>
        <v>17818.940000000002</v>
      </c>
      <c r="W10" s="7">
        <f t="shared" si="6"/>
        <v>17128.190000000002</v>
      </c>
      <c r="X10" s="7">
        <f t="shared" si="7"/>
        <v>15670.949999999999</v>
      </c>
      <c r="Y10" s="7">
        <f t="shared" si="8"/>
        <v>14029.080000000002</v>
      </c>
      <c r="Z10" s="7">
        <f t="shared" si="9"/>
        <v>21746.280000000002</v>
      </c>
      <c r="AA10" s="7"/>
      <c r="AB10" s="7" cm="1">
        <f t="array" ref="AB10">value-D10</f>
        <v>89507.13</v>
      </c>
      <c r="AC10" s="7" cm="1">
        <f t="array" ref="AC10">value-G10</f>
        <v>89571.87</v>
      </c>
      <c r="AD10" s="7" cm="1">
        <f t="array" ref="AD10">value-J10</f>
        <v>89637.049999999988</v>
      </c>
      <c r="AE10" s="7" cm="1">
        <f t="array" ref="AE10">value-M10</f>
        <v>89702.829999999987</v>
      </c>
      <c r="AF10" s="7" cm="1">
        <f t="array" ref="AF10">value-P10</f>
        <v>86803.63</v>
      </c>
      <c r="AG10" s="7"/>
      <c r="AH10" s="7">
        <f t="shared" si="10"/>
        <v>107326.07</v>
      </c>
      <c r="AI10" s="7">
        <f t="shared" si="11"/>
        <v>106700.06</v>
      </c>
      <c r="AJ10" s="7">
        <f t="shared" si="12"/>
        <v>105307.99999999999</v>
      </c>
      <c r="AK10" s="7">
        <f t="shared" si="13"/>
        <v>103731.90999999999</v>
      </c>
      <c r="AL10" s="7">
        <f t="shared" si="14"/>
        <v>108549.91</v>
      </c>
      <c r="AP10" s="9">
        <f t="shared" si="22"/>
        <v>-690.75</v>
      </c>
      <c r="AQ10" s="9">
        <f t="shared" si="23"/>
        <v>-2147.9900000000034</v>
      </c>
      <c r="AR10" s="9">
        <f t="shared" si="24"/>
        <v>-3789.8600000000006</v>
      </c>
      <c r="AS10" s="9">
        <f t="shared" si="25"/>
        <v>3927.34</v>
      </c>
      <c r="AU10" s="2">
        <f t="shared" si="15"/>
        <v>64.739999999990687</v>
      </c>
      <c r="AV10" s="2">
        <f t="shared" si="16"/>
        <v>129.9199999999837</v>
      </c>
      <c r="AW10" s="2">
        <f t="shared" si="17"/>
        <v>195.69999999998254</v>
      </c>
      <c r="AX10" s="2">
        <f t="shared" si="21"/>
        <v>-2703.5</v>
      </c>
      <c r="AZ10" s="9">
        <f t="shared" si="18"/>
        <v>-626.01000000000931</v>
      </c>
      <c r="BA10" s="9">
        <f t="shared" si="19"/>
        <v>-2018.0700000000197</v>
      </c>
      <c r="BB10" s="9">
        <f t="shared" si="20"/>
        <v>-3594.160000000018</v>
      </c>
      <c r="BC10" s="9">
        <f t="shared" si="20"/>
        <v>1223.8400000000001</v>
      </c>
    </row>
    <row r="11" spans="1:69" x14ac:dyDescent="0.25">
      <c r="A11" s="1">
        <v>44593</v>
      </c>
      <c r="B11" s="18">
        <v>432.28</v>
      </c>
      <c r="C11">
        <v>793.3</v>
      </c>
      <c r="D11" s="2">
        <v>206699.56</v>
      </c>
      <c r="E11" s="16">
        <v>410.53</v>
      </c>
      <c r="F11">
        <v>802.3</v>
      </c>
      <c r="G11" s="2">
        <v>206625.84</v>
      </c>
      <c r="H11" s="16">
        <v>388.81</v>
      </c>
      <c r="I11">
        <v>811.34</v>
      </c>
      <c r="J11" s="2">
        <v>206551.6</v>
      </c>
      <c r="K11" s="16">
        <v>367.09</v>
      </c>
      <c r="L11">
        <v>820.47</v>
      </c>
      <c r="M11" s="2">
        <v>206476.7</v>
      </c>
      <c r="N11" s="25">
        <v>853.92</v>
      </c>
      <c r="O11" s="2">
        <v>318.04000000000002</v>
      </c>
      <c r="P11" s="2">
        <v>209878.33</v>
      </c>
      <c r="Q11" s="16"/>
      <c r="U11" s="11">
        <v>44593</v>
      </c>
      <c r="V11" s="7">
        <f t="shared" si="5"/>
        <v>21093.360000000001</v>
      </c>
      <c r="W11" s="7">
        <f t="shared" si="6"/>
        <v>20415.36</v>
      </c>
      <c r="X11" s="7">
        <f t="shared" si="7"/>
        <v>18970.799999999996</v>
      </c>
      <c r="Y11" s="7">
        <f t="shared" si="8"/>
        <v>17341.52</v>
      </c>
      <c r="Z11" s="7">
        <f t="shared" si="9"/>
        <v>25074.320000000003</v>
      </c>
      <c r="AA11" s="7"/>
      <c r="AB11" s="7" cm="1">
        <f t="array" ref="AB11">value-D11</f>
        <v>90300.44</v>
      </c>
      <c r="AC11" s="7" cm="1">
        <f t="array" ref="AC11">value-G11</f>
        <v>90374.16</v>
      </c>
      <c r="AD11" s="7" cm="1">
        <f t="array" ref="AD11">value-J11</f>
        <v>90448.4</v>
      </c>
      <c r="AE11" s="7" cm="1">
        <f t="array" ref="AE11">value-M11</f>
        <v>90523.299999999988</v>
      </c>
      <c r="AF11" s="7" cm="1">
        <f t="array" ref="AF11">value-P11</f>
        <v>87121.670000000013</v>
      </c>
      <c r="AG11" s="7"/>
      <c r="AH11" s="7">
        <f t="shared" si="10"/>
        <v>111393.8</v>
      </c>
      <c r="AI11" s="7">
        <f t="shared" si="11"/>
        <v>110789.52</v>
      </c>
      <c r="AJ11" s="7">
        <f t="shared" si="12"/>
        <v>109419.19999999998</v>
      </c>
      <c r="AK11" s="7">
        <f t="shared" si="13"/>
        <v>107864.81999999999</v>
      </c>
      <c r="AL11" s="7">
        <f t="shared" si="14"/>
        <v>112195.99000000002</v>
      </c>
      <c r="AP11" s="9">
        <f t="shared" si="22"/>
        <v>-678</v>
      </c>
      <c r="AQ11" s="9">
        <f t="shared" si="23"/>
        <v>-2122.5600000000049</v>
      </c>
      <c r="AR11" s="9">
        <f t="shared" si="24"/>
        <v>-3751.84</v>
      </c>
      <c r="AS11" s="9">
        <f t="shared" si="25"/>
        <v>3980.9600000000028</v>
      </c>
      <c r="AU11" s="2">
        <f t="shared" si="15"/>
        <v>73.720000000001164</v>
      </c>
      <c r="AV11" s="2">
        <f t="shared" si="16"/>
        <v>147.95999999999185</v>
      </c>
      <c r="AW11" s="2">
        <f t="shared" si="17"/>
        <v>222.85999999998603</v>
      </c>
      <c r="AX11" s="2">
        <f t="shared" si="21"/>
        <v>-3178.7699999999895</v>
      </c>
      <c r="AZ11" s="9">
        <f t="shared" si="18"/>
        <v>-604.27999999999884</v>
      </c>
      <c r="BA11" s="9">
        <f t="shared" si="19"/>
        <v>-1974.6000000000131</v>
      </c>
      <c r="BB11" s="9">
        <f t="shared" si="20"/>
        <v>-3528.9800000000141</v>
      </c>
      <c r="BC11" s="9">
        <f t="shared" si="20"/>
        <v>802.19000000001324</v>
      </c>
    </row>
    <row r="12" spans="1:69" x14ac:dyDescent="0.25">
      <c r="A12" s="1">
        <v>44621</v>
      </c>
      <c r="B12" s="18">
        <v>430.62</v>
      </c>
      <c r="C12">
        <v>794.96</v>
      </c>
      <c r="D12" s="2">
        <v>205904.61</v>
      </c>
      <c r="E12" s="16">
        <v>408.95</v>
      </c>
      <c r="F12">
        <v>803.88</v>
      </c>
      <c r="G12" s="2">
        <v>205821.95</v>
      </c>
      <c r="H12" s="16">
        <v>387.28</v>
      </c>
      <c r="I12">
        <v>812.87</v>
      </c>
      <c r="J12" s="2">
        <v>205738.74</v>
      </c>
      <c r="K12" s="16">
        <v>365.64</v>
      </c>
      <c r="L12">
        <v>821.92</v>
      </c>
      <c r="M12" s="2">
        <v>205654.77</v>
      </c>
      <c r="N12" s="25">
        <v>852.63</v>
      </c>
      <c r="O12" s="2">
        <v>319.33</v>
      </c>
      <c r="P12" s="2">
        <v>209559</v>
      </c>
      <c r="Q12" s="16"/>
      <c r="U12" s="11">
        <v>44621</v>
      </c>
      <c r="V12" s="7">
        <f t="shared" si="5"/>
        <v>24367.78</v>
      </c>
      <c r="W12" s="7">
        <f t="shared" si="6"/>
        <v>23702.53</v>
      </c>
      <c r="X12" s="7">
        <f t="shared" si="7"/>
        <v>22270.649999999994</v>
      </c>
      <c r="Y12" s="7">
        <f t="shared" si="8"/>
        <v>20653.96</v>
      </c>
      <c r="Z12" s="7">
        <f t="shared" si="9"/>
        <v>28402.360000000004</v>
      </c>
      <c r="AA12" s="7"/>
      <c r="AB12" s="7" cm="1">
        <f t="array" ref="AB12">value-D12</f>
        <v>91095.390000000014</v>
      </c>
      <c r="AC12" s="7" cm="1">
        <f t="array" ref="AC12">value-G12</f>
        <v>91178.049999999988</v>
      </c>
      <c r="AD12" s="7" cm="1">
        <f t="array" ref="AD12">value-J12</f>
        <v>91261.260000000009</v>
      </c>
      <c r="AE12" s="7" cm="1">
        <f t="array" ref="AE12">value-M12</f>
        <v>91345.23000000001</v>
      </c>
      <c r="AF12" s="7" cm="1">
        <f t="array" ref="AF12">value-P12</f>
        <v>87441</v>
      </c>
      <c r="AG12" s="7"/>
      <c r="AH12" s="7">
        <f t="shared" si="10"/>
        <v>115463.17000000001</v>
      </c>
      <c r="AI12" s="7">
        <f t="shared" si="11"/>
        <v>114880.57999999999</v>
      </c>
      <c r="AJ12" s="7">
        <f t="shared" si="12"/>
        <v>113531.91</v>
      </c>
      <c r="AK12" s="7">
        <f t="shared" si="13"/>
        <v>111999.19</v>
      </c>
      <c r="AL12" s="7">
        <f t="shared" si="14"/>
        <v>115843.36</v>
      </c>
      <c r="AP12" s="9">
        <f t="shared" si="22"/>
        <v>-665.25</v>
      </c>
      <c r="AQ12" s="9">
        <f t="shared" si="23"/>
        <v>-2097.1300000000047</v>
      </c>
      <c r="AR12" s="9">
        <f t="shared" si="24"/>
        <v>-3713.8199999999997</v>
      </c>
      <c r="AS12" s="9">
        <f t="shared" si="25"/>
        <v>4034.5800000000054</v>
      </c>
      <c r="AU12" s="2">
        <f t="shared" si="15"/>
        <v>82.659999999974389</v>
      </c>
      <c r="AV12" s="2">
        <f t="shared" si="16"/>
        <v>165.86999999999534</v>
      </c>
      <c r="AW12" s="2">
        <f t="shared" si="17"/>
        <v>249.83999999999651</v>
      </c>
      <c r="AX12" s="2">
        <f t="shared" si="21"/>
        <v>-3654.390000000014</v>
      </c>
      <c r="AZ12" s="9">
        <f t="shared" si="18"/>
        <v>-582.59000000002561</v>
      </c>
      <c r="BA12" s="9">
        <f t="shared" si="19"/>
        <v>-1931.2600000000093</v>
      </c>
      <c r="BB12" s="9">
        <f t="shared" si="20"/>
        <v>-3463.9800000000032</v>
      </c>
      <c r="BC12" s="9">
        <f t="shared" si="20"/>
        <v>380.18999999999141</v>
      </c>
    </row>
    <row r="13" spans="1:69" x14ac:dyDescent="0.25">
      <c r="A13" s="1">
        <v>44652</v>
      </c>
      <c r="B13" s="18">
        <v>428.97</v>
      </c>
      <c r="C13">
        <v>796.61</v>
      </c>
      <c r="D13" s="2">
        <v>205107.99</v>
      </c>
      <c r="E13" s="16">
        <v>407.36</v>
      </c>
      <c r="F13">
        <v>805.47</v>
      </c>
      <c r="G13" s="2">
        <v>205016.48</v>
      </c>
      <c r="H13" s="16">
        <v>385.76</v>
      </c>
      <c r="I13">
        <v>814.39</v>
      </c>
      <c r="J13" s="2">
        <v>204924.35</v>
      </c>
      <c r="K13" s="16">
        <v>364.18</v>
      </c>
      <c r="L13">
        <v>823.38</v>
      </c>
      <c r="M13" s="2">
        <v>204831.39</v>
      </c>
      <c r="N13" s="25">
        <v>851.33</v>
      </c>
      <c r="O13" s="2">
        <v>320.63</v>
      </c>
      <c r="P13" s="2">
        <v>209238.38</v>
      </c>
      <c r="Q13" s="16"/>
      <c r="U13" s="11">
        <v>44652</v>
      </c>
      <c r="V13" s="7">
        <f t="shared" si="5"/>
        <v>27642.199999999997</v>
      </c>
      <c r="W13" s="7">
        <f t="shared" si="6"/>
        <v>26989.699999999997</v>
      </c>
      <c r="X13" s="7">
        <f t="shared" si="7"/>
        <v>25570.499999999993</v>
      </c>
      <c r="Y13" s="7">
        <f t="shared" si="8"/>
        <v>23966.399999999998</v>
      </c>
      <c r="Z13" s="7">
        <f t="shared" si="9"/>
        <v>31730.400000000001</v>
      </c>
      <c r="AA13" s="7"/>
      <c r="AB13" s="7" cm="1">
        <f t="array" ref="AB13">value-D13</f>
        <v>91892.010000000009</v>
      </c>
      <c r="AC13" s="7" cm="1">
        <f t="array" ref="AC13">value-G13</f>
        <v>91983.51999999999</v>
      </c>
      <c r="AD13" s="7" cm="1">
        <f t="array" ref="AD13">value-J13</f>
        <v>92075.65</v>
      </c>
      <c r="AE13" s="7" cm="1">
        <f t="array" ref="AE13">value-M13</f>
        <v>92168.609999999986</v>
      </c>
      <c r="AF13" s="7" cm="1">
        <f t="array" ref="AF13">value-P13</f>
        <v>87761.62</v>
      </c>
      <c r="AG13" s="7"/>
      <c r="AH13" s="7">
        <f t="shared" si="10"/>
        <v>119534.21</v>
      </c>
      <c r="AI13" s="7">
        <f t="shared" si="11"/>
        <v>118973.21999999999</v>
      </c>
      <c r="AJ13" s="7">
        <f t="shared" si="12"/>
        <v>117646.15</v>
      </c>
      <c r="AK13" s="7">
        <f t="shared" si="13"/>
        <v>116135.00999999998</v>
      </c>
      <c r="AL13" s="7">
        <f t="shared" si="14"/>
        <v>119492.01999999999</v>
      </c>
      <c r="AP13" s="9">
        <f t="shared" si="22"/>
        <v>-652.5</v>
      </c>
      <c r="AQ13" s="9">
        <f t="shared" si="23"/>
        <v>-2071.7000000000044</v>
      </c>
      <c r="AR13" s="9">
        <f t="shared" si="24"/>
        <v>-3675.7999999999993</v>
      </c>
      <c r="AS13" s="9">
        <f t="shared" si="25"/>
        <v>4088.2000000000044</v>
      </c>
      <c r="AU13" s="2">
        <f t="shared" si="15"/>
        <v>91.509999999980209</v>
      </c>
      <c r="AV13" s="2">
        <f t="shared" si="16"/>
        <v>183.63999999998487</v>
      </c>
      <c r="AW13" s="2">
        <f t="shared" si="17"/>
        <v>276.59999999997672</v>
      </c>
      <c r="AX13" s="2">
        <f t="shared" si="21"/>
        <v>-4130.390000000014</v>
      </c>
      <c r="AZ13" s="9">
        <f t="shared" si="18"/>
        <v>-560.99000000001979</v>
      </c>
      <c r="BA13" s="9">
        <f t="shared" si="19"/>
        <v>-1888.0600000000195</v>
      </c>
      <c r="BB13" s="9">
        <f t="shared" si="20"/>
        <v>-3399.2000000000226</v>
      </c>
      <c r="BC13" s="9">
        <f t="shared" si="20"/>
        <v>-42.190000000009604</v>
      </c>
    </row>
    <row r="14" spans="1:69" x14ac:dyDescent="0.25">
      <c r="A14" s="1">
        <v>44682</v>
      </c>
      <c r="B14" s="18">
        <v>427.31</v>
      </c>
      <c r="C14">
        <v>798.27</v>
      </c>
      <c r="D14" s="2">
        <v>204309.72</v>
      </c>
      <c r="E14" s="16">
        <v>405.76</v>
      </c>
      <c r="F14">
        <v>807.07</v>
      </c>
      <c r="G14" s="2">
        <v>204209.41</v>
      </c>
      <c r="H14" s="16">
        <v>384.23</v>
      </c>
      <c r="I14">
        <v>815.92</v>
      </c>
      <c r="J14" s="2">
        <v>204108.43</v>
      </c>
      <c r="K14" s="16">
        <v>362.72</v>
      </c>
      <c r="L14">
        <v>824.84</v>
      </c>
      <c r="M14" s="2">
        <v>204006.55</v>
      </c>
      <c r="N14" s="25">
        <v>850.03</v>
      </c>
      <c r="O14" s="2">
        <v>321.93</v>
      </c>
      <c r="P14" s="2">
        <v>208916.45</v>
      </c>
      <c r="Q14" s="16"/>
      <c r="U14" s="11">
        <v>44682</v>
      </c>
      <c r="V14" s="7">
        <f t="shared" si="5"/>
        <v>30916.619999999995</v>
      </c>
      <c r="W14" s="7">
        <f t="shared" si="6"/>
        <v>30276.869999999995</v>
      </c>
      <c r="X14" s="7">
        <f t="shared" si="7"/>
        <v>28870.349999999991</v>
      </c>
      <c r="Y14" s="7">
        <f t="shared" si="8"/>
        <v>27278.839999999997</v>
      </c>
      <c r="Z14" s="7">
        <f t="shared" si="9"/>
        <v>35058.44</v>
      </c>
      <c r="AA14" s="7"/>
      <c r="AB14" s="7" cm="1">
        <f t="array" ref="AB14">value-D14</f>
        <v>92690.28</v>
      </c>
      <c r="AC14" s="7" cm="1">
        <f t="array" ref="AC14">value-G14</f>
        <v>92790.59</v>
      </c>
      <c r="AD14" s="7" cm="1">
        <f t="array" ref="AD14">value-J14</f>
        <v>92891.57</v>
      </c>
      <c r="AE14" s="7" cm="1">
        <f t="array" ref="AE14">value-M14</f>
        <v>92993.450000000012</v>
      </c>
      <c r="AF14" s="7" cm="1">
        <f t="array" ref="AF14">value-P14</f>
        <v>88083.549999999988</v>
      </c>
      <c r="AG14" s="7"/>
      <c r="AH14" s="7">
        <f t="shared" si="10"/>
        <v>123606.9</v>
      </c>
      <c r="AI14" s="7">
        <f t="shared" si="11"/>
        <v>123067.45999999999</v>
      </c>
      <c r="AJ14" s="7">
        <f t="shared" si="12"/>
        <v>121761.92</v>
      </c>
      <c r="AK14" s="7">
        <f t="shared" si="13"/>
        <v>120272.29000000001</v>
      </c>
      <c r="AL14" s="7">
        <f t="shared" si="14"/>
        <v>123141.98999999999</v>
      </c>
      <c r="AP14" s="9">
        <f t="shared" si="22"/>
        <v>-639.75</v>
      </c>
      <c r="AQ14" s="9">
        <f t="shared" si="23"/>
        <v>-2046.2700000000041</v>
      </c>
      <c r="AR14" s="9">
        <f t="shared" si="24"/>
        <v>-3637.7799999999988</v>
      </c>
      <c r="AS14" s="9">
        <f t="shared" si="25"/>
        <v>4141.820000000007</v>
      </c>
      <c r="AU14" s="2">
        <f t="shared" si="15"/>
        <v>100.30999999999767</v>
      </c>
      <c r="AV14" s="2">
        <f t="shared" si="16"/>
        <v>201.29000000000815</v>
      </c>
      <c r="AW14" s="2">
        <f t="shared" si="17"/>
        <v>303.17000000001281</v>
      </c>
      <c r="AX14" s="2">
        <f t="shared" si="21"/>
        <v>-4606.7300000000105</v>
      </c>
      <c r="AZ14" s="9">
        <f t="shared" si="18"/>
        <v>-539.44000000000233</v>
      </c>
      <c r="BA14" s="9">
        <f t="shared" si="19"/>
        <v>-1844.9799999999959</v>
      </c>
      <c r="BB14" s="9">
        <f t="shared" si="20"/>
        <v>-3334.609999999986</v>
      </c>
      <c r="BC14" s="9">
        <f t="shared" si="20"/>
        <v>-464.91000000000349</v>
      </c>
    </row>
    <row r="15" spans="1:69" x14ac:dyDescent="0.25">
      <c r="A15" s="1">
        <v>44713</v>
      </c>
      <c r="B15" s="18">
        <v>425.65</v>
      </c>
      <c r="C15">
        <v>799.93</v>
      </c>
      <c r="D15" s="2">
        <v>203509.79</v>
      </c>
      <c r="E15" s="16">
        <v>404.16</v>
      </c>
      <c r="F15">
        <v>808.67</v>
      </c>
      <c r="G15" s="2">
        <v>203400.75</v>
      </c>
      <c r="H15" s="16">
        <v>382.7</v>
      </c>
      <c r="I15">
        <v>817.45</v>
      </c>
      <c r="J15" s="2">
        <v>203290.98</v>
      </c>
      <c r="K15" s="16">
        <v>361.26</v>
      </c>
      <c r="L15">
        <v>826.3</v>
      </c>
      <c r="M15" s="2">
        <v>203180.26</v>
      </c>
      <c r="N15" s="25">
        <v>848.72</v>
      </c>
      <c r="O15" s="2">
        <v>323.24</v>
      </c>
      <c r="P15" s="2">
        <v>208593.21</v>
      </c>
      <c r="Q15" s="16"/>
      <c r="U15" s="11">
        <v>44713</v>
      </c>
      <c r="V15" s="7">
        <f t="shared" si="5"/>
        <v>34191.039999999994</v>
      </c>
      <c r="W15" s="7">
        <f t="shared" si="6"/>
        <v>33564.039999999994</v>
      </c>
      <c r="X15" s="7">
        <f t="shared" si="7"/>
        <v>32170.19999999999</v>
      </c>
      <c r="Y15" s="7">
        <f t="shared" si="8"/>
        <v>30591.279999999995</v>
      </c>
      <c r="Z15" s="7">
        <f t="shared" si="9"/>
        <v>38386.480000000003</v>
      </c>
      <c r="AA15" s="7"/>
      <c r="AB15" s="7" cm="1">
        <f t="array" ref="AB15">value-D15</f>
        <v>93490.209999999992</v>
      </c>
      <c r="AC15" s="7" cm="1">
        <f t="array" ref="AC15">value-G15</f>
        <v>93599.25</v>
      </c>
      <c r="AD15" s="7" cm="1">
        <f t="array" ref="AD15">value-J15</f>
        <v>93709.01999999999</v>
      </c>
      <c r="AE15" s="7" cm="1">
        <f t="array" ref="AE15">value-M15</f>
        <v>93819.739999999991</v>
      </c>
      <c r="AF15" s="7" cm="1">
        <f t="array" ref="AF15">value-P15</f>
        <v>88406.790000000008</v>
      </c>
      <c r="AG15" s="7"/>
      <c r="AH15" s="7">
        <f t="shared" si="10"/>
        <v>127681.24999999999</v>
      </c>
      <c r="AI15" s="7">
        <f t="shared" si="11"/>
        <v>127163.29</v>
      </c>
      <c r="AJ15" s="7">
        <f t="shared" si="12"/>
        <v>125879.21999999997</v>
      </c>
      <c r="AK15" s="7">
        <f t="shared" si="13"/>
        <v>124411.01999999999</v>
      </c>
      <c r="AL15" s="7">
        <f t="shared" si="14"/>
        <v>126793.27000000002</v>
      </c>
      <c r="AP15" s="9">
        <f t="shared" si="22"/>
        <v>-627</v>
      </c>
      <c r="AQ15" s="9">
        <f t="shared" si="23"/>
        <v>-2020.8400000000038</v>
      </c>
      <c r="AR15" s="9">
        <f t="shared" si="24"/>
        <v>-3599.7599999999984</v>
      </c>
      <c r="AS15" s="9">
        <f t="shared" si="25"/>
        <v>4195.4400000000096</v>
      </c>
      <c r="AU15" s="2">
        <f t="shared" si="15"/>
        <v>109.04000000000815</v>
      </c>
      <c r="AV15" s="2">
        <f t="shared" si="16"/>
        <v>218.80999999999767</v>
      </c>
      <c r="AW15" s="2">
        <f t="shared" si="17"/>
        <v>329.52999999999884</v>
      </c>
      <c r="AX15" s="2">
        <f t="shared" si="21"/>
        <v>-5083.4199999999837</v>
      </c>
      <c r="AZ15" s="9">
        <f t="shared" si="18"/>
        <v>-517.95999999999185</v>
      </c>
      <c r="BA15" s="9">
        <f t="shared" si="19"/>
        <v>-1802.0300000000061</v>
      </c>
      <c r="BB15" s="9">
        <f t="shared" si="20"/>
        <v>-3270.2299999999996</v>
      </c>
      <c r="BC15" s="9">
        <f t="shared" si="20"/>
        <v>-887.9799999999741</v>
      </c>
    </row>
    <row r="16" spans="1:69" x14ac:dyDescent="0.25">
      <c r="A16" s="1">
        <v>44743</v>
      </c>
      <c r="B16" s="18">
        <v>423.98</v>
      </c>
      <c r="C16">
        <v>801.6</v>
      </c>
      <c r="D16" s="2">
        <v>202708.19</v>
      </c>
      <c r="E16" s="16">
        <v>402.56</v>
      </c>
      <c r="F16">
        <v>810.27</v>
      </c>
      <c r="G16" s="2">
        <v>202590.48</v>
      </c>
      <c r="H16" s="16">
        <v>381.17</v>
      </c>
      <c r="I16">
        <v>818.98</v>
      </c>
      <c r="J16" s="2">
        <v>202472</v>
      </c>
      <c r="K16" s="16">
        <v>359.8</v>
      </c>
      <c r="L16">
        <v>827.76</v>
      </c>
      <c r="M16" s="2">
        <v>202352.49</v>
      </c>
      <c r="N16" s="25">
        <v>847.41</v>
      </c>
      <c r="O16" s="2">
        <v>324.55</v>
      </c>
      <c r="P16" s="2">
        <v>208268.66</v>
      </c>
      <c r="Q16" s="16"/>
      <c r="U16" s="11">
        <v>44743</v>
      </c>
      <c r="V16" s="7">
        <f t="shared" si="5"/>
        <v>37465.459999999992</v>
      </c>
      <c r="W16" s="7">
        <f t="shared" si="6"/>
        <v>36851.209999999992</v>
      </c>
      <c r="X16" s="7">
        <f t="shared" si="7"/>
        <v>35470.049999999988</v>
      </c>
      <c r="Y16" s="7">
        <f t="shared" si="8"/>
        <v>33903.72</v>
      </c>
      <c r="Z16" s="7">
        <f t="shared" si="9"/>
        <v>41714.520000000004</v>
      </c>
      <c r="AA16" s="7"/>
      <c r="AB16" s="7" cm="1">
        <f t="array" ref="AB16">value-D16</f>
        <v>94291.81</v>
      </c>
      <c r="AC16" s="7" cm="1">
        <f t="array" ref="AC16">value-G16</f>
        <v>94409.51999999999</v>
      </c>
      <c r="AD16" s="7" cm="1">
        <f t="array" ref="AD16">value-J16</f>
        <v>94528</v>
      </c>
      <c r="AE16" s="7" cm="1">
        <f t="array" ref="AE16">value-M16</f>
        <v>94647.510000000009</v>
      </c>
      <c r="AF16" s="7" cm="1">
        <f t="array" ref="AF16">value-P16</f>
        <v>88731.34</v>
      </c>
      <c r="AG16" s="7"/>
      <c r="AH16" s="7">
        <f t="shared" si="10"/>
        <v>131757.26999999999</v>
      </c>
      <c r="AI16" s="7">
        <f t="shared" si="11"/>
        <v>131260.72999999998</v>
      </c>
      <c r="AJ16" s="7">
        <f t="shared" si="12"/>
        <v>129998.04999999999</v>
      </c>
      <c r="AK16" s="7">
        <f t="shared" si="13"/>
        <v>128551.23000000001</v>
      </c>
      <c r="AL16" s="7">
        <f t="shared" si="14"/>
        <v>130445.86</v>
      </c>
      <c r="AP16" s="9">
        <f t="shared" si="22"/>
        <v>-614.25</v>
      </c>
      <c r="AQ16" s="9">
        <f t="shared" si="23"/>
        <v>-1995.4100000000035</v>
      </c>
      <c r="AR16" s="9">
        <f t="shared" si="24"/>
        <v>-3561.7399999999907</v>
      </c>
      <c r="AS16" s="9">
        <f t="shared" si="25"/>
        <v>4249.0600000000122</v>
      </c>
      <c r="AU16" s="2">
        <f t="shared" si="15"/>
        <v>117.70999999999185</v>
      </c>
      <c r="AV16" s="2">
        <f t="shared" si="16"/>
        <v>236.19000000000233</v>
      </c>
      <c r="AW16" s="2">
        <f t="shared" si="17"/>
        <v>355.70000000001164</v>
      </c>
      <c r="AX16" s="2">
        <f t="shared" si="21"/>
        <v>-5560.4700000000012</v>
      </c>
      <c r="AZ16" s="9">
        <f t="shared" si="18"/>
        <v>-496.54000000000815</v>
      </c>
      <c r="BA16" s="9">
        <f t="shared" si="19"/>
        <v>-1759.2200000000012</v>
      </c>
      <c r="BB16" s="9">
        <f t="shared" si="20"/>
        <v>-3206.039999999979</v>
      </c>
      <c r="BC16" s="9">
        <f t="shared" si="20"/>
        <v>-1311.4099999999889</v>
      </c>
    </row>
    <row r="17" spans="1:55" x14ac:dyDescent="0.25">
      <c r="A17" s="1">
        <v>44774</v>
      </c>
      <c r="B17" s="18">
        <v>422.31</v>
      </c>
      <c r="C17">
        <v>803.27</v>
      </c>
      <c r="D17" s="2">
        <v>201904.92</v>
      </c>
      <c r="E17" s="16">
        <v>400.96</v>
      </c>
      <c r="F17">
        <v>811.87</v>
      </c>
      <c r="G17" s="2">
        <v>201778.61</v>
      </c>
      <c r="H17" s="16">
        <v>379.64</v>
      </c>
      <c r="I17">
        <v>820.51</v>
      </c>
      <c r="J17" s="2">
        <v>201651.49</v>
      </c>
      <c r="K17" s="16">
        <v>358.33</v>
      </c>
      <c r="L17">
        <v>829.23</v>
      </c>
      <c r="M17" s="2">
        <v>201523.27</v>
      </c>
      <c r="N17" s="25">
        <v>846.09</v>
      </c>
      <c r="O17" s="2">
        <v>325.87</v>
      </c>
      <c r="P17" s="2">
        <v>207942.79</v>
      </c>
      <c r="Q17" s="16"/>
      <c r="U17" s="11">
        <v>44774</v>
      </c>
      <c r="V17" s="7">
        <f t="shared" si="5"/>
        <v>40739.87999999999</v>
      </c>
      <c r="W17" s="7">
        <f t="shared" si="6"/>
        <v>40138.37999999999</v>
      </c>
      <c r="X17" s="7">
        <f t="shared" si="7"/>
        <v>38769.899999999987</v>
      </c>
      <c r="Y17" s="7">
        <f t="shared" si="8"/>
        <v>37216.160000000003</v>
      </c>
      <c r="Z17" s="7">
        <f t="shared" si="9"/>
        <v>45042.560000000005</v>
      </c>
      <c r="AA17" s="7"/>
      <c r="AB17" s="7" cm="1">
        <f t="array" ref="AB17">value-D17</f>
        <v>95095.079999999987</v>
      </c>
      <c r="AC17" s="7" cm="1">
        <f t="array" ref="AC17">value-G17</f>
        <v>95221.390000000014</v>
      </c>
      <c r="AD17" s="7" cm="1">
        <f t="array" ref="AD17">value-J17</f>
        <v>95348.510000000009</v>
      </c>
      <c r="AE17" s="7" cm="1">
        <f t="array" ref="AE17">value-M17</f>
        <v>95476.73000000001</v>
      </c>
      <c r="AF17" s="7" cm="1">
        <f t="array" ref="AF17">value-P17</f>
        <v>89057.209999999992</v>
      </c>
      <c r="AG17" s="7"/>
      <c r="AH17" s="7">
        <f t="shared" si="10"/>
        <v>135834.95999999996</v>
      </c>
      <c r="AI17" s="7">
        <f t="shared" si="11"/>
        <v>135359.77000000002</v>
      </c>
      <c r="AJ17" s="7">
        <f t="shared" si="12"/>
        <v>134118.41</v>
      </c>
      <c r="AK17" s="7">
        <f t="shared" si="13"/>
        <v>132692.89000000001</v>
      </c>
      <c r="AL17" s="7">
        <f t="shared" si="14"/>
        <v>134099.76999999999</v>
      </c>
      <c r="AP17" s="9">
        <f t="shared" si="22"/>
        <v>-601.5</v>
      </c>
      <c r="AQ17" s="9">
        <f t="shared" si="23"/>
        <v>-1969.9800000000032</v>
      </c>
      <c r="AR17" s="9">
        <f t="shared" si="24"/>
        <v>-3523.7199999999866</v>
      </c>
      <c r="AS17" s="9">
        <f t="shared" si="25"/>
        <v>4302.6800000000148</v>
      </c>
      <c r="AU17" s="2">
        <f t="shared" si="15"/>
        <v>126.31000000002678</v>
      </c>
      <c r="AV17" s="2">
        <f t="shared" si="16"/>
        <v>253.43000000002212</v>
      </c>
      <c r="AW17" s="2">
        <f t="shared" si="17"/>
        <v>381.65000000002328</v>
      </c>
      <c r="AX17" s="2">
        <f t="shared" si="21"/>
        <v>-6037.8699999999953</v>
      </c>
      <c r="AZ17" s="9">
        <f t="shared" si="18"/>
        <v>-475.18999999997322</v>
      </c>
      <c r="BA17" s="9">
        <f t="shared" si="19"/>
        <v>-1716.5499999999811</v>
      </c>
      <c r="BB17" s="9">
        <f t="shared" si="20"/>
        <v>-3142.0699999999633</v>
      </c>
      <c r="BC17" s="9">
        <f t="shared" si="20"/>
        <v>-1735.1899999999805</v>
      </c>
    </row>
    <row r="18" spans="1:55" x14ac:dyDescent="0.25">
      <c r="A18" s="1">
        <v>44805</v>
      </c>
      <c r="B18" s="18">
        <v>420.64</v>
      </c>
      <c r="C18">
        <v>804.94</v>
      </c>
      <c r="D18" s="2">
        <v>201099.97</v>
      </c>
      <c r="E18" s="16">
        <v>399.35</v>
      </c>
      <c r="F18">
        <v>813.48</v>
      </c>
      <c r="G18" s="2">
        <v>200965.13</v>
      </c>
      <c r="H18" s="16">
        <v>378.1</v>
      </c>
      <c r="I18">
        <v>822.05</v>
      </c>
      <c r="J18" s="2">
        <v>200829.43</v>
      </c>
      <c r="K18" s="16">
        <v>356.86</v>
      </c>
      <c r="L18">
        <v>830.7</v>
      </c>
      <c r="M18" s="2">
        <v>200692.57</v>
      </c>
      <c r="N18" s="25">
        <v>844.77</v>
      </c>
      <c r="O18" s="2">
        <v>327.19</v>
      </c>
      <c r="P18" s="2">
        <v>207615.6</v>
      </c>
      <c r="Q18" s="16"/>
      <c r="U18" s="11">
        <v>44805</v>
      </c>
      <c r="V18" s="7">
        <f t="shared" si="5"/>
        <v>44014.299999999988</v>
      </c>
      <c r="W18" s="7">
        <f t="shared" si="6"/>
        <v>43425.549999999988</v>
      </c>
      <c r="X18" s="7">
        <f t="shared" si="7"/>
        <v>42069.749999999985</v>
      </c>
      <c r="Y18" s="7">
        <f t="shared" si="8"/>
        <v>40528.600000000006</v>
      </c>
      <c r="Z18" s="7">
        <f t="shared" si="9"/>
        <v>48370.600000000006</v>
      </c>
      <c r="AA18" s="7"/>
      <c r="AB18" s="7" cm="1">
        <f t="array" ref="AB18">value-D18</f>
        <v>95900.03</v>
      </c>
      <c r="AC18" s="7" cm="1">
        <f t="array" ref="AC18">value-G18</f>
        <v>96034.87</v>
      </c>
      <c r="AD18" s="7" cm="1">
        <f t="array" ref="AD18">value-J18</f>
        <v>96170.57</v>
      </c>
      <c r="AE18" s="7" cm="1">
        <f t="array" ref="AE18">value-M18</f>
        <v>96307.43</v>
      </c>
      <c r="AF18" s="7" cm="1">
        <f t="array" ref="AF18">value-P18</f>
        <v>89384.4</v>
      </c>
      <c r="AG18" s="7"/>
      <c r="AH18" s="7">
        <f t="shared" si="10"/>
        <v>139914.32999999999</v>
      </c>
      <c r="AI18" s="7">
        <f t="shared" si="11"/>
        <v>139460.41999999998</v>
      </c>
      <c r="AJ18" s="7">
        <f t="shared" si="12"/>
        <v>138240.32000000001</v>
      </c>
      <c r="AK18" s="7">
        <f t="shared" si="13"/>
        <v>136836.03</v>
      </c>
      <c r="AL18" s="7">
        <f t="shared" si="14"/>
        <v>137755</v>
      </c>
      <c r="AP18" s="9">
        <f t="shared" si="22"/>
        <v>-588.75</v>
      </c>
      <c r="AQ18" s="9">
        <f t="shared" si="23"/>
        <v>-1944.5500000000029</v>
      </c>
      <c r="AR18" s="9">
        <f t="shared" si="24"/>
        <v>-3485.6999999999825</v>
      </c>
      <c r="AS18" s="9">
        <f t="shared" si="25"/>
        <v>4356.3000000000175</v>
      </c>
      <c r="AU18" s="2">
        <f t="shared" si="15"/>
        <v>134.83999999999651</v>
      </c>
      <c r="AV18" s="2">
        <f t="shared" si="16"/>
        <v>270.54000000000815</v>
      </c>
      <c r="AW18" s="2">
        <f t="shared" si="17"/>
        <v>407.39999999999418</v>
      </c>
      <c r="AX18" s="2">
        <f t="shared" si="21"/>
        <v>-6515.6300000000047</v>
      </c>
      <c r="AZ18" s="9">
        <f t="shared" si="18"/>
        <v>-453.91000000000349</v>
      </c>
      <c r="BA18" s="9">
        <f t="shared" si="19"/>
        <v>-1674.0099999999948</v>
      </c>
      <c r="BB18" s="9">
        <f t="shared" si="20"/>
        <v>-3078.2999999999884</v>
      </c>
      <c r="BC18" s="9">
        <f t="shared" si="20"/>
        <v>-2159.3299999999872</v>
      </c>
    </row>
    <row r="19" spans="1:55" x14ac:dyDescent="0.25">
      <c r="A19" s="1">
        <v>44835</v>
      </c>
      <c r="B19" s="18">
        <v>418.96</v>
      </c>
      <c r="C19">
        <v>806.62</v>
      </c>
      <c r="D19" s="2">
        <v>200293.35</v>
      </c>
      <c r="E19" s="16">
        <v>397.74</v>
      </c>
      <c r="F19">
        <v>815.09</v>
      </c>
      <c r="G19" s="2">
        <v>200150.05</v>
      </c>
      <c r="H19" s="16">
        <v>376.56</v>
      </c>
      <c r="I19">
        <v>823.59</v>
      </c>
      <c r="J19" s="2">
        <v>200005.84</v>
      </c>
      <c r="K19" s="16">
        <v>355.39</v>
      </c>
      <c r="L19">
        <v>832.17</v>
      </c>
      <c r="M19" s="2">
        <v>199860.4</v>
      </c>
      <c r="N19" s="25">
        <v>843.44</v>
      </c>
      <c r="O19" s="2">
        <v>328.52</v>
      </c>
      <c r="P19" s="2">
        <v>207287.08</v>
      </c>
      <c r="Q19" s="16"/>
      <c r="U19" s="11">
        <v>44835</v>
      </c>
      <c r="V19" s="7">
        <f t="shared" si="5"/>
        <v>47288.719999999987</v>
      </c>
      <c r="W19" s="7">
        <f t="shared" si="6"/>
        <v>46712.719999999987</v>
      </c>
      <c r="X19" s="7">
        <f t="shared" si="7"/>
        <v>45369.599999999984</v>
      </c>
      <c r="Y19" s="7">
        <f t="shared" si="8"/>
        <v>43841.040000000008</v>
      </c>
      <c r="Z19" s="7">
        <f t="shared" si="9"/>
        <v>51698.640000000007</v>
      </c>
      <c r="AA19" s="7"/>
      <c r="AB19" s="7" cm="1">
        <f t="array" ref="AB19">value-D19</f>
        <v>96706.65</v>
      </c>
      <c r="AC19" s="7" cm="1">
        <f t="array" ref="AC19">value-G19</f>
        <v>96849.950000000012</v>
      </c>
      <c r="AD19" s="7" cm="1">
        <f t="array" ref="AD19">value-J19</f>
        <v>96994.16</v>
      </c>
      <c r="AE19" s="7" cm="1">
        <f t="array" ref="AE19">value-M19</f>
        <v>97139.6</v>
      </c>
      <c r="AF19" s="7" cm="1">
        <f t="array" ref="AF19">value-P19</f>
        <v>89712.920000000013</v>
      </c>
      <c r="AG19" s="7"/>
      <c r="AH19" s="7">
        <f t="shared" si="10"/>
        <v>143995.37</v>
      </c>
      <c r="AI19" s="7">
        <f t="shared" si="11"/>
        <v>143562.66999999998</v>
      </c>
      <c r="AJ19" s="7">
        <f t="shared" si="12"/>
        <v>142363.75999999998</v>
      </c>
      <c r="AK19" s="7">
        <f t="shared" si="13"/>
        <v>140980.64000000001</v>
      </c>
      <c r="AL19" s="7">
        <f t="shared" si="14"/>
        <v>141411.56000000003</v>
      </c>
      <c r="AP19" s="9">
        <f t="shared" si="22"/>
        <v>-576</v>
      </c>
      <c r="AQ19" s="9">
        <f t="shared" si="23"/>
        <v>-1919.1200000000026</v>
      </c>
      <c r="AR19" s="9">
        <f t="shared" si="24"/>
        <v>-3447.6799999999785</v>
      </c>
      <c r="AS19" s="9">
        <f t="shared" si="25"/>
        <v>4409.9200000000201</v>
      </c>
      <c r="AU19" s="2">
        <f t="shared" si="15"/>
        <v>143.30000000001746</v>
      </c>
      <c r="AV19" s="2">
        <f t="shared" si="16"/>
        <v>287.51000000000931</v>
      </c>
      <c r="AW19" s="2">
        <f t="shared" si="17"/>
        <v>432.95000000001164</v>
      </c>
      <c r="AX19" s="2">
        <f t="shared" si="21"/>
        <v>-6993.7299999999814</v>
      </c>
      <c r="AZ19" s="9">
        <f t="shared" si="18"/>
        <v>-432.69999999998254</v>
      </c>
      <c r="BA19" s="9">
        <f t="shared" si="19"/>
        <v>-1631.6099999999933</v>
      </c>
      <c r="BB19" s="9">
        <f t="shared" si="20"/>
        <v>-3014.7299999999668</v>
      </c>
      <c r="BC19" s="9">
        <f t="shared" si="20"/>
        <v>-2583.8099999999613</v>
      </c>
    </row>
    <row r="20" spans="1:55" x14ac:dyDescent="0.25">
      <c r="A20" s="1">
        <v>44866</v>
      </c>
      <c r="B20" s="18">
        <v>417.28</v>
      </c>
      <c r="C20">
        <v>808.3</v>
      </c>
      <c r="D20" s="2">
        <v>199485.05</v>
      </c>
      <c r="E20" s="16">
        <v>396.13</v>
      </c>
      <c r="F20">
        <v>816.7</v>
      </c>
      <c r="G20" s="2">
        <v>199333.35</v>
      </c>
      <c r="H20" s="16">
        <v>375.01</v>
      </c>
      <c r="I20">
        <v>825.14</v>
      </c>
      <c r="J20" s="2">
        <v>199180.7</v>
      </c>
      <c r="K20" s="16">
        <v>353.92</v>
      </c>
      <c r="L20">
        <v>833.64</v>
      </c>
      <c r="M20" s="2">
        <v>199026.76</v>
      </c>
      <c r="N20" s="25">
        <v>842.1</v>
      </c>
      <c r="O20" s="2">
        <v>329.86</v>
      </c>
      <c r="P20" s="2">
        <v>206957.22</v>
      </c>
      <c r="Q20" s="16"/>
      <c r="U20" s="11">
        <v>44866</v>
      </c>
      <c r="V20" s="7">
        <f t="shared" si="5"/>
        <v>50563.139999999985</v>
      </c>
      <c r="W20" s="7">
        <f t="shared" si="6"/>
        <v>49999.889999999985</v>
      </c>
      <c r="X20" s="7">
        <f t="shared" si="7"/>
        <v>48669.449999999983</v>
      </c>
      <c r="Y20" s="7">
        <f t="shared" si="8"/>
        <v>47153.48000000001</v>
      </c>
      <c r="Z20" s="7">
        <f t="shared" si="9"/>
        <v>55026.680000000008</v>
      </c>
      <c r="AA20" s="7"/>
      <c r="AB20" s="7" cm="1">
        <f t="array" ref="AB20">value-D20</f>
        <v>97514.950000000012</v>
      </c>
      <c r="AC20" s="7" cm="1">
        <f t="array" ref="AC20">value-G20</f>
        <v>97666.65</v>
      </c>
      <c r="AD20" s="7" cm="1">
        <f t="array" ref="AD20">value-J20</f>
        <v>97819.299999999988</v>
      </c>
      <c r="AE20" s="7" cm="1">
        <f t="array" ref="AE20">value-M20</f>
        <v>97973.239999999991</v>
      </c>
      <c r="AF20" s="7" cm="1">
        <f t="array" ref="AF20">value-P20</f>
        <v>90042.78</v>
      </c>
      <c r="AG20" s="7"/>
      <c r="AH20" s="7">
        <f t="shared" si="10"/>
        <v>148078.09</v>
      </c>
      <c r="AI20" s="7">
        <f t="shared" si="11"/>
        <v>147666.53999999998</v>
      </c>
      <c r="AJ20" s="7">
        <f t="shared" si="12"/>
        <v>146488.74999999997</v>
      </c>
      <c r="AK20" s="7">
        <f t="shared" si="13"/>
        <v>145126.72</v>
      </c>
      <c r="AL20" s="7">
        <f t="shared" si="14"/>
        <v>145069.46000000002</v>
      </c>
      <c r="AP20" s="9">
        <f t="shared" si="22"/>
        <v>-563.25</v>
      </c>
      <c r="AQ20" s="9">
        <f t="shared" si="23"/>
        <v>-1893.6900000000023</v>
      </c>
      <c r="AR20" s="9">
        <f t="shared" si="24"/>
        <v>-3409.6599999999744</v>
      </c>
      <c r="AS20" s="9">
        <f t="shared" si="25"/>
        <v>4463.5400000000227</v>
      </c>
      <c r="AU20" s="2">
        <f t="shared" si="15"/>
        <v>151.69999999998254</v>
      </c>
      <c r="AV20" s="2">
        <f t="shared" si="16"/>
        <v>304.34999999997672</v>
      </c>
      <c r="AW20" s="2">
        <f t="shared" si="17"/>
        <v>458.28999999997905</v>
      </c>
      <c r="AX20" s="2">
        <f t="shared" si="21"/>
        <v>-7472.1700000000128</v>
      </c>
      <c r="AZ20" s="9">
        <f t="shared" si="18"/>
        <v>-411.55000000001746</v>
      </c>
      <c r="BA20" s="9">
        <f t="shared" si="19"/>
        <v>-1589.3400000000256</v>
      </c>
      <c r="BB20" s="9">
        <f t="shared" si="20"/>
        <v>-2951.3699999999953</v>
      </c>
      <c r="BC20" s="9">
        <f t="shared" si="20"/>
        <v>-3008.6299999999901</v>
      </c>
    </row>
    <row r="21" spans="1:55" x14ac:dyDescent="0.25">
      <c r="A21" s="1">
        <v>44896</v>
      </c>
      <c r="B21" s="18">
        <v>415.59</v>
      </c>
      <c r="C21">
        <v>809.99</v>
      </c>
      <c r="D21" s="2">
        <v>198675.06</v>
      </c>
      <c r="E21" s="16">
        <v>394.51</v>
      </c>
      <c r="F21">
        <v>818.32</v>
      </c>
      <c r="G21" s="2">
        <v>198515.03</v>
      </c>
      <c r="H21" s="16">
        <v>373.46</v>
      </c>
      <c r="I21">
        <v>826.69</v>
      </c>
      <c r="J21" s="2">
        <v>198354.01</v>
      </c>
      <c r="K21" s="16">
        <v>352.44</v>
      </c>
      <c r="L21">
        <v>835.12</v>
      </c>
      <c r="M21" s="2">
        <v>198191.65</v>
      </c>
      <c r="N21" s="25">
        <v>840.76</v>
      </c>
      <c r="O21" s="2">
        <v>331.2</v>
      </c>
      <c r="P21" s="2">
        <v>206626.03</v>
      </c>
      <c r="Q21" s="16"/>
      <c r="U21" s="11">
        <v>44896</v>
      </c>
      <c r="V21" s="7">
        <f t="shared" si="5"/>
        <v>53837.559999999983</v>
      </c>
      <c r="W21" s="7">
        <f t="shared" si="6"/>
        <v>53287.059999999983</v>
      </c>
      <c r="X21" s="7">
        <f t="shared" si="7"/>
        <v>51969.299999999981</v>
      </c>
      <c r="Y21" s="7">
        <f t="shared" si="8"/>
        <v>50465.920000000013</v>
      </c>
      <c r="Z21" s="7">
        <f t="shared" si="9"/>
        <v>58354.720000000008</v>
      </c>
      <c r="AA21" s="7"/>
      <c r="AB21" s="7" cm="1">
        <f t="array" ref="AB21">value-D21</f>
        <v>98324.94</v>
      </c>
      <c r="AC21" s="7" cm="1">
        <f t="array" ref="AC21">value-G21</f>
        <v>98484.97</v>
      </c>
      <c r="AD21" s="7" cm="1">
        <f t="array" ref="AD21">value-J21</f>
        <v>98645.989999999991</v>
      </c>
      <c r="AE21" s="7" cm="1">
        <f t="array" ref="AE21">value-M21</f>
        <v>98808.35</v>
      </c>
      <c r="AF21" s="7" cm="1">
        <f t="array" ref="AF21">value-P21</f>
        <v>90373.97</v>
      </c>
      <c r="AG21" s="7"/>
      <c r="AH21" s="7">
        <f t="shared" si="10"/>
        <v>152162.5</v>
      </c>
      <c r="AI21" s="7">
        <f t="shared" si="11"/>
        <v>151772.02999999997</v>
      </c>
      <c r="AJ21" s="7">
        <f t="shared" si="12"/>
        <v>150615.28999999998</v>
      </c>
      <c r="AK21" s="7">
        <f t="shared" si="13"/>
        <v>149274.27000000002</v>
      </c>
      <c r="AL21" s="7">
        <f t="shared" si="14"/>
        <v>148728.69</v>
      </c>
      <c r="AP21" s="9">
        <f t="shared" si="22"/>
        <v>-550.5</v>
      </c>
      <c r="AQ21" s="9">
        <f t="shared" si="23"/>
        <v>-1868.260000000002</v>
      </c>
      <c r="AR21" s="9">
        <f t="shared" si="24"/>
        <v>-3371.6399999999703</v>
      </c>
      <c r="AS21" s="9">
        <f t="shared" si="25"/>
        <v>4517.1600000000253</v>
      </c>
      <c r="AU21" s="2">
        <f t="shared" si="15"/>
        <v>160.02999999999884</v>
      </c>
      <c r="AV21" s="2">
        <f t="shared" si="16"/>
        <v>321.04999999998836</v>
      </c>
      <c r="AW21" s="2">
        <f t="shared" si="17"/>
        <v>483.41000000000349</v>
      </c>
      <c r="AX21" s="2">
        <f t="shared" si="21"/>
        <v>-7950.9700000000012</v>
      </c>
      <c r="AZ21" s="9">
        <f t="shared" si="18"/>
        <v>-390.47000000000116</v>
      </c>
      <c r="BA21" s="9">
        <f t="shared" si="19"/>
        <v>-1547.2100000000137</v>
      </c>
      <c r="BB21" s="9">
        <f t="shared" si="20"/>
        <v>-2888.2299999999668</v>
      </c>
      <c r="BC21" s="9">
        <f t="shared" si="20"/>
        <v>-3433.8099999999758</v>
      </c>
    </row>
    <row r="22" spans="1:55" x14ac:dyDescent="0.25">
      <c r="A22" s="1">
        <v>44927</v>
      </c>
      <c r="B22" s="18">
        <v>413.91</v>
      </c>
      <c r="C22">
        <v>811.67</v>
      </c>
      <c r="D22" s="2">
        <v>197863.39</v>
      </c>
      <c r="E22" s="16">
        <v>392.89</v>
      </c>
      <c r="F22">
        <v>819.94</v>
      </c>
      <c r="G22" s="2">
        <v>197695.1</v>
      </c>
      <c r="H22" s="16">
        <v>371.91</v>
      </c>
      <c r="I22">
        <v>828.24</v>
      </c>
      <c r="J22" s="2">
        <v>197525.78</v>
      </c>
      <c r="K22" s="16">
        <v>350.96</v>
      </c>
      <c r="L22">
        <v>836.6</v>
      </c>
      <c r="M22" s="2">
        <v>197355.05</v>
      </c>
      <c r="N22" s="25">
        <v>839.42</v>
      </c>
      <c r="O22" s="2">
        <v>332.54</v>
      </c>
      <c r="P22" s="2">
        <v>206293.48</v>
      </c>
      <c r="Q22" s="16"/>
      <c r="U22" s="11">
        <v>44927</v>
      </c>
      <c r="V22" s="7">
        <f t="shared" si="5"/>
        <v>57111.979999999981</v>
      </c>
      <c r="W22" s="7">
        <f t="shared" si="6"/>
        <v>56574.229999999981</v>
      </c>
      <c r="X22" s="7">
        <f t="shared" si="7"/>
        <v>55269.14999999998</v>
      </c>
      <c r="Y22" s="7">
        <f t="shared" si="8"/>
        <v>53778.360000000015</v>
      </c>
      <c r="Z22" s="7">
        <f t="shared" si="9"/>
        <v>61682.760000000009</v>
      </c>
      <c r="AA22" s="7"/>
      <c r="AB22" s="7" cm="1">
        <f t="array" ref="AB22">value-D22</f>
        <v>99136.609999999986</v>
      </c>
      <c r="AC22" s="7" cm="1">
        <f t="array" ref="AC22">value-G22</f>
        <v>99304.9</v>
      </c>
      <c r="AD22" s="7" cm="1">
        <f t="array" ref="AD22">value-J22</f>
        <v>99474.22</v>
      </c>
      <c r="AE22" s="7" cm="1">
        <f t="array" ref="AE22">value-M22</f>
        <v>99644.950000000012</v>
      </c>
      <c r="AF22" s="7" cm="1">
        <f t="array" ref="AF22">value-P22</f>
        <v>90706.51999999999</v>
      </c>
      <c r="AG22" s="7"/>
      <c r="AH22" s="7">
        <f t="shared" si="10"/>
        <v>156248.58999999997</v>
      </c>
      <c r="AI22" s="7">
        <f t="shared" si="11"/>
        <v>155879.12999999998</v>
      </c>
      <c r="AJ22" s="7">
        <f t="shared" si="12"/>
        <v>154743.37</v>
      </c>
      <c r="AK22" s="7">
        <f t="shared" si="13"/>
        <v>153423.31000000003</v>
      </c>
      <c r="AL22" s="7">
        <f t="shared" si="14"/>
        <v>152389.28</v>
      </c>
      <c r="AP22" s="9">
        <f t="shared" si="22"/>
        <v>-537.75</v>
      </c>
      <c r="AQ22" s="9">
        <f t="shared" si="23"/>
        <v>-1842.8300000000017</v>
      </c>
      <c r="AR22" s="9">
        <f t="shared" si="24"/>
        <v>-3333.6199999999662</v>
      </c>
      <c r="AS22" s="9">
        <f t="shared" si="25"/>
        <v>4570.7800000000279</v>
      </c>
      <c r="AU22" s="2">
        <f t="shared" si="15"/>
        <v>168.29000000000815</v>
      </c>
      <c r="AV22" s="2">
        <f t="shared" si="16"/>
        <v>337.61000000001513</v>
      </c>
      <c r="AW22" s="2">
        <f t="shared" si="17"/>
        <v>508.34000000002561</v>
      </c>
      <c r="AX22" s="2">
        <f t="shared" si="21"/>
        <v>-8430.0899999999965</v>
      </c>
      <c r="AZ22" s="9">
        <f t="shared" si="18"/>
        <v>-369.45999999999185</v>
      </c>
      <c r="BA22" s="9">
        <f t="shared" si="19"/>
        <v>-1505.2199999999866</v>
      </c>
      <c r="BB22" s="9">
        <f t="shared" si="20"/>
        <v>-2825.2799999999406</v>
      </c>
      <c r="BC22" s="9">
        <f t="shared" si="20"/>
        <v>-3859.3099999999686</v>
      </c>
    </row>
    <row r="23" spans="1:55" x14ac:dyDescent="0.25">
      <c r="A23" s="1">
        <v>44958</v>
      </c>
      <c r="B23" s="18">
        <v>412.22</v>
      </c>
      <c r="C23">
        <v>813.36</v>
      </c>
      <c r="D23" s="2">
        <v>197050.02</v>
      </c>
      <c r="E23" s="16">
        <v>391.27</v>
      </c>
      <c r="F23">
        <v>821.56</v>
      </c>
      <c r="G23" s="2">
        <v>196873.54</v>
      </c>
      <c r="H23" s="16">
        <v>370.36</v>
      </c>
      <c r="I23">
        <v>829.79</v>
      </c>
      <c r="J23" s="2">
        <v>196695.99</v>
      </c>
      <c r="K23" s="16">
        <v>349.48</v>
      </c>
      <c r="L23">
        <v>838.08</v>
      </c>
      <c r="M23" s="2">
        <v>196516.97</v>
      </c>
      <c r="N23" s="25">
        <v>838.07</v>
      </c>
      <c r="O23" s="2">
        <v>333.89</v>
      </c>
      <c r="P23" s="2">
        <v>205959.59</v>
      </c>
      <c r="Q23" s="16"/>
      <c r="U23" s="11">
        <v>44958</v>
      </c>
      <c r="V23" s="7">
        <f t="shared" si="5"/>
        <v>60386.39999999998</v>
      </c>
      <c r="W23" s="7">
        <f t="shared" si="6"/>
        <v>59861.39999999998</v>
      </c>
      <c r="X23" s="7">
        <f t="shared" si="7"/>
        <v>58568.999999999978</v>
      </c>
      <c r="Y23" s="7">
        <f t="shared" si="8"/>
        <v>57090.800000000017</v>
      </c>
      <c r="Z23" s="7">
        <f t="shared" si="9"/>
        <v>65010.80000000001</v>
      </c>
      <c r="AA23" s="7"/>
      <c r="AB23" s="7" cm="1">
        <f t="array" ref="AB23">value-D23</f>
        <v>99949.98000000001</v>
      </c>
      <c r="AC23" s="7" cm="1">
        <f t="array" ref="AC23">value-G23</f>
        <v>100126.45999999999</v>
      </c>
      <c r="AD23" s="7" cm="1">
        <f t="array" ref="AD23">value-J23</f>
        <v>100304.01000000001</v>
      </c>
      <c r="AE23" s="7" cm="1">
        <f t="array" ref="AE23">value-M23</f>
        <v>100483.03</v>
      </c>
      <c r="AF23" s="7" cm="1">
        <f t="array" ref="AF23">value-P23</f>
        <v>91040.41</v>
      </c>
      <c r="AG23" s="7"/>
      <c r="AH23" s="7">
        <f t="shared" si="10"/>
        <v>160336.38</v>
      </c>
      <c r="AI23" s="7">
        <f t="shared" si="11"/>
        <v>159987.85999999999</v>
      </c>
      <c r="AJ23" s="7">
        <f t="shared" si="12"/>
        <v>158873.00999999998</v>
      </c>
      <c r="AK23" s="7">
        <f t="shared" si="13"/>
        <v>157573.83000000002</v>
      </c>
      <c r="AL23" s="7">
        <f t="shared" si="14"/>
        <v>156051.21000000002</v>
      </c>
      <c r="AP23" s="9">
        <f t="shared" si="22"/>
        <v>-525</v>
      </c>
      <c r="AQ23" s="9">
        <f t="shared" si="23"/>
        <v>-1817.4000000000015</v>
      </c>
      <c r="AR23" s="9">
        <f t="shared" si="24"/>
        <v>-3295.5999999999622</v>
      </c>
      <c r="AS23" s="9">
        <f t="shared" si="25"/>
        <v>4624.4000000000306</v>
      </c>
      <c r="AU23" s="2">
        <f t="shared" si="15"/>
        <v>176.47999999998137</v>
      </c>
      <c r="AV23" s="2">
        <f t="shared" si="16"/>
        <v>354.02999999999884</v>
      </c>
      <c r="AW23" s="2">
        <f t="shared" si="17"/>
        <v>533.04999999998836</v>
      </c>
      <c r="AX23" s="2">
        <f t="shared" si="21"/>
        <v>-8909.570000000007</v>
      </c>
      <c r="AZ23" s="9">
        <f t="shared" si="18"/>
        <v>-348.52000000001863</v>
      </c>
      <c r="BA23" s="9">
        <f t="shared" si="19"/>
        <v>-1463.3700000000026</v>
      </c>
      <c r="BB23" s="9">
        <f t="shared" si="20"/>
        <v>-2762.5499999999738</v>
      </c>
      <c r="BC23" s="9">
        <f t="shared" si="20"/>
        <v>-4285.1699999999764</v>
      </c>
    </row>
    <row r="24" spans="1:55" x14ac:dyDescent="0.25">
      <c r="A24" s="1">
        <v>44986</v>
      </c>
      <c r="B24" s="18">
        <v>410.52</v>
      </c>
      <c r="C24">
        <v>815.06</v>
      </c>
      <c r="D24" s="2">
        <v>196234.96</v>
      </c>
      <c r="E24" s="16">
        <v>389.65</v>
      </c>
      <c r="F24">
        <v>823.18</v>
      </c>
      <c r="G24" s="2">
        <v>196050.35</v>
      </c>
      <c r="H24" s="16">
        <v>368.8</v>
      </c>
      <c r="I24">
        <v>831.35</v>
      </c>
      <c r="J24" s="2">
        <v>195864.64</v>
      </c>
      <c r="K24" s="16">
        <v>348</v>
      </c>
      <c r="L24">
        <v>839.56</v>
      </c>
      <c r="M24" s="2">
        <v>195677.41</v>
      </c>
      <c r="N24" s="25">
        <v>836.71</v>
      </c>
      <c r="O24" s="2">
        <v>335.25</v>
      </c>
      <c r="P24" s="2">
        <v>205624.34</v>
      </c>
      <c r="Q24" s="16"/>
      <c r="U24" s="11">
        <v>44986</v>
      </c>
      <c r="V24" s="7">
        <f t="shared" si="5"/>
        <v>63660.819999999978</v>
      </c>
      <c r="W24" s="7">
        <f t="shared" si="6"/>
        <v>63148.569999999978</v>
      </c>
      <c r="X24" s="7">
        <f t="shared" si="7"/>
        <v>61868.849999999977</v>
      </c>
      <c r="Y24" s="7">
        <f t="shared" si="8"/>
        <v>60403.24000000002</v>
      </c>
      <c r="Z24" s="7">
        <f t="shared" si="9"/>
        <v>68338.840000000011</v>
      </c>
      <c r="AA24" s="7"/>
      <c r="AB24" s="7" cm="1">
        <f t="array" ref="AB24">value-D24</f>
        <v>100765.04000000001</v>
      </c>
      <c r="AC24" s="7" cm="1">
        <f t="array" ref="AC24">value-G24</f>
        <v>100949.65</v>
      </c>
      <c r="AD24" s="7" cm="1">
        <f t="array" ref="AD24">value-J24</f>
        <v>101135.35999999999</v>
      </c>
      <c r="AE24" s="7" cm="1">
        <f t="array" ref="AE24">value-M24</f>
        <v>101322.59</v>
      </c>
      <c r="AF24" s="7" cm="1">
        <f t="array" ref="AF24">value-P24</f>
        <v>91375.66</v>
      </c>
      <c r="AG24" s="7"/>
      <c r="AH24" s="7">
        <f t="shared" si="10"/>
        <v>164425.85999999999</v>
      </c>
      <c r="AI24" s="7">
        <f t="shared" si="11"/>
        <v>164098.21999999997</v>
      </c>
      <c r="AJ24" s="7">
        <f t="shared" si="12"/>
        <v>163004.20999999996</v>
      </c>
      <c r="AK24" s="7">
        <f t="shared" si="13"/>
        <v>161725.83000000002</v>
      </c>
      <c r="AL24" s="7">
        <f t="shared" si="14"/>
        <v>159714.5</v>
      </c>
      <c r="AP24" s="9">
        <f t="shared" si="22"/>
        <v>-512.25</v>
      </c>
      <c r="AQ24" s="9">
        <f t="shared" si="23"/>
        <v>-1791.9700000000012</v>
      </c>
      <c r="AR24" s="9">
        <f t="shared" si="24"/>
        <v>-3257.5799999999581</v>
      </c>
      <c r="AS24" s="9">
        <f t="shared" si="25"/>
        <v>4678.0200000000332</v>
      </c>
      <c r="AU24" s="2">
        <f t="shared" si="15"/>
        <v>184.60999999998603</v>
      </c>
      <c r="AV24" s="2">
        <f t="shared" si="16"/>
        <v>370.31999999997788</v>
      </c>
      <c r="AW24" s="2">
        <f t="shared" si="17"/>
        <v>557.54999999998836</v>
      </c>
      <c r="AX24" s="2">
        <f t="shared" si="21"/>
        <v>-9389.3800000000047</v>
      </c>
      <c r="AZ24" s="9">
        <f t="shared" si="18"/>
        <v>-327.64000000001397</v>
      </c>
      <c r="BA24" s="9">
        <f t="shared" si="19"/>
        <v>-1421.6500000000233</v>
      </c>
      <c r="BB24" s="9">
        <f t="shared" si="20"/>
        <v>-2700.0299999999697</v>
      </c>
      <c r="BC24" s="9">
        <f t="shared" si="20"/>
        <v>-4711.3599999999715</v>
      </c>
    </row>
    <row r="25" spans="1:55" x14ac:dyDescent="0.25">
      <c r="A25" s="1">
        <v>45017</v>
      </c>
      <c r="B25" s="18">
        <v>408.82</v>
      </c>
      <c r="C25">
        <v>816.76</v>
      </c>
      <c r="D25" s="2">
        <v>195418.21</v>
      </c>
      <c r="E25" s="16">
        <v>388.02</v>
      </c>
      <c r="F25">
        <v>824.81</v>
      </c>
      <c r="G25" s="2">
        <v>195225.54</v>
      </c>
      <c r="H25" s="16">
        <v>367.25</v>
      </c>
      <c r="I25">
        <v>832.9</v>
      </c>
      <c r="J25" s="2">
        <v>195031.74</v>
      </c>
      <c r="K25" s="16">
        <v>346.51</v>
      </c>
      <c r="L25">
        <v>841.05</v>
      </c>
      <c r="M25" s="2">
        <v>194836.37</v>
      </c>
      <c r="N25" s="25">
        <v>835.35</v>
      </c>
      <c r="O25" s="2">
        <v>336.61</v>
      </c>
      <c r="P25" s="2">
        <v>205287.73</v>
      </c>
      <c r="Q25" s="16"/>
      <c r="U25" s="11">
        <v>45017</v>
      </c>
      <c r="V25" s="7">
        <f t="shared" si="5"/>
        <v>66935.239999999976</v>
      </c>
      <c r="W25" s="7">
        <f t="shared" si="6"/>
        <v>66435.739999999976</v>
      </c>
      <c r="X25" s="7">
        <f t="shared" si="7"/>
        <v>65168.699999999975</v>
      </c>
      <c r="Y25" s="7">
        <f t="shared" si="8"/>
        <v>63715.680000000022</v>
      </c>
      <c r="Z25" s="7">
        <f t="shared" si="9"/>
        <v>71666.880000000005</v>
      </c>
      <c r="AA25" s="7"/>
      <c r="AB25" s="7" cm="1">
        <f t="array" ref="AB25">value-D25</f>
        <v>101581.79000000001</v>
      </c>
      <c r="AC25" s="7" cm="1">
        <f t="array" ref="AC25">value-G25</f>
        <v>101774.45999999999</v>
      </c>
      <c r="AD25" s="7" cm="1">
        <f t="array" ref="AD25">value-J25</f>
        <v>101968.26000000001</v>
      </c>
      <c r="AE25" s="7" cm="1">
        <f t="array" ref="AE25">value-M25</f>
        <v>102163.63</v>
      </c>
      <c r="AF25" s="7" cm="1">
        <f t="array" ref="AF25">value-P25</f>
        <v>91712.26999999999</v>
      </c>
      <c r="AG25" s="7"/>
      <c r="AH25" s="7">
        <f t="shared" si="10"/>
        <v>168517.02999999997</v>
      </c>
      <c r="AI25" s="7">
        <f t="shared" si="11"/>
        <v>168210.19999999995</v>
      </c>
      <c r="AJ25" s="7">
        <f t="shared" si="12"/>
        <v>167136.95999999999</v>
      </c>
      <c r="AK25" s="7">
        <f t="shared" si="13"/>
        <v>165879.31000000003</v>
      </c>
      <c r="AL25" s="7">
        <f t="shared" si="14"/>
        <v>163379.15</v>
      </c>
      <c r="AP25" s="9">
        <f t="shared" si="22"/>
        <v>-499.5</v>
      </c>
      <c r="AQ25" s="9">
        <f t="shared" si="23"/>
        <v>-1766.5400000000009</v>
      </c>
      <c r="AR25" s="9">
        <f t="shared" si="24"/>
        <v>-3219.559999999954</v>
      </c>
      <c r="AS25" s="9">
        <f t="shared" si="25"/>
        <v>4731.6400000000285</v>
      </c>
      <c r="AU25" s="2">
        <f t="shared" si="15"/>
        <v>192.6699999999837</v>
      </c>
      <c r="AV25" s="2">
        <f t="shared" si="16"/>
        <v>386.47000000000116</v>
      </c>
      <c r="AW25" s="2">
        <f t="shared" si="17"/>
        <v>581.83999999999651</v>
      </c>
      <c r="AX25" s="2">
        <f t="shared" si="21"/>
        <v>-9869.5200000000186</v>
      </c>
      <c r="AZ25" s="9">
        <f t="shared" si="18"/>
        <v>-306.8300000000163</v>
      </c>
      <c r="BA25" s="9">
        <f t="shared" si="19"/>
        <v>-1380.0699999999997</v>
      </c>
      <c r="BB25" s="9">
        <f t="shared" si="20"/>
        <v>-2637.7199999999575</v>
      </c>
      <c r="BC25" s="9">
        <f t="shared" si="20"/>
        <v>-5137.8799999999901</v>
      </c>
    </row>
    <row r="26" spans="1:55" x14ac:dyDescent="0.25">
      <c r="A26" s="1">
        <v>45047</v>
      </c>
      <c r="B26" s="18">
        <v>407.12</v>
      </c>
      <c r="C26">
        <v>818.46</v>
      </c>
      <c r="D26" s="2">
        <v>194599.75</v>
      </c>
      <c r="E26" s="16">
        <v>386.38</v>
      </c>
      <c r="F26">
        <v>826.45</v>
      </c>
      <c r="G26" s="2">
        <v>194399.09</v>
      </c>
      <c r="H26" s="16">
        <v>365.68</v>
      </c>
      <c r="I26">
        <v>834.47</v>
      </c>
      <c r="J26" s="2">
        <v>194197.27</v>
      </c>
      <c r="K26" s="16">
        <v>345.02</v>
      </c>
      <c r="L26">
        <v>842.54</v>
      </c>
      <c r="M26" s="2">
        <v>193993.83</v>
      </c>
      <c r="N26" s="25">
        <v>833.98</v>
      </c>
      <c r="O26" s="2">
        <v>337.98</v>
      </c>
      <c r="P26" s="2">
        <v>204949.75</v>
      </c>
      <c r="Q26" s="16"/>
      <c r="U26" s="11">
        <v>45047</v>
      </c>
      <c r="V26" s="7">
        <f t="shared" si="5"/>
        <v>70209.659999999974</v>
      </c>
      <c r="W26" s="7">
        <f t="shared" si="6"/>
        <v>69722.909999999974</v>
      </c>
      <c r="X26" s="7">
        <f t="shared" si="7"/>
        <v>68468.549999999988</v>
      </c>
      <c r="Y26" s="7">
        <f t="shared" si="8"/>
        <v>67028.120000000024</v>
      </c>
      <c r="Z26" s="7">
        <f t="shared" si="9"/>
        <v>74994.92</v>
      </c>
      <c r="AA26" s="7"/>
      <c r="AB26" s="7" cm="1">
        <f t="array" ref="AB26">value-D26</f>
        <v>102400.25</v>
      </c>
      <c r="AC26" s="7" cm="1">
        <f t="array" ref="AC26">value-G26</f>
        <v>102600.91</v>
      </c>
      <c r="AD26" s="7" cm="1">
        <f t="array" ref="AD26">value-J26</f>
        <v>102802.73000000001</v>
      </c>
      <c r="AE26" s="7" cm="1">
        <f t="array" ref="AE26">value-M26</f>
        <v>103006.17000000001</v>
      </c>
      <c r="AF26" s="7" cm="1">
        <f t="array" ref="AF26">value-P26</f>
        <v>92050.25</v>
      </c>
      <c r="AG26" s="7"/>
      <c r="AH26" s="7">
        <f t="shared" si="10"/>
        <v>172609.90999999997</v>
      </c>
      <c r="AI26" s="7">
        <f t="shared" si="11"/>
        <v>172323.81999999998</v>
      </c>
      <c r="AJ26" s="7">
        <f t="shared" si="12"/>
        <v>171271.28</v>
      </c>
      <c r="AK26" s="7">
        <f t="shared" si="13"/>
        <v>170034.29000000004</v>
      </c>
      <c r="AL26" s="7">
        <f t="shared" si="14"/>
        <v>167045.16999999998</v>
      </c>
      <c r="AP26" s="9">
        <f t="shared" si="22"/>
        <v>-486.75</v>
      </c>
      <c r="AQ26" s="9">
        <f t="shared" si="23"/>
        <v>-1741.109999999986</v>
      </c>
      <c r="AR26" s="9">
        <f t="shared" si="24"/>
        <v>-3181.5399999999499</v>
      </c>
      <c r="AS26" s="9">
        <f t="shared" si="25"/>
        <v>4785.2600000000239</v>
      </c>
      <c r="AU26" s="2">
        <f t="shared" si="15"/>
        <v>200.66000000000349</v>
      </c>
      <c r="AV26" s="2">
        <f t="shared" si="16"/>
        <v>402.48000000001048</v>
      </c>
      <c r="AW26" s="2">
        <f t="shared" si="17"/>
        <v>605.92000000001281</v>
      </c>
      <c r="AX26" s="2">
        <f t="shared" si="21"/>
        <v>-10350</v>
      </c>
      <c r="AZ26" s="9">
        <f t="shared" si="18"/>
        <v>-286.08999999999651</v>
      </c>
      <c r="BA26" s="9">
        <f t="shared" si="19"/>
        <v>-1338.6299999999756</v>
      </c>
      <c r="BB26" s="9">
        <f t="shared" si="20"/>
        <v>-2575.6199999999371</v>
      </c>
      <c r="BC26" s="9">
        <f t="shared" si="20"/>
        <v>-5564.7399999999761</v>
      </c>
    </row>
    <row r="27" spans="1:55" x14ac:dyDescent="0.25">
      <c r="A27" s="1">
        <v>45078</v>
      </c>
      <c r="B27" s="18">
        <v>405.42</v>
      </c>
      <c r="C27">
        <v>820.16</v>
      </c>
      <c r="D27" s="2">
        <v>193779.58</v>
      </c>
      <c r="E27" s="16">
        <v>384.75</v>
      </c>
      <c r="F27">
        <v>828.08</v>
      </c>
      <c r="G27" s="2">
        <v>193571.01</v>
      </c>
      <c r="H27" s="16">
        <v>364.12</v>
      </c>
      <c r="I27">
        <v>836.03</v>
      </c>
      <c r="J27" s="2">
        <v>193361.24</v>
      </c>
      <c r="K27" s="16">
        <v>343.53</v>
      </c>
      <c r="L27">
        <v>844.03</v>
      </c>
      <c r="M27" s="2">
        <v>193149.8</v>
      </c>
      <c r="N27" s="25">
        <v>832.61</v>
      </c>
      <c r="O27" s="2">
        <v>339.35</v>
      </c>
      <c r="P27" s="2">
        <v>204610.4</v>
      </c>
      <c r="Q27" s="16"/>
      <c r="U27" s="11">
        <v>45078</v>
      </c>
      <c r="V27" s="7">
        <f t="shared" si="5"/>
        <v>73484.079999999973</v>
      </c>
      <c r="W27" s="7">
        <f t="shared" si="6"/>
        <v>73010.079999999973</v>
      </c>
      <c r="X27" s="7">
        <f t="shared" si="7"/>
        <v>71768.399999999994</v>
      </c>
      <c r="Y27" s="7">
        <f t="shared" si="8"/>
        <v>70340.560000000027</v>
      </c>
      <c r="Z27" s="7">
        <f t="shared" si="9"/>
        <v>78322.959999999992</v>
      </c>
      <c r="AA27" s="7"/>
      <c r="AB27" s="7" cm="1">
        <f t="array" ref="AB27">value-D27</f>
        <v>103220.42000000001</v>
      </c>
      <c r="AC27" s="7" cm="1">
        <f t="array" ref="AC27">value-G27</f>
        <v>103428.98999999999</v>
      </c>
      <c r="AD27" s="7" cm="1">
        <f t="array" ref="AD27">value-J27</f>
        <v>103638.76000000001</v>
      </c>
      <c r="AE27" s="7" cm="1">
        <f t="array" ref="AE27">value-M27</f>
        <v>103850.20000000001</v>
      </c>
      <c r="AF27" s="7" cm="1">
        <f t="array" ref="AF27">value-P27</f>
        <v>92389.6</v>
      </c>
      <c r="AG27" s="7"/>
      <c r="AH27" s="7">
        <f t="shared" si="10"/>
        <v>176704.5</v>
      </c>
      <c r="AI27" s="7">
        <f t="shared" si="11"/>
        <v>176439.06999999995</v>
      </c>
      <c r="AJ27" s="7">
        <f t="shared" si="12"/>
        <v>175407.16</v>
      </c>
      <c r="AK27" s="7">
        <f t="shared" si="13"/>
        <v>174190.76000000004</v>
      </c>
      <c r="AL27" s="7">
        <f t="shared" si="14"/>
        <v>170712.56</v>
      </c>
      <c r="AP27" s="9">
        <f t="shared" si="22"/>
        <v>-474</v>
      </c>
      <c r="AQ27" s="9">
        <f t="shared" si="23"/>
        <v>-1715.6799999999785</v>
      </c>
      <c r="AR27" s="9">
        <f t="shared" si="24"/>
        <v>-3143.5199999999459</v>
      </c>
      <c r="AS27" s="9">
        <f t="shared" si="25"/>
        <v>4838.8800000000192</v>
      </c>
      <c r="AU27" s="2">
        <f t="shared" si="15"/>
        <v>208.56999999997788</v>
      </c>
      <c r="AV27" s="2">
        <f t="shared" si="16"/>
        <v>418.33999999999651</v>
      </c>
      <c r="AW27" s="2">
        <f t="shared" si="17"/>
        <v>629.77999999999884</v>
      </c>
      <c r="AX27" s="2">
        <f t="shared" si="21"/>
        <v>-10830.820000000007</v>
      </c>
      <c r="AZ27" s="9">
        <f t="shared" si="18"/>
        <v>-265.43000000002212</v>
      </c>
      <c r="BA27" s="9">
        <f t="shared" si="19"/>
        <v>-1297.339999999982</v>
      </c>
      <c r="BB27" s="9">
        <f t="shared" si="20"/>
        <v>-2513.739999999947</v>
      </c>
      <c r="BC27" s="9">
        <f t="shared" si="20"/>
        <v>-5991.9399999999878</v>
      </c>
    </row>
    <row r="28" spans="1:55" x14ac:dyDescent="0.25">
      <c r="A28" s="1">
        <v>45108</v>
      </c>
      <c r="B28" s="18">
        <v>403.71</v>
      </c>
      <c r="C28">
        <v>821.87</v>
      </c>
      <c r="D28" s="2">
        <v>192957.71</v>
      </c>
      <c r="E28" s="16">
        <v>383.11</v>
      </c>
      <c r="F28">
        <v>829.72</v>
      </c>
      <c r="G28" s="2">
        <v>192741.29</v>
      </c>
      <c r="H28" s="16">
        <v>362.55</v>
      </c>
      <c r="I28">
        <v>837.6</v>
      </c>
      <c r="J28" s="2">
        <v>192523.65</v>
      </c>
      <c r="K28" s="16">
        <v>342.04</v>
      </c>
      <c r="L28">
        <v>845.52</v>
      </c>
      <c r="M28" s="2">
        <v>192304.27</v>
      </c>
      <c r="N28" s="25">
        <v>831.23</v>
      </c>
      <c r="O28" s="2">
        <v>340.73</v>
      </c>
      <c r="P28" s="2">
        <v>204269.67</v>
      </c>
      <c r="Q28" s="16"/>
      <c r="U28" s="11">
        <v>45108</v>
      </c>
      <c r="V28" s="7">
        <f t="shared" si="5"/>
        <v>76758.499999999971</v>
      </c>
      <c r="W28" s="7">
        <f t="shared" si="6"/>
        <v>76297.249999999971</v>
      </c>
      <c r="X28" s="7">
        <f t="shared" si="7"/>
        <v>75068.25</v>
      </c>
      <c r="Y28" s="7">
        <f t="shared" si="8"/>
        <v>73653.000000000029</v>
      </c>
      <c r="Z28" s="7">
        <f t="shared" si="9"/>
        <v>81650.999999999985</v>
      </c>
      <c r="AA28" s="7"/>
      <c r="AB28" s="7" cm="1">
        <f t="array" ref="AB28">value-D28</f>
        <v>104042.29000000001</v>
      </c>
      <c r="AC28" s="7" cm="1">
        <f t="array" ref="AC28">value-G28</f>
        <v>104258.70999999999</v>
      </c>
      <c r="AD28" s="7" cm="1">
        <f t="array" ref="AD28">value-J28</f>
        <v>104476.35</v>
      </c>
      <c r="AE28" s="7" cm="1">
        <f t="array" ref="AE28">value-M28</f>
        <v>104695.73000000001</v>
      </c>
      <c r="AF28" s="7" cm="1">
        <f t="array" ref="AF28">value-P28</f>
        <v>92730.329999999987</v>
      </c>
      <c r="AG28" s="7"/>
      <c r="AH28" s="7">
        <f t="shared" si="10"/>
        <v>180800.78999999998</v>
      </c>
      <c r="AI28" s="7">
        <f t="shared" si="11"/>
        <v>180555.95999999996</v>
      </c>
      <c r="AJ28" s="7">
        <f t="shared" si="12"/>
        <v>179544.6</v>
      </c>
      <c r="AK28" s="7">
        <f t="shared" si="13"/>
        <v>178348.73000000004</v>
      </c>
      <c r="AL28" s="7">
        <f t="shared" si="14"/>
        <v>174381.32999999996</v>
      </c>
      <c r="AP28" s="9">
        <f t="shared" si="22"/>
        <v>-461.25</v>
      </c>
      <c r="AQ28" s="9">
        <f t="shared" si="23"/>
        <v>-1690.2499999999709</v>
      </c>
      <c r="AR28" s="9">
        <f t="shared" si="24"/>
        <v>-3105.4999999999418</v>
      </c>
      <c r="AS28" s="9">
        <f t="shared" si="25"/>
        <v>4892.5000000000146</v>
      </c>
      <c r="AU28" s="2">
        <f t="shared" si="15"/>
        <v>216.4199999999837</v>
      </c>
      <c r="AV28" s="2">
        <f t="shared" si="16"/>
        <v>434.05999999999767</v>
      </c>
      <c r="AW28" s="2">
        <f t="shared" si="17"/>
        <v>653.44000000000233</v>
      </c>
      <c r="AX28" s="2">
        <f t="shared" si="21"/>
        <v>-11311.960000000021</v>
      </c>
      <c r="AZ28" s="9">
        <f t="shared" si="18"/>
        <v>-244.8300000000163</v>
      </c>
      <c r="BA28" s="9">
        <f t="shared" si="19"/>
        <v>-1256.1899999999732</v>
      </c>
      <c r="BB28" s="9">
        <f t="shared" si="20"/>
        <v>-2452.0599999999395</v>
      </c>
      <c r="BC28" s="9">
        <f t="shared" si="20"/>
        <v>-6419.4600000000064</v>
      </c>
    </row>
    <row r="29" spans="1:55" x14ac:dyDescent="0.25">
      <c r="A29" s="1">
        <v>45139</v>
      </c>
      <c r="B29" s="18">
        <v>402</v>
      </c>
      <c r="C29">
        <v>823.58</v>
      </c>
      <c r="D29" s="2">
        <v>192134.13</v>
      </c>
      <c r="E29" s="16">
        <v>381.47</v>
      </c>
      <c r="F29">
        <v>831.36</v>
      </c>
      <c r="G29" s="2">
        <v>191909.93</v>
      </c>
      <c r="H29" s="16">
        <v>360.98</v>
      </c>
      <c r="I29">
        <v>839.17</v>
      </c>
      <c r="J29" s="2">
        <v>191684.48000000001</v>
      </c>
      <c r="K29" s="16">
        <v>340.54</v>
      </c>
      <c r="L29">
        <v>847.02</v>
      </c>
      <c r="M29" s="2">
        <v>191457.25</v>
      </c>
      <c r="N29" s="25">
        <v>829.85</v>
      </c>
      <c r="O29" s="2">
        <v>342.11</v>
      </c>
      <c r="P29" s="2">
        <v>203927.56</v>
      </c>
      <c r="Q29" s="16"/>
      <c r="U29" s="11">
        <v>45139</v>
      </c>
      <c r="V29" s="7">
        <f t="shared" si="5"/>
        <v>80032.919999999969</v>
      </c>
      <c r="W29" s="7">
        <f t="shared" si="6"/>
        <v>79584.419999999969</v>
      </c>
      <c r="X29" s="7">
        <f t="shared" si="7"/>
        <v>78368.100000000006</v>
      </c>
      <c r="Y29" s="7">
        <f t="shared" si="8"/>
        <v>76965.440000000031</v>
      </c>
      <c r="Z29" s="7">
        <f t="shared" si="9"/>
        <v>84979.039999999979</v>
      </c>
      <c r="AA29" s="7"/>
      <c r="AB29" s="7" cm="1">
        <f t="array" ref="AB29">value-D29</f>
        <v>104865.87</v>
      </c>
      <c r="AC29" s="7" cm="1">
        <f t="array" ref="AC29">value-G29</f>
        <v>105090.07</v>
      </c>
      <c r="AD29" s="7" cm="1">
        <f t="array" ref="AD29">value-J29</f>
        <v>105315.51999999999</v>
      </c>
      <c r="AE29" s="7" cm="1">
        <f t="array" ref="AE29">value-M29</f>
        <v>105542.75</v>
      </c>
      <c r="AF29" s="7" cm="1">
        <f t="array" ref="AF29">value-P29</f>
        <v>93072.44</v>
      </c>
      <c r="AG29" s="7"/>
      <c r="AH29" s="7">
        <f t="shared" si="10"/>
        <v>184898.78999999998</v>
      </c>
      <c r="AI29" s="7">
        <f t="shared" si="11"/>
        <v>184674.49</v>
      </c>
      <c r="AJ29" s="7">
        <f t="shared" si="12"/>
        <v>183683.62</v>
      </c>
      <c r="AK29" s="7">
        <f t="shared" si="13"/>
        <v>182508.19000000003</v>
      </c>
      <c r="AL29" s="7">
        <f t="shared" si="14"/>
        <v>178051.47999999998</v>
      </c>
      <c r="AP29" s="9">
        <f t="shared" si="22"/>
        <v>-448.5</v>
      </c>
      <c r="AQ29" s="9">
        <f t="shared" si="23"/>
        <v>-1664.8199999999633</v>
      </c>
      <c r="AR29" s="9">
        <f t="shared" si="24"/>
        <v>-3067.4799999999377</v>
      </c>
      <c r="AS29" s="9">
        <f t="shared" si="25"/>
        <v>4946.1200000000099</v>
      </c>
      <c r="AU29" s="2">
        <f t="shared" si="15"/>
        <v>224.20000000001164</v>
      </c>
      <c r="AV29" s="2">
        <f t="shared" si="16"/>
        <v>449.64999999999418</v>
      </c>
      <c r="AW29" s="2">
        <f t="shared" si="17"/>
        <v>676.88000000000466</v>
      </c>
      <c r="AX29" s="2">
        <f t="shared" si="21"/>
        <v>-11793.429999999993</v>
      </c>
      <c r="AZ29" s="9">
        <f t="shared" si="18"/>
        <v>-224.29999999998836</v>
      </c>
      <c r="BA29" s="9">
        <f t="shared" si="19"/>
        <v>-1215.1699999999691</v>
      </c>
      <c r="BB29" s="9">
        <f t="shared" si="20"/>
        <v>-2390.5999999999331</v>
      </c>
      <c r="BC29" s="9">
        <f t="shared" si="20"/>
        <v>-6847.3099999999831</v>
      </c>
    </row>
    <row r="30" spans="1:55" x14ac:dyDescent="0.25">
      <c r="A30" s="1">
        <v>45170</v>
      </c>
      <c r="B30" s="18">
        <v>400.28</v>
      </c>
      <c r="C30">
        <v>825.3</v>
      </c>
      <c r="D30" s="2">
        <v>191308.83</v>
      </c>
      <c r="E30" s="16">
        <v>379.82</v>
      </c>
      <c r="F30">
        <v>833.01</v>
      </c>
      <c r="G30" s="2">
        <v>191076.92</v>
      </c>
      <c r="H30" s="16">
        <v>359.41</v>
      </c>
      <c r="I30">
        <v>840.74</v>
      </c>
      <c r="J30" s="2">
        <v>190843.74</v>
      </c>
      <c r="K30" s="16">
        <v>339.04</v>
      </c>
      <c r="L30">
        <v>848.52</v>
      </c>
      <c r="M30" s="2">
        <v>190608.73</v>
      </c>
      <c r="N30" s="25">
        <v>828.46</v>
      </c>
      <c r="O30" s="2">
        <v>343.5</v>
      </c>
      <c r="P30" s="2">
        <v>203584.05</v>
      </c>
      <c r="Q30" s="16"/>
      <c r="U30" s="11">
        <v>45170</v>
      </c>
      <c r="V30" s="7">
        <f t="shared" si="5"/>
        <v>83307.339999999967</v>
      </c>
      <c r="W30" s="7">
        <f t="shared" si="6"/>
        <v>82871.589999999967</v>
      </c>
      <c r="X30" s="7">
        <f t="shared" si="7"/>
        <v>81667.950000000012</v>
      </c>
      <c r="Y30" s="7">
        <f t="shared" si="8"/>
        <v>80277.880000000034</v>
      </c>
      <c r="Z30" s="7">
        <f t="shared" si="9"/>
        <v>88307.079999999973</v>
      </c>
      <c r="AA30" s="7"/>
      <c r="AB30" s="7" cm="1">
        <f t="array" ref="AB30">value-D30</f>
        <v>105691.17000000001</v>
      </c>
      <c r="AC30" s="7" cm="1">
        <f t="array" ref="AC30">value-G30</f>
        <v>105923.07999999999</v>
      </c>
      <c r="AD30" s="7" cm="1">
        <f t="array" ref="AD30">value-J30</f>
        <v>106156.26000000001</v>
      </c>
      <c r="AE30" s="7" cm="1">
        <f t="array" ref="AE30">value-M30</f>
        <v>106391.26999999999</v>
      </c>
      <c r="AF30" s="7" cm="1">
        <f t="array" ref="AF30">value-P30</f>
        <v>93415.950000000012</v>
      </c>
      <c r="AG30" s="7"/>
      <c r="AH30" s="7">
        <f t="shared" si="10"/>
        <v>188998.50999999998</v>
      </c>
      <c r="AI30" s="7">
        <f t="shared" si="11"/>
        <v>188794.66999999995</v>
      </c>
      <c r="AJ30" s="7">
        <f t="shared" si="12"/>
        <v>187824.21000000002</v>
      </c>
      <c r="AK30" s="7">
        <f t="shared" si="13"/>
        <v>186669.15000000002</v>
      </c>
      <c r="AL30" s="7">
        <f t="shared" si="14"/>
        <v>181723.02999999997</v>
      </c>
      <c r="AP30" s="9">
        <f t="shared" si="22"/>
        <v>-435.75</v>
      </c>
      <c r="AQ30" s="9">
        <f t="shared" si="23"/>
        <v>-1639.3899999999558</v>
      </c>
      <c r="AR30" s="9">
        <f t="shared" si="24"/>
        <v>-3029.4599999999336</v>
      </c>
      <c r="AS30" s="9">
        <f t="shared" si="25"/>
        <v>4999.7400000000052</v>
      </c>
      <c r="AU30" s="2">
        <f t="shared" si="15"/>
        <v>231.90999999997439</v>
      </c>
      <c r="AV30" s="2">
        <f t="shared" si="16"/>
        <v>465.08999999999651</v>
      </c>
      <c r="AW30" s="2">
        <f t="shared" si="17"/>
        <v>700.09999999997672</v>
      </c>
      <c r="AX30" s="2">
        <f t="shared" si="21"/>
        <v>-12275.220000000001</v>
      </c>
      <c r="AZ30" s="9">
        <f t="shared" si="18"/>
        <v>-203.84000000002561</v>
      </c>
      <c r="BA30" s="9">
        <f t="shared" si="19"/>
        <v>-1174.2999999999593</v>
      </c>
      <c r="BB30" s="9">
        <f t="shared" si="20"/>
        <v>-2329.3599999999569</v>
      </c>
      <c r="BC30" s="9">
        <f t="shared" si="20"/>
        <v>-7275.4799999999959</v>
      </c>
    </row>
    <row r="31" spans="1:55" x14ac:dyDescent="0.25">
      <c r="A31" s="1">
        <v>45200</v>
      </c>
      <c r="B31" s="18">
        <v>398.56</v>
      </c>
      <c r="C31">
        <v>827.02</v>
      </c>
      <c r="D31" s="2">
        <v>190481.81</v>
      </c>
      <c r="E31" s="16">
        <v>378.17</v>
      </c>
      <c r="F31">
        <v>834.66</v>
      </c>
      <c r="G31" s="2">
        <v>190242.26</v>
      </c>
      <c r="H31" s="16">
        <v>357.83</v>
      </c>
      <c r="I31">
        <v>842.32</v>
      </c>
      <c r="J31" s="2">
        <v>190001.42</v>
      </c>
      <c r="K31" s="16">
        <v>337.54</v>
      </c>
      <c r="L31">
        <v>850.02</v>
      </c>
      <c r="M31" s="2">
        <v>189758.71</v>
      </c>
      <c r="N31" s="25">
        <v>827.06</v>
      </c>
      <c r="O31" s="2">
        <v>344.9</v>
      </c>
      <c r="P31" s="2">
        <v>203239.15</v>
      </c>
      <c r="Q31" s="16"/>
      <c r="U31" s="11">
        <v>45200</v>
      </c>
      <c r="V31" s="7">
        <f t="shared" si="5"/>
        <v>86581.759999999966</v>
      </c>
      <c r="W31" s="7">
        <f t="shared" si="6"/>
        <v>86158.759999999966</v>
      </c>
      <c r="X31" s="7">
        <f t="shared" si="7"/>
        <v>84967.800000000017</v>
      </c>
      <c r="Y31" s="7">
        <f t="shared" si="8"/>
        <v>83590.320000000036</v>
      </c>
      <c r="Z31" s="7">
        <f t="shared" si="9"/>
        <v>91635.119999999966</v>
      </c>
      <c r="AA31" s="7"/>
      <c r="AB31" s="7" cm="1">
        <f t="array" ref="AB31">value-D31</f>
        <v>106518.19</v>
      </c>
      <c r="AC31" s="7" cm="1">
        <f t="array" ref="AC31">value-G31</f>
        <v>106757.73999999999</v>
      </c>
      <c r="AD31" s="7" cm="1">
        <f t="array" ref="AD31">value-J31</f>
        <v>106998.57999999999</v>
      </c>
      <c r="AE31" s="7" cm="1">
        <f t="array" ref="AE31">value-M31</f>
        <v>107241.29000000001</v>
      </c>
      <c r="AF31" s="7" cm="1">
        <f t="array" ref="AF31">value-P31</f>
        <v>93760.85</v>
      </c>
      <c r="AG31" s="7"/>
      <c r="AH31" s="7">
        <f t="shared" si="10"/>
        <v>193099.94999999995</v>
      </c>
      <c r="AI31" s="7">
        <f t="shared" si="11"/>
        <v>192916.49999999994</v>
      </c>
      <c r="AJ31" s="7">
        <f t="shared" si="12"/>
        <v>191966.38</v>
      </c>
      <c r="AK31" s="7">
        <f t="shared" si="13"/>
        <v>190831.61000000004</v>
      </c>
      <c r="AL31" s="7">
        <f t="shared" si="14"/>
        <v>185395.96999999997</v>
      </c>
      <c r="AP31" s="9">
        <f t="shared" si="22"/>
        <v>-423</v>
      </c>
      <c r="AQ31" s="9">
        <f t="shared" si="23"/>
        <v>-1613.9599999999482</v>
      </c>
      <c r="AR31" s="9">
        <f t="shared" si="24"/>
        <v>-2991.4399999999296</v>
      </c>
      <c r="AS31" s="9">
        <f t="shared" si="25"/>
        <v>5053.3600000000006</v>
      </c>
      <c r="AU31" s="2">
        <f t="shared" si="15"/>
        <v>239.54999999998836</v>
      </c>
      <c r="AV31" s="2">
        <f t="shared" si="16"/>
        <v>480.38999999998487</v>
      </c>
      <c r="AW31" s="2">
        <f t="shared" si="17"/>
        <v>723.10000000000582</v>
      </c>
      <c r="AX31" s="2">
        <f t="shared" si="21"/>
        <v>-12757.339999999997</v>
      </c>
      <c r="AZ31" s="9">
        <f t="shared" si="18"/>
        <v>-183.45000000001164</v>
      </c>
      <c r="BA31" s="9">
        <f t="shared" si="19"/>
        <v>-1133.5699999999633</v>
      </c>
      <c r="BB31" s="9">
        <f t="shared" si="20"/>
        <v>-2268.3399999999237</v>
      </c>
      <c r="BC31" s="9">
        <f t="shared" si="20"/>
        <v>-7703.9799999999959</v>
      </c>
    </row>
    <row r="32" spans="1:55" x14ac:dyDescent="0.25">
      <c r="A32" s="1">
        <v>45231</v>
      </c>
      <c r="B32" s="18">
        <v>396.84</v>
      </c>
      <c r="C32">
        <v>828.74</v>
      </c>
      <c r="D32" s="2">
        <v>189653.06</v>
      </c>
      <c r="E32" s="16">
        <v>376.52</v>
      </c>
      <c r="F32">
        <v>836.31</v>
      </c>
      <c r="G32" s="2">
        <v>189405.95</v>
      </c>
      <c r="H32" s="16">
        <v>356.25</v>
      </c>
      <c r="I32">
        <v>843.9</v>
      </c>
      <c r="J32" s="2">
        <v>189157.52</v>
      </c>
      <c r="K32" s="16">
        <v>336.03</v>
      </c>
      <c r="L32">
        <v>851.53</v>
      </c>
      <c r="M32" s="2">
        <v>188907.18</v>
      </c>
      <c r="N32" s="25">
        <v>825.66</v>
      </c>
      <c r="O32" s="2">
        <v>346.3</v>
      </c>
      <c r="P32" s="2">
        <v>202892.85</v>
      </c>
      <c r="Q32" s="16"/>
      <c r="U32" s="11">
        <v>45231</v>
      </c>
      <c r="V32" s="7">
        <f t="shared" si="5"/>
        <v>89856.179999999964</v>
      </c>
      <c r="W32" s="7">
        <f t="shared" si="6"/>
        <v>89445.929999999964</v>
      </c>
      <c r="X32" s="7">
        <f t="shared" si="7"/>
        <v>88267.650000000023</v>
      </c>
      <c r="Y32" s="7">
        <f t="shared" si="8"/>
        <v>86902.760000000038</v>
      </c>
      <c r="Z32" s="7">
        <f t="shared" si="9"/>
        <v>94963.15999999996</v>
      </c>
      <c r="AA32" s="7"/>
      <c r="AB32" s="7" cm="1">
        <f t="array" ref="AB32">value-D32</f>
        <v>107346.94</v>
      </c>
      <c r="AC32" s="7" cm="1">
        <f t="array" ref="AC32">value-G32</f>
        <v>107594.04999999999</v>
      </c>
      <c r="AD32" s="7" cm="1">
        <f t="array" ref="AD32">value-J32</f>
        <v>107842.48000000001</v>
      </c>
      <c r="AE32" s="7" cm="1">
        <f t="array" ref="AE32">value-M32</f>
        <v>108092.82</v>
      </c>
      <c r="AF32" s="7" cm="1">
        <f t="array" ref="AF32">value-P32</f>
        <v>94107.15</v>
      </c>
      <c r="AG32" s="7"/>
      <c r="AH32" s="7">
        <f t="shared" si="10"/>
        <v>197203.11999999997</v>
      </c>
      <c r="AI32" s="7">
        <f t="shared" si="11"/>
        <v>197039.97999999995</v>
      </c>
      <c r="AJ32" s="7">
        <f t="shared" si="12"/>
        <v>196110.13000000003</v>
      </c>
      <c r="AK32" s="7">
        <f t="shared" si="13"/>
        <v>194995.58000000005</v>
      </c>
      <c r="AL32" s="7">
        <f t="shared" si="14"/>
        <v>189070.30999999994</v>
      </c>
      <c r="AP32" s="9">
        <f t="shared" si="22"/>
        <v>-410.25</v>
      </c>
      <c r="AQ32" s="9">
        <f t="shared" si="23"/>
        <v>-1588.5299999999406</v>
      </c>
      <c r="AR32" s="9">
        <f t="shared" si="24"/>
        <v>-2953.4199999999255</v>
      </c>
      <c r="AS32" s="9">
        <f t="shared" si="25"/>
        <v>5106.9799999999959</v>
      </c>
      <c r="AU32" s="2">
        <f t="shared" si="15"/>
        <v>247.10999999998603</v>
      </c>
      <c r="AV32" s="2">
        <f t="shared" si="16"/>
        <v>495.54000000000815</v>
      </c>
      <c r="AW32" s="2">
        <f t="shared" si="17"/>
        <v>745.88000000000466</v>
      </c>
      <c r="AX32" s="2">
        <f t="shared" si="21"/>
        <v>-13239.790000000008</v>
      </c>
      <c r="AZ32" s="9">
        <f t="shared" si="18"/>
        <v>-163.14000000001397</v>
      </c>
      <c r="BA32" s="9">
        <f t="shared" si="19"/>
        <v>-1092.9899999999325</v>
      </c>
      <c r="BB32" s="9">
        <f t="shared" si="20"/>
        <v>-2207.5399999999208</v>
      </c>
      <c r="BC32" s="9">
        <f t="shared" si="20"/>
        <v>-8132.8100000000122</v>
      </c>
    </row>
    <row r="33" spans="1:55" x14ac:dyDescent="0.25">
      <c r="A33" s="1">
        <v>45261</v>
      </c>
      <c r="B33" s="18">
        <v>395.11</v>
      </c>
      <c r="C33">
        <v>830.47</v>
      </c>
      <c r="D33" s="2">
        <v>188822.59</v>
      </c>
      <c r="E33" s="16">
        <v>374.87</v>
      </c>
      <c r="F33">
        <v>837.96</v>
      </c>
      <c r="G33" s="2">
        <v>188567.99</v>
      </c>
      <c r="H33" s="16">
        <v>354.67</v>
      </c>
      <c r="I33">
        <v>845.48</v>
      </c>
      <c r="J33" s="2">
        <v>188312.04</v>
      </c>
      <c r="K33" s="16">
        <v>334.52</v>
      </c>
      <c r="L33">
        <v>853.04</v>
      </c>
      <c r="M33" s="2">
        <v>188054.14</v>
      </c>
      <c r="N33" s="25">
        <v>824.25</v>
      </c>
      <c r="O33" s="2">
        <v>347.71</v>
      </c>
      <c r="P33" s="2">
        <v>202545.14</v>
      </c>
      <c r="Q33" s="16"/>
      <c r="U33" s="11">
        <v>45261</v>
      </c>
      <c r="V33" s="7">
        <f t="shared" si="5"/>
        <v>93130.599999999962</v>
      </c>
      <c r="W33" s="7">
        <f t="shared" si="6"/>
        <v>92733.099999999962</v>
      </c>
      <c r="X33" s="7">
        <f t="shared" si="7"/>
        <v>91567.500000000029</v>
      </c>
      <c r="Y33" s="7">
        <f t="shared" si="8"/>
        <v>90215.200000000041</v>
      </c>
      <c r="Z33" s="7">
        <f t="shared" si="9"/>
        <v>98291.199999999953</v>
      </c>
      <c r="AA33" s="7"/>
      <c r="AB33" s="7" cm="1">
        <f t="array" ref="AB33">value-D33</f>
        <v>108177.41</v>
      </c>
      <c r="AC33" s="7" cm="1">
        <f t="array" ref="AC33">value-G33</f>
        <v>108432.01000000001</v>
      </c>
      <c r="AD33" s="7" cm="1">
        <f t="array" ref="AD33">value-J33</f>
        <v>108687.95999999999</v>
      </c>
      <c r="AE33" s="7" cm="1">
        <f t="array" ref="AE33">value-M33</f>
        <v>108945.85999999999</v>
      </c>
      <c r="AF33" s="7" cm="1">
        <f t="array" ref="AF33">value-P33</f>
        <v>94454.859999999986</v>
      </c>
      <c r="AG33" s="7"/>
      <c r="AH33" s="7">
        <f t="shared" si="10"/>
        <v>201308.00999999995</v>
      </c>
      <c r="AI33" s="7">
        <f t="shared" si="11"/>
        <v>201165.11</v>
      </c>
      <c r="AJ33" s="7">
        <f t="shared" si="12"/>
        <v>200255.46000000002</v>
      </c>
      <c r="AK33" s="7">
        <f t="shared" si="13"/>
        <v>199161.06000000003</v>
      </c>
      <c r="AL33" s="7">
        <f t="shared" si="14"/>
        <v>192746.05999999994</v>
      </c>
      <c r="AP33" s="9">
        <f t="shared" si="22"/>
        <v>-397.5</v>
      </c>
      <c r="AQ33" s="9">
        <f t="shared" si="23"/>
        <v>-1563.0999999999331</v>
      </c>
      <c r="AR33" s="9">
        <f t="shared" si="24"/>
        <v>-2915.3999999999214</v>
      </c>
      <c r="AS33" s="9">
        <f t="shared" si="25"/>
        <v>5160.5999999999913</v>
      </c>
      <c r="AU33" s="2">
        <f t="shared" si="15"/>
        <v>254.60000000000582</v>
      </c>
      <c r="AV33" s="2">
        <f t="shared" si="16"/>
        <v>510.54999999998836</v>
      </c>
      <c r="AW33" s="2">
        <f t="shared" si="17"/>
        <v>768.44999999998254</v>
      </c>
      <c r="AX33" s="2">
        <f t="shared" si="21"/>
        <v>-13722.550000000017</v>
      </c>
      <c r="AZ33" s="9">
        <f t="shared" si="18"/>
        <v>-142.89999999999418</v>
      </c>
      <c r="BA33" s="9">
        <f t="shared" si="19"/>
        <v>-1052.5499999999447</v>
      </c>
      <c r="BB33" s="9">
        <f t="shared" si="20"/>
        <v>-2146.9499999999389</v>
      </c>
      <c r="BC33" s="9">
        <f t="shared" si="20"/>
        <v>-8561.9500000000262</v>
      </c>
    </row>
    <row r="34" spans="1:55" x14ac:dyDescent="0.25">
      <c r="A34" s="1">
        <v>45292</v>
      </c>
      <c r="B34" s="18">
        <v>393.38</v>
      </c>
      <c r="C34">
        <v>832.2</v>
      </c>
      <c r="D34" s="2">
        <v>187990.39</v>
      </c>
      <c r="E34" s="16">
        <v>373.21</v>
      </c>
      <c r="F34">
        <v>839.62</v>
      </c>
      <c r="G34" s="2">
        <v>187728.37</v>
      </c>
      <c r="H34" s="16">
        <v>353.09</v>
      </c>
      <c r="I34">
        <v>847.06</v>
      </c>
      <c r="J34" s="2">
        <v>187464.98</v>
      </c>
      <c r="K34" s="16">
        <v>333.01</v>
      </c>
      <c r="L34">
        <v>854.55</v>
      </c>
      <c r="M34" s="2">
        <v>187199.6</v>
      </c>
      <c r="N34" s="25">
        <v>822.84</v>
      </c>
      <c r="O34" s="2">
        <v>349.12</v>
      </c>
      <c r="P34" s="2">
        <v>202196.02</v>
      </c>
      <c r="Q34" s="16"/>
      <c r="U34" s="11">
        <v>45292</v>
      </c>
      <c r="V34" s="7">
        <f t="shared" si="5"/>
        <v>96405.01999999996</v>
      </c>
      <c r="W34" s="7">
        <f t="shared" si="6"/>
        <v>96020.26999999996</v>
      </c>
      <c r="X34" s="7">
        <f t="shared" si="7"/>
        <v>94867.350000000035</v>
      </c>
      <c r="Y34" s="7">
        <f t="shared" si="8"/>
        <v>93527.640000000043</v>
      </c>
      <c r="Z34" s="7">
        <f t="shared" si="9"/>
        <v>101619.23999999995</v>
      </c>
      <c r="AA34" s="7"/>
      <c r="AB34" s="7" cm="1">
        <f t="array" ref="AB34">value-D34</f>
        <v>109009.60999999999</v>
      </c>
      <c r="AC34" s="7" cm="1">
        <f t="array" ref="AC34">value-G34</f>
        <v>109271.63</v>
      </c>
      <c r="AD34" s="7" cm="1">
        <f t="array" ref="AD34">value-J34</f>
        <v>109535.01999999999</v>
      </c>
      <c r="AE34" s="7" cm="1">
        <f t="array" ref="AE34">value-M34</f>
        <v>109800.4</v>
      </c>
      <c r="AF34" s="7" cm="1">
        <f t="array" ref="AF34">value-P34</f>
        <v>94803.98000000001</v>
      </c>
      <c r="AG34" s="7"/>
      <c r="AH34" s="7">
        <f t="shared" si="10"/>
        <v>205414.62999999995</v>
      </c>
      <c r="AI34" s="7">
        <f t="shared" si="11"/>
        <v>205291.89999999997</v>
      </c>
      <c r="AJ34" s="7">
        <f t="shared" si="12"/>
        <v>204402.37000000002</v>
      </c>
      <c r="AK34" s="7">
        <f t="shared" si="13"/>
        <v>203328.04000000004</v>
      </c>
      <c r="AL34" s="7">
        <f t="shared" si="14"/>
        <v>196423.21999999997</v>
      </c>
      <c r="AP34" s="9">
        <f t="shared" si="22"/>
        <v>-384.75</v>
      </c>
      <c r="AQ34" s="9">
        <f t="shared" si="23"/>
        <v>-1537.6699999999255</v>
      </c>
      <c r="AR34" s="9">
        <f t="shared" si="24"/>
        <v>-2877.3799999999173</v>
      </c>
      <c r="AS34" s="9">
        <f t="shared" si="25"/>
        <v>5214.2199999999866</v>
      </c>
      <c r="AU34" s="2">
        <f t="shared" si="15"/>
        <v>262.02000000001863</v>
      </c>
      <c r="AV34" s="2">
        <f t="shared" si="16"/>
        <v>525.41000000000349</v>
      </c>
      <c r="AW34" s="2">
        <f t="shared" si="17"/>
        <v>790.79000000000815</v>
      </c>
      <c r="AX34" s="2">
        <f t="shared" si="21"/>
        <v>-14205.629999999976</v>
      </c>
      <c r="AZ34" s="9">
        <f t="shared" si="18"/>
        <v>-122.72999999998137</v>
      </c>
      <c r="BA34" s="9">
        <f t="shared" si="19"/>
        <v>-1012.259999999922</v>
      </c>
      <c r="BB34" s="9">
        <f t="shared" si="20"/>
        <v>-2086.5899999999092</v>
      </c>
      <c r="BC34" s="9">
        <f t="shared" si="20"/>
        <v>-8991.4099999999889</v>
      </c>
    </row>
    <row r="35" spans="1:55" x14ac:dyDescent="0.25">
      <c r="A35" s="1">
        <v>45323</v>
      </c>
      <c r="B35" s="18">
        <v>391.65</v>
      </c>
      <c r="C35">
        <v>833.93</v>
      </c>
      <c r="D35" s="2">
        <v>187156.46</v>
      </c>
      <c r="E35" s="16">
        <v>371.55</v>
      </c>
      <c r="F35">
        <v>841.28</v>
      </c>
      <c r="G35" s="2">
        <v>186887.08</v>
      </c>
      <c r="H35" s="16">
        <v>351.5</v>
      </c>
      <c r="I35">
        <v>848.65</v>
      </c>
      <c r="J35" s="2">
        <v>186616.32000000001</v>
      </c>
      <c r="K35" s="16">
        <v>331.5</v>
      </c>
      <c r="L35">
        <v>856.06</v>
      </c>
      <c r="M35" s="2">
        <v>186343.53</v>
      </c>
      <c r="N35" s="25">
        <v>821.42</v>
      </c>
      <c r="O35" s="2">
        <v>350.54</v>
      </c>
      <c r="P35" s="2">
        <v>201845.48</v>
      </c>
      <c r="Q35" s="16"/>
      <c r="U35" s="11">
        <v>45323</v>
      </c>
      <c r="V35" s="7">
        <f t="shared" si="5"/>
        <v>99679.439999999959</v>
      </c>
      <c r="W35" s="7">
        <f t="shared" si="6"/>
        <v>99307.439999999959</v>
      </c>
      <c r="X35" s="7">
        <f t="shared" si="7"/>
        <v>98167.200000000041</v>
      </c>
      <c r="Y35" s="7">
        <f t="shared" si="8"/>
        <v>96840.080000000045</v>
      </c>
      <c r="Z35" s="7">
        <f t="shared" si="9"/>
        <v>104947.27999999994</v>
      </c>
      <c r="AA35" s="7"/>
      <c r="AB35" s="7" cm="1">
        <f t="array" ref="AB35">value-D35</f>
        <v>109843.54000000001</v>
      </c>
      <c r="AC35" s="7" cm="1">
        <f t="array" ref="AC35">value-G35</f>
        <v>110112.92000000001</v>
      </c>
      <c r="AD35" s="7" cm="1">
        <f t="array" ref="AD35">value-J35</f>
        <v>110383.67999999999</v>
      </c>
      <c r="AE35" s="7" cm="1">
        <f t="array" ref="AE35">value-M35</f>
        <v>110656.47</v>
      </c>
      <c r="AF35" s="7" cm="1">
        <f t="array" ref="AF35">value-P35</f>
        <v>95154.51999999999</v>
      </c>
      <c r="AG35" s="7"/>
      <c r="AH35" s="7">
        <f t="shared" si="10"/>
        <v>209522.97999999998</v>
      </c>
      <c r="AI35" s="7">
        <f t="shared" si="11"/>
        <v>209420.36</v>
      </c>
      <c r="AJ35" s="7">
        <f t="shared" si="12"/>
        <v>208550.88000000003</v>
      </c>
      <c r="AK35" s="7">
        <f t="shared" si="13"/>
        <v>207496.55000000005</v>
      </c>
      <c r="AL35" s="7">
        <f t="shared" si="14"/>
        <v>200101.79999999993</v>
      </c>
      <c r="AP35" s="9">
        <f t="shared" si="22"/>
        <v>-372</v>
      </c>
      <c r="AQ35" s="9">
        <f t="shared" si="23"/>
        <v>-1512.2399999999179</v>
      </c>
      <c r="AR35" s="9">
        <f t="shared" si="24"/>
        <v>-2839.3599999999133</v>
      </c>
      <c r="AS35" s="9">
        <f t="shared" si="25"/>
        <v>5267.839999999982</v>
      </c>
      <c r="AU35" s="2">
        <f t="shared" si="15"/>
        <v>269.38000000000466</v>
      </c>
      <c r="AV35" s="2">
        <f t="shared" si="16"/>
        <v>540.13999999998487</v>
      </c>
      <c r="AW35" s="2">
        <f t="shared" si="17"/>
        <v>812.92999999999302</v>
      </c>
      <c r="AX35" s="2">
        <f t="shared" si="21"/>
        <v>-14689.020000000019</v>
      </c>
      <c r="AZ35" s="9">
        <f t="shared" si="18"/>
        <v>-102.61999999999534</v>
      </c>
      <c r="BA35" s="9">
        <f t="shared" si="19"/>
        <v>-972.09999999993306</v>
      </c>
      <c r="BB35" s="9">
        <f t="shared" si="20"/>
        <v>-2026.4299999999203</v>
      </c>
      <c r="BC35" s="9">
        <f t="shared" si="20"/>
        <v>-9421.1800000000367</v>
      </c>
    </row>
    <row r="36" spans="1:55" x14ac:dyDescent="0.25">
      <c r="A36" s="1">
        <v>45352</v>
      </c>
      <c r="B36" s="18">
        <v>389.91</v>
      </c>
      <c r="C36">
        <v>835.67</v>
      </c>
      <c r="D36" s="2">
        <v>186320.79</v>
      </c>
      <c r="E36" s="16">
        <v>369.88</v>
      </c>
      <c r="F36">
        <v>842.95</v>
      </c>
      <c r="G36" s="2">
        <v>186044.13</v>
      </c>
      <c r="H36" s="16">
        <v>349.91</v>
      </c>
      <c r="I36">
        <v>850.24</v>
      </c>
      <c r="J36" s="2">
        <v>185766.08</v>
      </c>
      <c r="K36" s="16">
        <v>329.98</v>
      </c>
      <c r="L36">
        <v>857.58</v>
      </c>
      <c r="M36" s="2">
        <v>185485.96</v>
      </c>
      <c r="N36" s="25">
        <v>820</v>
      </c>
      <c r="O36" s="2">
        <v>351.96</v>
      </c>
      <c r="P36" s="2">
        <v>201493.52</v>
      </c>
      <c r="Q36" s="16"/>
      <c r="U36" s="11">
        <v>45352</v>
      </c>
      <c r="V36" s="7">
        <f t="shared" si="5"/>
        <v>102953.85999999996</v>
      </c>
      <c r="W36" s="7">
        <f t="shared" si="6"/>
        <v>102594.60999999996</v>
      </c>
      <c r="X36" s="7">
        <f t="shared" si="7"/>
        <v>101467.05000000005</v>
      </c>
      <c r="Y36" s="7">
        <f t="shared" si="8"/>
        <v>100152.52000000005</v>
      </c>
      <c r="Z36" s="7">
        <f t="shared" si="9"/>
        <v>108275.31999999993</v>
      </c>
      <c r="AA36" s="7"/>
      <c r="AB36" s="7" cm="1">
        <f t="array" ref="AB36">value-D36</f>
        <v>110679.20999999999</v>
      </c>
      <c r="AC36" s="7" cm="1">
        <f t="array" ref="AC36">value-G36</f>
        <v>110955.87</v>
      </c>
      <c r="AD36" s="7" cm="1">
        <f t="array" ref="AD36">value-J36</f>
        <v>111233.92000000001</v>
      </c>
      <c r="AE36" s="7" cm="1">
        <f t="array" ref="AE36">value-M36</f>
        <v>111514.04000000001</v>
      </c>
      <c r="AF36" s="7" cm="1">
        <f t="array" ref="AF36">value-P36</f>
        <v>95506.48000000001</v>
      </c>
      <c r="AG36" s="7"/>
      <c r="AH36" s="7">
        <f t="shared" si="10"/>
        <v>213633.06999999995</v>
      </c>
      <c r="AI36" s="7">
        <f t="shared" si="11"/>
        <v>213550.47999999995</v>
      </c>
      <c r="AJ36" s="7">
        <f t="shared" si="12"/>
        <v>212700.97000000006</v>
      </c>
      <c r="AK36" s="7">
        <f t="shared" si="13"/>
        <v>211666.56000000006</v>
      </c>
      <c r="AL36" s="7">
        <f t="shared" si="14"/>
        <v>203781.79999999993</v>
      </c>
      <c r="AP36" s="9">
        <f t="shared" si="22"/>
        <v>-359.25</v>
      </c>
      <c r="AQ36" s="9">
        <f t="shared" si="23"/>
        <v>-1486.8099999999104</v>
      </c>
      <c r="AR36" s="9">
        <f t="shared" si="24"/>
        <v>-2801.3399999999092</v>
      </c>
      <c r="AS36" s="9">
        <f t="shared" si="25"/>
        <v>5321.4599999999773</v>
      </c>
      <c r="AU36" s="2">
        <f t="shared" si="15"/>
        <v>276.66000000000349</v>
      </c>
      <c r="AV36" s="2">
        <f t="shared" si="16"/>
        <v>554.71000000002095</v>
      </c>
      <c r="AW36" s="2">
        <f t="shared" si="17"/>
        <v>834.8300000000163</v>
      </c>
      <c r="AX36" s="2">
        <f t="shared" si="21"/>
        <v>-15172.729999999981</v>
      </c>
      <c r="AZ36" s="9">
        <f t="shared" si="18"/>
        <v>-82.589999999996508</v>
      </c>
      <c r="BA36" s="9">
        <f t="shared" si="19"/>
        <v>-932.09999999988941</v>
      </c>
      <c r="BB36" s="9">
        <f t="shared" si="20"/>
        <v>-1966.5099999998929</v>
      </c>
      <c r="BC36" s="9">
        <f t="shared" si="20"/>
        <v>-9851.2700000000041</v>
      </c>
    </row>
    <row r="37" spans="1:55" x14ac:dyDescent="0.25">
      <c r="A37" s="1">
        <v>45383</v>
      </c>
      <c r="B37" s="18">
        <v>388.17</v>
      </c>
      <c r="C37">
        <v>837.41</v>
      </c>
      <c r="D37" s="2">
        <v>185483.38</v>
      </c>
      <c r="E37" s="16">
        <v>368.21</v>
      </c>
      <c r="F37">
        <v>844.62</v>
      </c>
      <c r="G37" s="2">
        <v>185199.52</v>
      </c>
      <c r="H37" s="16">
        <v>348.31</v>
      </c>
      <c r="I37">
        <v>851.84</v>
      </c>
      <c r="J37" s="2">
        <v>184914.24</v>
      </c>
      <c r="K37" s="16">
        <v>328.46</v>
      </c>
      <c r="L37">
        <v>859.1</v>
      </c>
      <c r="M37" s="2">
        <v>184626.86</v>
      </c>
      <c r="N37" s="25">
        <v>818.57</v>
      </c>
      <c r="O37" s="2">
        <v>353.39</v>
      </c>
      <c r="P37" s="2">
        <v>201140.13</v>
      </c>
      <c r="Q37" s="16"/>
      <c r="U37" s="11">
        <v>45383</v>
      </c>
      <c r="V37" s="7">
        <f t="shared" si="5"/>
        <v>106228.27999999996</v>
      </c>
      <c r="W37" s="7">
        <f t="shared" si="6"/>
        <v>105881.77999999996</v>
      </c>
      <c r="X37" s="7">
        <f t="shared" si="7"/>
        <v>104766.90000000005</v>
      </c>
      <c r="Y37" s="7">
        <f t="shared" si="8"/>
        <v>103464.96000000005</v>
      </c>
      <c r="Z37" s="7">
        <f t="shared" si="9"/>
        <v>111603.35999999993</v>
      </c>
      <c r="AA37" s="7"/>
      <c r="AB37" s="7" cm="1">
        <f t="array" ref="AB37">value-D37</f>
        <v>111516.62</v>
      </c>
      <c r="AC37" s="7" cm="1">
        <f t="array" ref="AC37">value-G37</f>
        <v>111800.48000000001</v>
      </c>
      <c r="AD37" s="7" cm="1">
        <f t="array" ref="AD37">value-J37</f>
        <v>112085.76000000001</v>
      </c>
      <c r="AE37" s="7" cm="1">
        <f t="array" ref="AE37">value-M37</f>
        <v>112373.14000000001</v>
      </c>
      <c r="AF37" s="7" cm="1">
        <f t="array" ref="AF37">value-P37</f>
        <v>95859.87</v>
      </c>
      <c r="AG37" s="7"/>
      <c r="AH37" s="7">
        <f t="shared" si="10"/>
        <v>217744.89999999997</v>
      </c>
      <c r="AI37" s="7">
        <f t="shared" si="11"/>
        <v>217682.25999999995</v>
      </c>
      <c r="AJ37" s="7">
        <f t="shared" si="12"/>
        <v>216852.66000000006</v>
      </c>
      <c r="AK37" s="7">
        <f t="shared" si="13"/>
        <v>215838.10000000006</v>
      </c>
      <c r="AL37" s="7">
        <f t="shared" si="14"/>
        <v>207463.22999999992</v>
      </c>
      <c r="AP37" s="9">
        <f t="shared" si="22"/>
        <v>-346.5</v>
      </c>
      <c r="AQ37" s="9">
        <f t="shared" si="23"/>
        <v>-1461.3799999999028</v>
      </c>
      <c r="AR37" s="9">
        <f t="shared" si="24"/>
        <v>-2763.3199999999051</v>
      </c>
      <c r="AS37" s="9">
        <f t="shared" si="25"/>
        <v>5375.0799999999726</v>
      </c>
      <c r="AU37" s="2">
        <f t="shared" si="15"/>
        <v>283.86000000001513</v>
      </c>
      <c r="AV37" s="2">
        <f t="shared" si="16"/>
        <v>569.14000000001397</v>
      </c>
      <c r="AW37" s="2">
        <f t="shared" si="17"/>
        <v>856.52000000001863</v>
      </c>
      <c r="AX37" s="2">
        <f t="shared" si="21"/>
        <v>-15656.75</v>
      </c>
      <c r="AZ37" s="9">
        <f t="shared" si="18"/>
        <v>-62.639999999984866</v>
      </c>
      <c r="BA37" s="9">
        <f t="shared" si="19"/>
        <v>-892.23999999988882</v>
      </c>
      <c r="BB37" s="9">
        <f t="shared" si="20"/>
        <v>-1906.7999999998865</v>
      </c>
      <c r="BC37" s="9">
        <f t="shared" si="20"/>
        <v>-10281.670000000027</v>
      </c>
    </row>
    <row r="38" spans="1:55" x14ac:dyDescent="0.25">
      <c r="A38" s="1">
        <v>45413</v>
      </c>
      <c r="B38" s="18">
        <v>386.42</v>
      </c>
      <c r="C38">
        <v>839.16</v>
      </c>
      <c r="D38" s="2">
        <v>184644.22</v>
      </c>
      <c r="E38" s="16">
        <v>366.54</v>
      </c>
      <c r="F38">
        <v>846.29</v>
      </c>
      <c r="G38" s="2">
        <v>184353.23</v>
      </c>
      <c r="H38" s="16">
        <v>346.71</v>
      </c>
      <c r="I38">
        <v>853.44</v>
      </c>
      <c r="J38" s="2">
        <v>184060.81</v>
      </c>
      <c r="K38" s="16">
        <v>326.94</v>
      </c>
      <c r="L38">
        <v>860.62</v>
      </c>
      <c r="M38" s="2">
        <v>183766.25</v>
      </c>
      <c r="N38" s="25">
        <v>817.13</v>
      </c>
      <c r="O38" s="2">
        <v>354.83</v>
      </c>
      <c r="P38" s="2">
        <v>200785.3</v>
      </c>
      <c r="Q38" s="16"/>
      <c r="U38" s="11">
        <v>45413</v>
      </c>
      <c r="V38" s="7">
        <f t="shared" si="5"/>
        <v>109502.69999999995</v>
      </c>
      <c r="W38" s="7">
        <f t="shared" si="6"/>
        <v>109168.94999999995</v>
      </c>
      <c r="X38" s="7">
        <f t="shared" si="7"/>
        <v>108066.75000000006</v>
      </c>
      <c r="Y38" s="7">
        <f t="shared" si="8"/>
        <v>106777.40000000005</v>
      </c>
      <c r="Z38" s="7">
        <f t="shared" si="9"/>
        <v>114931.39999999992</v>
      </c>
      <c r="AA38" s="7"/>
      <c r="AB38" s="7" cm="1">
        <f t="array" ref="AB38">value-D38</f>
        <v>112355.78</v>
      </c>
      <c r="AC38" s="7" cm="1">
        <f t="array" ref="AC38">value-G38</f>
        <v>112646.76999999999</v>
      </c>
      <c r="AD38" s="7" cm="1">
        <f t="array" ref="AD38">value-J38</f>
        <v>112939.19</v>
      </c>
      <c r="AE38" s="7" cm="1">
        <f t="array" ref="AE38">value-M38</f>
        <v>113233.75</v>
      </c>
      <c r="AF38" s="7" cm="1">
        <f t="array" ref="AF38">value-P38</f>
        <v>96214.700000000012</v>
      </c>
      <c r="AG38" s="7"/>
      <c r="AH38" s="7">
        <f t="shared" si="10"/>
        <v>221858.47999999995</v>
      </c>
      <c r="AI38" s="7">
        <f t="shared" si="11"/>
        <v>221815.71999999994</v>
      </c>
      <c r="AJ38" s="7">
        <f t="shared" si="12"/>
        <v>221005.94000000006</v>
      </c>
      <c r="AK38" s="7">
        <f t="shared" si="13"/>
        <v>220011.15000000005</v>
      </c>
      <c r="AL38" s="7">
        <f t="shared" si="14"/>
        <v>211146.09999999992</v>
      </c>
      <c r="AP38" s="9">
        <f t="shared" si="22"/>
        <v>-333.75</v>
      </c>
      <c r="AQ38" s="9">
        <f t="shared" si="23"/>
        <v>-1435.9499999998952</v>
      </c>
      <c r="AR38" s="9">
        <f t="shared" si="24"/>
        <v>-2725.299999999901</v>
      </c>
      <c r="AS38" s="9">
        <f t="shared" si="25"/>
        <v>5428.699999999968</v>
      </c>
      <c r="AU38" s="2">
        <f t="shared" si="15"/>
        <v>290.98999999999069</v>
      </c>
      <c r="AV38" s="2">
        <f t="shared" si="16"/>
        <v>583.41000000000349</v>
      </c>
      <c r="AW38" s="2">
        <f t="shared" si="17"/>
        <v>877.97000000000116</v>
      </c>
      <c r="AX38" s="2">
        <f t="shared" si="21"/>
        <v>-16141.079999999987</v>
      </c>
      <c r="AZ38" s="9">
        <f t="shared" si="18"/>
        <v>-42.760000000009313</v>
      </c>
      <c r="BA38" s="9">
        <f t="shared" si="19"/>
        <v>-852.53999999989173</v>
      </c>
      <c r="BB38" s="9">
        <f t="shared" si="20"/>
        <v>-1847.3299999998999</v>
      </c>
      <c r="BC38" s="9">
        <f t="shared" si="20"/>
        <v>-10712.380000000019</v>
      </c>
    </row>
    <row r="39" spans="1:55" x14ac:dyDescent="0.25">
      <c r="A39" s="1">
        <v>45444</v>
      </c>
      <c r="B39" s="18">
        <v>384.68</v>
      </c>
      <c r="C39">
        <v>840.9</v>
      </c>
      <c r="D39" s="2">
        <v>183803.32</v>
      </c>
      <c r="E39" s="16">
        <v>364.87</v>
      </c>
      <c r="F39">
        <v>847.96</v>
      </c>
      <c r="G39" s="2">
        <v>183505.26</v>
      </c>
      <c r="H39" s="16">
        <v>345.11</v>
      </c>
      <c r="I39">
        <v>855.04</v>
      </c>
      <c r="J39" s="2">
        <v>183205.77</v>
      </c>
      <c r="K39" s="16">
        <v>325.42</v>
      </c>
      <c r="L39">
        <v>862.14</v>
      </c>
      <c r="M39" s="2">
        <v>182904.11</v>
      </c>
      <c r="N39" s="25">
        <v>815.69</v>
      </c>
      <c r="O39" s="2">
        <v>356.27</v>
      </c>
      <c r="P39" s="2">
        <v>200429.03</v>
      </c>
      <c r="Q39" s="16"/>
      <c r="U39" s="11">
        <v>45444</v>
      </c>
      <c r="V39" s="7">
        <f t="shared" si="5"/>
        <v>112777.11999999995</v>
      </c>
      <c r="W39" s="7">
        <f t="shared" si="6"/>
        <v>112456.11999999995</v>
      </c>
      <c r="X39" s="7">
        <f t="shared" si="7"/>
        <v>111366.60000000006</v>
      </c>
      <c r="Y39" s="7">
        <f t="shared" si="8"/>
        <v>110089.84000000005</v>
      </c>
      <c r="Z39" s="7">
        <f t="shared" si="9"/>
        <v>118259.43999999992</v>
      </c>
      <c r="AA39" s="7"/>
      <c r="AB39" s="7" cm="1">
        <f t="array" ref="AB39">value-D39</f>
        <v>113196.68</v>
      </c>
      <c r="AC39" s="7" cm="1">
        <f t="array" ref="AC39">value-G39</f>
        <v>113494.73999999999</v>
      </c>
      <c r="AD39" s="7" cm="1">
        <f t="array" ref="AD39">value-J39</f>
        <v>113794.23000000001</v>
      </c>
      <c r="AE39" s="7" cm="1">
        <f t="array" ref="AE39">value-M39</f>
        <v>114095.89000000001</v>
      </c>
      <c r="AF39" s="7" cm="1">
        <f t="array" ref="AF39">value-P39</f>
        <v>96570.97</v>
      </c>
      <c r="AG39" s="7"/>
      <c r="AH39" s="7">
        <f t="shared" si="10"/>
        <v>225973.79999999993</v>
      </c>
      <c r="AI39" s="7">
        <f t="shared" si="11"/>
        <v>225950.85999999993</v>
      </c>
      <c r="AJ39" s="7">
        <f t="shared" si="12"/>
        <v>225160.83000000007</v>
      </c>
      <c r="AK39" s="7">
        <f t="shared" si="13"/>
        <v>224185.73000000007</v>
      </c>
      <c r="AL39" s="7">
        <f t="shared" si="14"/>
        <v>214830.40999999992</v>
      </c>
      <c r="AP39" s="9">
        <f t="shared" si="22"/>
        <v>-321</v>
      </c>
      <c r="AQ39" s="9">
        <f t="shared" si="23"/>
        <v>-1410.5199999998877</v>
      </c>
      <c r="AR39" s="9">
        <f t="shared" si="24"/>
        <v>-2687.279999999897</v>
      </c>
      <c r="AS39" s="9">
        <f t="shared" si="25"/>
        <v>5482.3199999999633</v>
      </c>
      <c r="AU39" s="2">
        <f t="shared" si="15"/>
        <v>298.05999999999767</v>
      </c>
      <c r="AV39" s="2">
        <f t="shared" si="16"/>
        <v>597.55000000001746</v>
      </c>
      <c r="AW39" s="2">
        <f t="shared" si="17"/>
        <v>899.21000000002095</v>
      </c>
      <c r="AX39" s="2">
        <f t="shared" si="21"/>
        <v>-16625.709999999992</v>
      </c>
      <c r="AZ39" s="9">
        <f t="shared" si="18"/>
        <v>-22.940000000002328</v>
      </c>
      <c r="BA39" s="9">
        <f t="shared" si="19"/>
        <v>-812.9699999998702</v>
      </c>
      <c r="BB39" s="9">
        <f t="shared" si="20"/>
        <v>-1788.069999999876</v>
      </c>
      <c r="BC39" s="9">
        <f t="shared" si="20"/>
        <v>-11143.390000000029</v>
      </c>
    </row>
    <row r="40" spans="1:55" x14ac:dyDescent="0.25">
      <c r="A40" s="1">
        <v>45474</v>
      </c>
      <c r="B40" s="18">
        <v>382.92</v>
      </c>
      <c r="C40">
        <v>842.66</v>
      </c>
      <c r="D40" s="2">
        <v>182960.66</v>
      </c>
      <c r="E40" s="16">
        <v>363.19</v>
      </c>
      <c r="F40">
        <v>849.64</v>
      </c>
      <c r="G40" s="2">
        <v>182655.62</v>
      </c>
      <c r="H40" s="16">
        <v>343.51</v>
      </c>
      <c r="I40">
        <v>856.64</v>
      </c>
      <c r="J40" s="2">
        <v>182349.13</v>
      </c>
      <c r="K40" s="16">
        <v>323.89</v>
      </c>
      <c r="L40">
        <v>863.67</v>
      </c>
      <c r="M40" s="2">
        <v>182040.44</v>
      </c>
      <c r="N40" s="25">
        <v>814.24</v>
      </c>
      <c r="O40" s="2">
        <v>357.72</v>
      </c>
      <c r="P40" s="2">
        <v>200071.31</v>
      </c>
      <c r="Q40" s="16"/>
      <c r="U40" s="11">
        <v>45474</v>
      </c>
      <c r="V40" s="7">
        <f t="shared" si="5"/>
        <v>116051.53999999995</v>
      </c>
      <c r="W40" s="7">
        <f t="shared" si="6"/>
        <v>115743.28999999995</v>
      </c>
      <c r="X40" s="7">
        <f t="shared" si="7"/>
        <v>114666.45000000007</v>
      </c>
      <c r="Y40" s="7">
        <f t="shared" si="8"/>
        <v>113402.28000000006</v>
      </c>
      <c r="Z40" s="7">
        <f t="shared" si="9"/>
        <v>121587.47999999991</v>
      </c>
      <c r="AA40" s="7"/>
      <c r="AB40" s="7" cm="1">
        <f t="array" ref="AB40">value-D40</f>
        <v>114039.34</v>
      </c>
      <c r="AC40" s="7" cm="1">
        <f t="array" ref="AC40">value-G40</f>
        <v>114344.38</v>
      </c>
      <c r="AD40" s="7" cm="1">
        <f t="array" ref="AD40">value-J40</f>
        <v>114650.87</v>
      </c>
      <c r="AE40" s="7" cm="1">
        <f t="array" ref="AE40">value-M40</f>
        <v>114959.56</v>
      </c>
      <c r="AF40" s="7" cm="1">
        <f t="array" ref="AF40">value-P40</f>
        <v>96928.69</v>
      </c>
      <c r="AG40" s="7"/>
      <c r="AH40" s="7">
        <f t="shared" si="10"/>
        <v>230090.87999999995</v>
      </c>
      <c r="AI40" s="7">
        <f t="shared" si="11"/>
        <v>230087.66999999995</v>
      </c>
      <c r="AJ40" s="7">
        <f t="shared" si="12"/>
        <v>229317.32000000007</v>
      </c>
      <c r="AK40" s="7">
        <f t="shared" si="13"/>
        <v>228361.84000000005</v>
      </c>
      <c r="AL40" s="7">
        <f t="shared" si="14"/>
        <v>218516.16999999993</v>
      </c>
      <c r="AP40" s="9">
        <f t="shared" si="22"/>
        <v>-308.25</v>
      </c>
      <c r="AQ40" s="9">
        <f t="shared" si="23"/>
        <v>-1385.0899999998801</v>
      </c>
      <c r="AR40" s="9">
        <f t="shared" si="24"/>
        <v>-2649.2599999998929</v>
      </c>
      <c r="AS40" s="9">
        <f t="shared" si="25"/>
        <v>5535.9399999999587</v>
      </c>
      <c r="AU40" s="2">
        <f t="shared" si="15"/>
        <v>305.04000000000815</v>
      </c>
      <c r="AV40" s="2">
        <f t="shared" si="16"/>
        <v>611.52999999999884</v>
      </c>
      <c r="AW40" s="2">
        <f t="shared" si="17"/>
        <v>920.22000000000116</v>
      </c>
      <c r="AX40" s="2">
        <f t="shared" si="21"/>
        <v>-17110.649999999994</v>
      </c>
      <c r="AZ40" s="9">
        <f t="shared" si="18"/>
        <v>-3.2099999999918509</v>
      </c>
      <c r="BA40" s="9">
        <f t="shared" si="19"/>
        <v>-773.55999999988126</v>
      </c>
      <c r="BB40" s="9">
        <f t="shared" si="20"/>
        <v>-1729.0399999998917</v>
      </c>
      <c r="BC40" s="9">
        <f t="shared" si="20"/>
        <v>-11574.710000000036</v>
      </c>
    </row>
    <row r="41" spans="1:55" x14ac:dyDescent="0.25">
      <c r="A41" s="1">
        <v>45505</v>
      </c>
      <c r="B41" s="18">
        <v>381.17</v>
      </c>
      <c r="C41">
        <v>844.41</v>
      </c>
      <c r="D41" s="2">
        <v>182116.25</v>
      </c>
      <c r="E41" s="16">
        <v>361.51</v>
      </c>
      <c r="F41">
        <v>851.32</v>
      </c>
      <c r="G41" s="2">
        <v>181804.3</v>
      </c>
      <c r="H41" s="16">
        <v>341.9</v>
      </c>
      <c r="I41">
        <v>858.25</v>
      </c>
      <c r="J41" s="2">
        <v>181490.88</v>
      </c>
      <c r="K41" s="16">
        <v>322.36</v>
      </c>
      <c r="L41">
        <v>865.2</v>
      </c>
      <c r="M41" s="2">
        <v>181175.24</v>
      </c>
      <c r="N41" s="25">
        <v>812.79</v>
      </c>
      <c r="O41" s="2">
        <v>359.17</v>
      </c>
      <c r="P41" s="2">
        <v>199712.14</v>
      </c>
      <c r="Q41" s="16"/>
      <c r="U41" s="11">
        <v>45505</v>
      </c>
      <c r="V41" s="7">
        <f t="shared" si="5"/>
        <v>119325.95999999995</v>
      </c>
      <c r="W41" s="7">
        <f t="shared" si="6"/>
        <v>119030.45999999995</v>
      </c>
      <c r="X41" s="7">
        <f t="shared" si="7"/>
        <v>117966.30000000008</v>
      </c>
      <c r="Y41" s="7">
        <f t="shared" si="8"/>
        <v>116714.72000000006</v>
      </c>
      <c r="Z41" s="7">
        <f t="shared" si="9"/>
        <v>124915.5199999999</v>
      </c>
      <c r="AA41" s="7"/>
      <c r="AB41" s="7" cm="1">
        <f t="array" ref="AB41">value-D41</f>
        <v>114883.75</v>
      </c>
      <c r="AC41" s="7" cm="1">
        <f t="array" ref="AC41">value-G41</f>
        <v>115195.70000000001</v>
      </c>
      <c r="AD41" s="7" cm="1">
        <f t="array" ref="AD41">value-J41</f>
        <v>115509.12</v>
      </c>
      <c r="AE41" s="7" cm="1">
        <f t="array" ref="AE41">value-M41</f>
        <v>115824.76000000001</v>
      </c>
      <c r="AF41" s="7" cm="1">
        <f t="array" ref="AF41">value-P41</f>
        <v>97287.859999999986</v>
      </c>
      <c r="AG41" s="7"/>
      <c r="AH41" s="7">
        <f t="shared" si="10"/>
        <v>234209.70999999996</v>
      </c>
      <c r="AI41" s="7">
        <f t="shared" si="11"/>
        <v>234226.15999999997</v>
      </c>
      <c r="AJ41" s="7">
        <f t="shared" si="12"/>
        <v>233475.42000000007</v>
      </c>
      <c r="AK41" s="7">
        <f t="shared" si="13"/>
        <v>232539.48000000007</v>
      </c>
      <c r="AL41" s="7">
        <f t="shared" si="14"/>
        <v>222203.37999999989</v>
      </c>
      <c r="AP41" s="9">
        <f t="shared" si="22"/>
        <v>-295.5</v>
      </c>
      <c r="AQ41" s="9">
        <f t="shared" si="23"/>
        <v>-1359.6599999998725</v>
      </c>
      <c r="AR41" s="9">
        <f t="shared" si="24"/>
        <v>-2611.2399999998888</v>
      </c>
      <c r="AS41" s="9">
        <f t="shared" si="25"/>
        <v>5589.559999999954</v>
      </c>
      <c r="AU41" s="2">
        <f t="shared" si="15"/>
        <v>311.95000000001164</v>
      </c>
      <c r="AV41" s="2">
        <f t="shared" si="16"/>
        <v>625.36999999999534</v>
      </c>
      <c r="AW41" s="2">
        <f t="shared" si="17"/>
        <v>941.01000000000931</v>
      </c>
      <c r="AX41" s="2">
        <f t="shared" si="21"/>
        <v>-17595.890000000014</v>
      </c>
      <c r="AZ41" s="9">
        <f t="shared" si="18"/>
        <v>16.450000000011642</v>
      </c>
      <c r="BA41" s="9">
        <f t="shared" si="19"/>
        <v>-734.28999999987718</v>
      </c>
      <c r="BB41" s="9">
        <f t="shared" si="20"/>
        <v>-1670.2299999998795</v>
      </c>
      <c r="BC41" s="9">
        <f t="shared" si="20"/>
        <v>-12006.33000000006</v>
      </c>
    </row>
    <row r="42" spans="1:55" x14ac:dyDescent="0.25">
      <c r="A42" s="1">
        <v>45536</v>
      </c>
      <c r="B42" s="18">
        <v>379.41</v>
      </c>
      <c r="C42">
        <v>846.17</v>
      </c>
      <c r="D42" s="2">
        <v>181270.08</v>
      </c>
      <c r="E42" s="16">
        <v>359.82</v>
      </c>
      <c r="F42">
        <v>853.01</v>
      </c>
      <c r="G42" s="2">
        <v>180951.29</v>
      </c>
      <c r="H42" s="16">
        <v>340.3</v>
      </c>
      <c r="I42">
        <v>859.85</v>
      </c>
      <c r="J42" s="2">
        <v>180631.03</v>
      </c>
      <c r="K42" s="16">
        <v>320.83</v>
      </c>
      <c r="L42">
        <v>866.73</v>
      </c>
      <c r="M42" s="2">
        <v>180308.51</v>
      </c>
      <c r="N42" s="25">
        <v>811.33</v>
      </c>
      <c r="O42" s="2">
        <v>360.63</v>
      </c>
      <c r="P42" s="2">
        <v>199351.51</v>
      </c>
      <c r="Q42" s="16"/>
      <c r="U42" s="11">
        <v>45536</v>
      </c>
      <c r="V42" s="7">
        <f t="shared" si="5"/>
        <v>122600.37999999995</v>
      </c>
      <c r="W42" s="7">
        <f t="shared" si="6"/>
        <v>122317.62999999995</v>
      </c>
      <c r="X42" s="7">
        <f t="shared" si="7"/>
        <v>121266.15000000008</v>
      </c>
      <c r="Y42" s="7">
        <f t="shared" si="8"/>
        <v>120027.16000000006</v>
      </c>
      <c r="Z42" s="7">
        <f t="shared" si="9"/>
        <v>128243.5599999999</v>
      </c>
      <c r="AA42" s="7"/>
      <c r="AB42" s="7" cm="1">
        <f t="array" ref="AB42">value-D42</f>
        <v>115729.92000000001</v>
      </c>
      <c r="AC42" s="7" cm="1">
        <f t="array" ref="AC42">value-G42</f>
        <v>116048.70999999999</v>
      </c>
      <c r="AD42" s="7" cm="1">
        <f t="array" ref="AD42">value-J42</f>
        <v>116368.97</v>
      </c>
      <c r="AE42" s="7" cm="1">
        <f t="array" ref="AE42">value-M42</f>
        <v>116691.48999999999</v>
      </c>
      <c r="AF42" s="7" cm="1">
        <f t="array" ref="AF42">value-P42</f>
        <v>97648.489999999991</v>
      </c>
      <c r="AG42" s="7"/>
      <c r="AH42" s="7">
        <f t="shared" si="10"/>
        <v>238330.29999999996</v>
      </c>
      <c r="AI42" s="7">
        <f t="shared" si="11"/>
        <v>238366.33999999994</v>
      </c>
      <c r="AJ42" s="7">
        <f t="shared" si="12"/>
        <v>237635.12000000008</v>
      </c>
      <c r="AK42" s="7">
        <f t="shared" si="13"/>
        <v>236718.65000000005</v>
      </c>
      <c r="AL42" s="7">
        <f t="shared" si="14"/>
        <v>225892.04999999987</v>
      </c>
      <c r="AP42" s="9">
        <f t="shared" si="22"/>
        <v>-282.75</v>
      </c>
      <c r="AQ42" s="9">
        <f t="shared" si="23"/>
        <v>-1334.229999999865</v>
      </c>
      <c r="AR42" s="9">
        <f t="shared" si="24"/>
        <v>-2573.2199999998847</v>
      </c>
      <c r="AS42" s="9">
        <f t="shared" si="25"/>
        <v>5643.1799999999494</v>
      </c>
      <c r="AU42" s="2">
        <f t="shared" si="15"/>
        <v>318.78999999997905</v>
      </c>
      <c r="AV42" s="2">
        <f t="shared" si="16"/>
        <v>639.04999999998836</v>
      </c>
      <c r="AW42" s="2">
        <f t="shared" si="17"/>
        <v>961.56999999997788</v>
      </c>
      <c r="AX42" s="2">
        <f t="shared" si="21"/>
        <v>-18081.430000000022</v>
      </c>
      <c r="AZ42" s="9">
        <f t="shared" si="18"/>
        <v>36.039999999979045</v>
      </c>
      <c r="BA42" s="9">
        <f t="shared" si="19"/>
        <v>-695.1799999998766</v>
      </c>
      <c r="BB42" s="9">
        <f t="shared" si="20"/>
        <v>-1611.6499999999069</v>
      </c>
      <c r="BC42" s="9">
        <f t="shared" si="20"/>
        <v>-12438.250000000073</v>
      </c>
    </row>
    <row r="43" spans="1:55" x14ac:dyDescent="0.25">
      <c r="A43" s="1">
        <v>45566</v>
      </c>
      <c r="B43" s="18">
        <v>377.65</v>
      </c>
      <c r="C43">
        <v>847.93</v>
      </c>
      <c r="D43" s="2">
        <v>180422.14</v>
      </c>
      <c r="E43" s="16">
        <v>358.13</v>
      </c>
      <c r="F43">
        <v>854.7</v>
      </c>
      <c r="G43" s="2">
        <v>180096.59</v>
      </c>
      <c r="H43" s="16">
        <v>338.68</v>
      </c>
      <c r="I43">
        <v>861.47</v>
      </c>
      <c r="J43" s="2">
        <v>179769.56</v>
      </c>
      <c r="K43" s="16">
        <v>319.3</v>
      </c>
      <c r="L43">
        <v>868.26</v>
      </c>
      <c r="M43" s="2">
        <v>179440.25</v>
      </c>
      <c r="N43" s="25">
        <v>809.87</v>
      </c>
      <c r="O43" s="2">
        <v>362.09</v>
      </c>
      <c r="P43" s="2">
        <v>198989.42</v>
      </c>
      <c r="Q43" s="16"/>
      <c r="U43" s="11">
        <v>45566</v>
      </c>
      <c r="V43" s="7">
        <f t="shared" si="5"/>
        <v>125874.79999999994</v>
      </c>
      <c r="W43" s="7">
        <f t="shared" si="6"/>
        <v>125604.79999999994</v>
      </c>
      <c r="X43" s="7">
        <f t="shared" si="7"/>
        <v>124566.00000000009</v>
      </c>
      <c r="Y43" s="7">
        <f t="shared" si="8"/>
        <v>123339.60000000006</v>
      </c>
      <c r="Z43" s="7">
        <f t="shared" si="9"/>
        <v>131571.59999999989</v>
      </c>
      <c r="AA43" s="7"/>
      <c r="AB43" s="7" cm="1">
        <f t="array" ref="AB43">value-D43</f>
        <v>116577.85999999999</v>
      </c>
      <c r="AC43" s="7" cm="1">
        <f t="array" ref="AC43">value-G43</f>
        <v>116903.41</v>
      </c>
      <c r="AD43" s="7" cm="1">
        <f t="array" ref="AD43">value-J43</f>
        <v>117230.44</v>
      </c>
      <c r="AE43" s="7" cm="1">
        <f t="array" ref="AE43">value-M43</f>
        <v>117559.75</v>
      </c>
      <c r="AF43" s="7" cm="1">
        <f t="array" ref="AF43">value-P43</f>
        <v>98010.579999999987</v>
      </c>
      <c r="AG43" s="7"/>
      <c r="AH43" s="7">
        <f t="shared" si="10"/>
        <v>242452.65999999992</v>
      </c>
      <c r="AI43" s="7">
        <f t="shared" si="11"/>
        <v>242508.20999999996</v>
      </c>
      <c r="AJ43" s="7">
        <f t="shared" si="12"/>
        <v>241796.44000000009</v>
      </c>
      <c r="AK43" s="7">
        <f t="shared" si="13"/>
        <v>240899.35000000006</v>
      </c>
      <c r="AL43" s="7">
        <f t="shared" si="14"/>
        <v>229582.17999999988</v>
      </c>
      <c r="AP43" s="9">
        <f t="shared" si="22"/>
        <v>-270</v>
      </c>
      <c r="AQ43" s="9">
        <f t="shared" si="23"/>
        <v>-1308.7999999998574</v>
      </c>
      <c r="AR43" s="9">
        <f t="shared" si="24"/>
        <v>-2535.1999999998807</v>
      </c>
      <c r="AS43" s="9">
        <f t="shared" si="25"/>
        <v>5696.7999999999447</v>
      </c>
      <c r="AU43" s="2">
        <f t="shared" si="15"/>
        <v>325.55000000001746</v>
      </c>
      <c r="AV43" s="2">
        <f t="shared" si="16"/>
        <v>652.5800000000163</v>
      </c>
      <c r="AW43" s="2">
        <f t="shared" si="17"/>
        <v>981.89000000001397</v>
      </c>
      <c r="AX43" s="2">
        <f t="shared" si="21"/>
        <v>-18567.28</v>
      </c>
      <c r="AZ43" s="9">
        <f t="shared" si="18"/>
        <v>55.550000000017462</v>
      </c>
      <c r="BA43" s="9">
        <f t="shared" si="19"/>
        <v>-656.21999999984109</v>
      </c>
      <c r="BB43" s="9">
        <f t="shared" si="20"/>
        <v>-1553.3099999998667</v>
      </c>
      <c r="BC43" s="9">
        <f t="shared" si="20"/>
        <v>-12870.480000000054</v>
      </c>
    </row>
    <row r="44" spans="1:55" x14ac:dyDescent="0.25">
      <c r="A44" s="1">
        <v>45597</v>
      </c>
      <c r="B44" s="18">
        <v>375.88</v>
      </c>
      <c r="C44">
        <v>849.7</v>
      </c>
      <c r="D44" s="2">
        <v>179572.44</v>
      </c>
      <c r="E44" s="16">
        <v>356.44</v>
      </c>
      <c r="F44">
        <v>856.39</v>
      </c>
      <c r="G44" s="2">
        <v>179240.2</v>
      </c>
      <c r="H44" s="16">
        <v>337.07</v>
      </c>
      <c r="I44">
        <v>863.08</v>
      </c>
      <c r="J44" s="2">
        <v>178906.48</v>
      </c>
      <c r="K44" s="16">
        <v>317.76</v>
      </c>
      <c r="L44">
        <v>869.8</v>
      </c>
      <c r="M44" s="2">
        <v>178570.45</v>
      </c>
      <c r="N44" s="25">
        <v>808.39</v>
      </c>
      <c r="O44" s="2">
        <v>363.57</v>
      </c>
      <c r="P44" s="2">
        <v>198625.85</v>
      </c>
      <c r="Q44" s="16"/>
      <c r="U44" s="11">
        <v>45597</v>
      </c>
      <c r="V44" s="7">
        <f t="shared" si="5"/>
        <v>129149.21999999994</v>
      </c>
      <c r="W44" s="7">
        <f t="shared" si="6"/>
        <v>128891.96999999994</v>
      </c>
      <c r="X44" s="7">
        <f t="shared" si="7"/>
        <v>127865.85000000009</v>
      </c>
      <c r="Y44" s="7">
        <f t="shared" si="8"/>
        <v>126652.04000000007</v>
      </c>
      <c r="Z44" s="7">
        <f t="shared" si="9"/>
        <v>134899.6399999999</v>
      </c>
      <c r="AA44" s="7"/>
      <c r="AB44" s="7" cm="1">
        <f t="array" ref="AB44">value-D44</f>
        <v>117427.56</v>
      </c>
      <c r="AC44" s="7" cm="1">
        <f t="array" ref="AC44">value-G44</f>
        <v>117759.79999999999</v>
      </c>
      <c r="AD44" s="7" cm="1">
        <f t="array" ref="AD44">value-J44</f>
        <v>118093.51999999999</v>
      </c>
      <c r="AE44" s="7" cm="1">
        <f t="array" ref="AE44">value-M44</f>
        <v>118429.54999999999</v>
      </c>
      <c r="AF44" s="7" cm="1">
        <f t="array" ref="AF44">value-P44</f>
        <v>98374.15</v>
      </c>
      <c r="AG44" s="7"/>
      <c r="AH44" s="7">
        <f t="shared" si="10"/>
        <v>246576.77999999994</v>
      </c>
      <c r="AI44" s="7">
        <f t="shared" si="11"/>
        <v>246651.76999999993</v>
      </c>
      <c r="AJ44" s="7">
        <f t="shared" si="12"/>
        <v>245959.37000000008</v>
      </c>
      <c r="AK44" s="7">
        <f t="shared" si="13"/>
        <v>245081.59000000005</v>
      </c>
      <c r="AL44" s="7">
        <f t="shared" si="14"/>
        <v>233273.78999999989</v>
      </c>
      <c r="AP44" s="9">
        <f t="shared" si="22"/>
        <v>-257.25</v>
      </c>
      <c r="AQ44" s="9">
        <f t="shared" si="23"/>
        <v>-1283.3699999998498</v>
      </c>
      <c r="AR44" s="9">
        <f t="shared" si="24"/>
        <v>-2497.1799999998766</v>
      </c>
      <c r="AS44" s="9">
        <f t="shared" si="25"/>
        <v>5750.4199999999546</v>
      </c>
      <c r="AU44" s="2">
        <f t="shared" si="15"/>
        <v>332.23999999999069</v>
      </c>
      <c r="AV44" s="2">
        <f t="shared" si="16"/>
        <v>665.95999999999185</v>
      </c>
      <c r="AW44" s="2">
        <f t="shared" si="17"/>
        <v>1001.9899999999907</v>
      </c>
      <c r="AX44" s="2">
        <f t="shared" si="21"/>
        <v>-19053.410000000003</v>
      </c>
      <c r="AZ44" s="9">
        <f t="shared" si="18"/>
        <v>74.989999999990687</v>
      </c>
      <c r="BA44" s="9">
        <f t="shared" si="19"/>
        <v>-617.40999999985797</v>
      </c>
      <c r="BB44" s="9">
        <f t="shared" si="20"/>
        <v>-1495.1899999998859</v>
      </c>
      <c r="BC44" s="9">
        <f t="shared" si="20"/>
        <v>-13302.990000000049</v>
      </c>
    </row>
    <row r="45" spans="1:55" x14ac:dyDescent="0.25">
      <c r="A45" s="1">
        <v>45627</v>
      </c>
      <c r="B45" s="18">
        <v>374.11</v>
      </c>
      <c r="C45">
        <v>851.47</v>
      </c>
      <c r="D45" s="2">
        <v>178720.97</v>
      </c>
      <c r="E45" s="16">
        <v>354.75</v>
      </c>
      <c r="F45">
        <v>858.08</v>
      </c>
      <c r="G45" s="2">
        <v>178382.12</v>
      </c>
      <c r="H45" s="16">
        <v>335.45</v>
      </c>
      <c r="I45">
        <v>864.7</v>
      </c>
      <c r="J45" s="2">
        <v>178041.78</v>
      </c>
      <c r="K45" s="16">
        <v>316.22000000000003</v>
      </c>
      <c r="L45">
        <v>871.34</v>
      </c>
      <c r="M45" s="2">
        <v>177699.11</v>
      </c>
      <c r="N45" s="25">
        <v>806.92</v>
      </c>
      <c r="O45" s="2">
        <v>365.04</v>
      </c>
      <c r="P45" s="2">
        <v>198260.81</v>
      </c>
      <c r="Q45" s="16"/>
      <c r="U45" s="11">
        <v>45627</v>
      </c>
      <c r="V45" s="7">
        <f t="shared" si="5"/>
        <v>132423.63999999996</v>
      </c>
      <c r="W45" s="7">
        <f t="shared" si="6"/>
        <v>132179.13999999996</v>
      </c>
      <c r="X45" s="7">
        <f t="shared" si="7"/>
        <v>131165.7000000001</v>
      </c>
      <c r="Y45" s="7">
        <f t="shared" si="8"/>
        <v>129964.48000000007</v>
      </c>
      <c r="Z45" s="7">
        <f t="shared" si="9"/>
        <v>138227.67999999991</v>
      </c>
      <c r="AA45" s="7"/>
      <c r="AB45" s="7" cm="1">
        <f t="array" ref="AB45">value-D45</f>
        <v>118279.03</v>
      </c>
      <c r="AC45" s="7" cm="1">
        <f t="array" ref="AC45">value-G45</f>
        <v>118617.88</v>
      </c>
      <c r="AD45" s="7" cm="1">
        <f t="array" ref="AD45">value-J45</f>
        <v>118958.22</v>
      </c>
      <c r="AE45" s="7" cm="1">
        <f t="array" ref="AE45">value-M45</f>
        <v>119300.89000000001</v>
      </c>
      <c r="AF45" s="7" cm="1">
        <f t="array" ref="AF45">value-P45</f>
        <v>98739.19</v>
      </c>
      <c r="AG45" s="7"/>
      <c r="AH45" s="7">
        <f t="shared" si="10"/>
        <v>250702.66999999995</v>
      </c>
      <c r="AI45" s="7">
        <f t="shared" si="11"/>
        <v>250797.01999999996</v>
      </c>
      <c r="AJ45" s="7">
        <f t="shared" si="12"/>
        <v>250123.9200000001</v>
      </c>
      <c r="AK45" s="7">
        <f t="shared" si="13"/>
        <v>249265.37000000008</v>
      </c>
      <c r="AL45" s="7">
        <f t="shared" si="14"/>
        <v>236966.86999999991</v>
      </c>
      <c r="AP45" s="9">
        <f t="shared" si="22"/>
        <v>-244.5</v>
      </c>
      <c r="AQ45" s="9">
        <f t="shared" si="23"/>
        <v>-1257.9399999998568</v>
      </c>
      <c r="AR45" s="9">
        <f t="shared" si="24"/>
        <v>-2459.1599999998871</v>
      </c>
      <c r="AS45" s="9">
        <f t="shared" si="25"/>
        <v>5804.0399999999499</v>
      </c>
      <c r="AU45" s="2">
        <f t="shared" si="15"/>
        <v>338.85000000000582</v>
      </c>
      <c r="AV45" s="2">
        <f t="shared" si="16"/>
        <v>679.19000000000233</v>
      </c>
      <c r="AW45" s="2">
        <f t="shared" si="17"/>
        <v>1021.8600000000151</v>
      </c>
      <c r="AX45" s="2">
        <f t="shared" si="21"/>
        <v>-19539.839999999997</v>
      </c>
      <c r="AZ45" s="9">
        <f t="shared" si="18"/>
        <v>94.350000000005821</v>
      </c>
      <c r="BA45" s="9">
        <f t="shared" si="19"/>
        <v>-578.74999999985448</v>
      </c>
      <c r="BB45" s="9">
        <f t="shared" si="20"/>
        <v>-1437.2999999998719</v>
      </c>
      <c r="BC45" s="9">
        <f t="shared" si="20"/>
        <v>-13735.800000000047</v>
      </c>
    </row>
    <row r="46" spans="1:55" x14ac:dyDescent="0.25">
      <c r="A46" s="1">
        <v>45658</v>
      </c>
      <c r="B46" s="18">
        <v>372.34</v>
      </c>
      <c r="C46">
        <v>853.24</v>
      </c>
      <c r="D46" s="2">
        <v>177867.73</v>
      </c>
      <c r="E46" s="16">
        <v>353.05</v>
      </c>
      <c r="F46">
        <v>859.78</v>
      </c>
      <c r="G46" s="2">
        <v>177522.33</v>
      </c>
      <c r="H46" s="16">
        <v>333.83</v>
      </c>
      <c r="I46">
        <v>866.32</v>
      </c>
      <c r="J46" s="2">
        <v>177175.46</v>
      </c>
      <c r="K46" s="16">
        <v>314.68</v>
      </c>
      <c r="L46">
        <v>872.88</v>
      </c>
      <c r="M46" s="2">
        <v>176826.22</v>
      </c>
      <c r="N46" s="25">
        <v>805.43</v>
      </c>
      <c r="O46" s="2">
        <v>366.53</v>
      </c>
      <c r="P46" s="2">
        <v>197894.29</v>
      </c>
      <c r="Q46" s="16"/>
      <c r="U46" s="11">
        <v>45658</v>
      </c>
      <c r="V46" s="7">
        <f t="shared" si="5"/>
        <v>135698.05999999997</v>
      </c>
      <c r="W46" s="7">
        <f t="shared" si="6"/>
        <v>135466.30999999997</v>
      </c>
      <c r="X46" s="7">
        <f t="shared" si="7"/>
        <v>134465.5500000001</v>
      </c>
      <c r="Y46" s="7">
        <f t="shared" si="8"/>
        <v>133276.92000000007</v>
      </c>
      <c r="Z46" s="7">
        <f t="shared" si="9"/>
        <v>141555.71999999991</v>
      </c>
      <c r="AA46" s="7"/>
      <c r="AB46" s="7" cm="1">
        <f t="array" ref="AB46">value-D46</f>
        <v>119132.26999999999</v>
      </c>
      <c r="AC46" s="7" cm="1">
        <f t="array" ref="AC46">value-G46</f>
        <v>119477.67000000001</v>
      </c>
      <c r="AD46" s="7" cm="1">
        <f t="array" ref="AD46">value-J46</f>
        <v>119824.54000000001</v>
      </c>
      <c r="AE46" s="7" cm="1">
        <f t="array" ref="AE46">value-M46</f>
        <v>120173.78</v>
      </c>
      <c r="AF46" s="7" cm="1">
        <f t="array" ref="AF46">value-P46</f>
        <v>99105.709999999992</v>
      </c>
      <c r="AG46" s="7"/>
      <c r="AH46" s="7">
        <f t="shared" si="10"/>
        <v>254830.32999999996</v>
      </c>
      <c r="AI46" s="7">
        <f t="shared" si="11"/>
        <v>254943.97999999998</v>
      </c>
      <c r="AJ46" s="7">
        <f t="shared" si="12"/>
        <v>254290.09000000011</v>
      </c>
      <c r="AK46" s="7">
        <f t="shared" si="13"/>
        <v>253450.70000000007</v>
      </c>
      <c r="AL46" s="7">
        <f t="shared" si="14"/>
        <v>240661.42999999991</v>
      </c>
      <c r="AP46" s="9">
        <f t="shared" si="22"/>
        <v>-231.75</v>
      </c>
      <c r="AQ46" s="9">
        <f t="shared" si="23"/>
        <v>-1232.5099999998638</v>
      </c>
      <c r="AR46" s="9">
        <f t="shared" si="24"/>
        <v>-2421.1399999998976</v>
      </c>
      <c r="AS46" s="9">
        <f t="shared" si="25"/>
        <v>5857.6599999999453</v>
      </c>
      <c r="AU46" s="2">
        <f t="shared" si="15"/>
        <v>345.40000000002328</v>
      </c>
      <c r="AV46" s="2">
        <f t="shared" si="16"/>
        <v>692.27000000001863</v>
      </c>
      <c r="AW46" s="2">
        <f t="shared" si="17"/>
        <v>1041.5100000000093</v>
      </c>
      <c r="AX46" s="2">
        <f t="shared" si="21"/>
        <v>-20026.559999999998</v>
      </c>
      <c r="AZ46" s="9">
        <f t="shared" si="18"/>
        <v>113.65000000002328</v>
      </c>
      <c r="BA46" s="9">
        <f t="shared" si="19"/>
        <v>-540.23999999984517</v>
      </c>
      <c r="BB46" s="9">
        <f t="shared" si="20"/>
        <v>-1379.6299999998882</v>
      </c>
      <c r="BC46" s="9">
        <f t="shared" si="20"/>
        <v>-14168.900000000052</v>
      </c>
    </row>
    <row r="47" spans="1:55" x14ac:dyDescent="0.25">
      <c r="A47" s="1">
        <v>45689</v>
      </c>
      <c r="B47" s="18">
        <v>370.56</v>
      </c>
      <c r="C47">
        <v>855.02</v>
      </c>
      <c r="D47" s="2">
        <v>177012.71</v>
      </c>
      <c r="E47" s="16">
        <v>351.35</v>
      </c>
      <c r="F47">
        <v>861.48</v>
      </c>
      <c r="G47" s="2">
        <v>176660.85</v>
      </c>
      <c r="H47" s="16">
        <v>332.2</v>
      </c>
      <c r="I47">
        <v>867.95</v>
      </c>
      <c r="J47" s="2">
        <v>176307.51</v>
      </c>
      <c r="K47" s="16">
        <v>313.13</v>
      </c>
      <c r="L47">
        <v>874.43</v>
      </c>
      <c r="M47" s="2">
        <v>175951.79</v>
      </c>
      <c r="N47" s="25">
        <v>803.95</v>
      </c>
      <c r="O47" s="2">
        <v>368.01</v>
      </c>
      <c r="P47" s="2">
        <v>197526.27</v>
      </c>
      <c r="Q47" s="16"/>
      <c r="U47" s="11">
        <v>45689</v>
      </c>
      <c r="V47" s="7">
        <f t="shared" si="5"/>
        <v>138972.47999999998</v>
      </c>
      <c r="W47" s="7">
        <f t="shared" si="6"/>
        <v>138753.47999999998</v>
      </c>
      <c r="X47" s="7">
        <f t="shared" si="7"/>
        <v>137765.40000000011</v>
      </c>
      <c r="Y47" s="7">
        <f t="shared" si="8"/>
        <v>136589.36000000007</v>
      </c>
      <c r="Z47" s="7">
        <f t="shared" si="9"/>
        <v>144883.75999999992</v>
      </c>
      <c r="AA47" s="7"/>
      <c r="AB47" s="7" cm="1">
        <f t="array" ref="AB47">value-D47</f>
        <v>119987.29000000001</v>
      </c>
      <c r="AC47" s="7" cm="1">
        <f t="array" ref="AC47">value-G47</f>
        <v>120339.15</v>
      </c>
      <c r="AD47" s="7" cm="1">
        <f t="array" ref="AD47">value-J47</f>
        <v>120692.48999999999</v>
      </c>
      <c r="AE47" s="7" cm="1">
        <f t="array" ref="AE47">value-M47</f>
        <v>121048.20999999999</v>
      </c>
      <c r="AF47" s="7" cm="1">
        <f t="array" ref="AF47">value-P47</f>
        <v>99473.73000000001</v>
      </c>
      <c r="AG47" s="7"/>
      <c r="AH47" s="7">
        <f t="shared" si="10"/>
        <v>258959.77</v>
      </c>
      <c r="AI47" s="7">
        <f t="shared" si="11"/>
        <v>259092.62999999998</v>
      </c>
      <c r="AJ47" s="7">
        <f t="shared" si="12"/>
        <v>258457.8900000001</v>
      </c>
      <c r="AK47" s="7">
        <f t="shared" si="13"/>
        <v>257637.57000000007</v>
      </c>
      <c r="AL47" s="7">
        <f t="shared" si="14"/>
        <v>244357.48999999993</v>
      </c>
      <c r="AP47" s="9">
        <f t="shared" si="22"/>
        <v>-219</v>
      </c>
      <c r="AQ47" s="9">
        <f t="shared" si="23"/>
        <v>-1207.0799999998708</v>
      </c>
      <c r="AR47" s="9">
        <f t="shared" si="24"/>
        <v>-2383.119999999908</v>
      </c>
      <c r="AS47" s="9">
        <f t="shared" si="25"/>
        <v>5911.2799999999406</v>
      </c>
      <c r="AU47" s="2">
        <f t="shared" si="15"/>
        <v>351.85999999998603</v>
      </c>
      <c r="AV47" s="2">
        <f t="shared" si="16"/>
        <v>705.19999999998254</v>
      </c>
      <c r="AW47" s="2">
        <f t="shared" si="17"/>
        <v>1060.9199999999837</v>
      </c>
      <c r="AX47" s="2">
        <f t="shared" si="21"/>
        <v>-20513.559999999998</v>
      </c>
      <c r="AZ47" s="9">
        <f t="shared" si="18"/>
        <v>132.85999999998603</v>
      </c>
      <c r="BA47" s="9">
        <f t="shared" si="19"/>
        <v>-501.87999999988824</v>
      </c>
      <c r="BB47" s="9">
        <f t="shared" si="20"/>
        <v>-1322.1999999999243</v>
      </c>
      <c r="BC47" s="9">
        <f t="shared" si="20"/>
        <v>-14602.280000000057</v>
      </c>
    </row>
    <row r="48" spans="1:55" x14ac:dyDescent="0.25">
      <c r="A48" s="1">
        <v>45717</v>
      </c>
      <c r="B48" s="18">
        <v>368.78</v>
      </c>
      <c r="C48">
        <v>856.8</v>
      </c>
      <c r="D48" s="2">
        <v>176155.9</v>
      </c>
      <c r="E48" s="16">
        <v>349.64</v>
      </c>
      <c r="F48">
        <v>863.19</v>
      </c>
      <c r="G48" s="2">
        <v>175797.66</v>
      </c>
      <c r="H48" s="16">
        <v>330.58</v>
      </c>
      <c r="I48">
        <v>869.57</v>
      </c>
      <c r="J48" s="2">
        <v>175437.94</v>
      </c>
      <c r="K48" s="16">
        <v>311.58</v>
      </c>
      <c r="L48">
        <v>875.98</v>
      </c>
      <c r="M48" s="2">
        <v>175075.81</v>
      </c>
      <c r="N48" s="25">
        <v>802.45</v>
      </c>
      <c r="O48" s="2">
        <v>369.51</v>
      </c>
      <c r="P48" s="2">
        <v>197156.76</v>
      </c>
      <c r="Q48" s="16"/>
      <c r="U48" s="11">
        <v>45717</v>
      </c>
      <c r="V48" s="7">
        <f t="shared" si="5"/>
        <v>142246.9</v>
      </c>
      <c r="W48" s="7">
        <f t="shared" si="6"/>
        <v>142040.65</v>
      </c>
      <c r="X48" s="7">
        <f t="shared" si="7"/>
        <v>141065.25000000012</v>
      </c>
      <c r="Y48" s="7">
        <f t="shared" si="8"/>
        <v>139901.80000000008</v>
      </c>
      <c r="Z48" s="7">
        <f t="shared" si="9"/>
        <v>148211.79999999993</v>
      </c>
      <c r="AA48" s="7"/>
      <c r="AB48" s="7" cm="1">
        <f t="array" ref="AB48">value-D48</f>
        <v>120844.1</v>
      </c>
      <c r="AC48" s="7" cm="1">
        <f t="array" ref="AC48">value-G48</f>
        <v>121202.34</v>
      </c>
      <c r="AD48" s="7" cm="1">
        <f t="array" ref="AD48">value-J48</f>
        <v>121562.06</v>
      </c>
      <c r="AE48" s="7" cm="1">
        <f t="array" ref="AE48">value-M48</f>
        <v>121924.19</v>
      </c>
      <c r="AF48" s="7" cm="1">
        <f t="array" ref="AF48">value-P48</f>
        <v>99843.239999999991</v>
      </c>
      <c r="AG48" s="7"/>
      <c r="AH48" s="7">
        <f t="shared" si="10"/>
        <v>263091</v>
      </c>
      <c r="AI48" s="7">
        <f t="shared" si="11"/>
        <v>263242.99</v>
      </c>
      <c r="AJ48" s="7">
        <f t="shared" si="12"/>
        <v>262627.31000000011</v>
      </c>
      <c r="AK48" s="7">
        <f t="shared" si="13"/>
        <v>261825.99000000008</v>
      </c>
      <c r="AL48" s="7">
        <f t="shared" si="14"/>
        <v>248055.03999999992</v>
      </c>
      <c r="AP48" s="9">
        <f t="shared" si="22"/>
        <v>-206.25</v>
      </c>
      <c r="AQ48" s="9">
        <f t="shared" si="23"/>
        <v>-1181.6499999998778</v>
      </c>
      <c r="AR48" s="9">
        <f t="shared" si="24"/>
        <v>-2345.0999999999185</v>
      </c>
      <c r="AS48" s="9">
        <f t="shared" si="25"/>
        <v>5964.899999999936</v>
      </c>
      <c r="AU48" s="2">
        <f t="shared" si="15"/>
        <v>358.23999999999069</v>
      </c>
      <c r="AV48" s="2">
        <f t="shared" si="16"/>
        <v>717.95999999999185</v>
      </c>
      <c r="AW48" s="2">
        <f t="shared" si="17"/>
        <v>1080.0899999999965</v>
      </c>
      <c r="AX48" s="2">
        <f t="shared" si="21"/>
        <v>-21000.860000000015</v>
      </c>
      <c r="AZ48" s="9">
        <f t="shared" si="18"/>
        <v>151.98999999999069</v>
      </c>
      <c r="BA48" s="9">
        <f t="shared" si="19"/>
        <v>-463.68999999988591</v>
      </c>
      <c r="BB48" s="9">
        <f t="shared" si="20"/>
        <v>-1265.009999999922</v>
      </c>
      <c r="BC48" s="9">
        <f t="shared" si="20"/>
        <v>-15035.960000000079</v>
      </c>
    </row>
    <row r="49" spans="1:55" x14ac:dyDescent="0.25">
      <c r="A49" s="1">
        <v>45748</v>
      </c>
      <c r="B49" s="18">
        <v>366.99</v>
      </c>
      <c r="C49">
        <v>858.59</v>
      </c>
      <c r="D49" s="2">
        <v>175297.31</v>
      </c>
      <c r="E49" s="16">
        <v>347.93</v>
      </c>
      <c r="F49">
        <v>864.9</v>
      </c>
      <c r="G49" s="2">
        <v>174932.77</v>
      </c>
      <c r="H49" s="16">
        <v>328.95</v>
      </c>
      <c r="I49">
        <v>871.2</v>
      </c>
      <c r="J49" s="2">
        <v>174566.74</v>
      </c>
      <c r="K49" s="16">
        <v>310.02999999999997</v>
      </c>
      <c r="L49">
        <v>877.53</v>
      </c>
      <c r="M49" s="2">
        <v>174198.28</v>
      </c>
      <c r="N49" s="25">
        <v>800.95</v>
      </c>
      <c r="O49" s="2">
        <v>371.01</v>
      </c>
      <c r="P49" s="2">
        <v>196785.75</v>
      </c>
      <c r="Q49" s="16"/>
      <c r="U49" s="11">
        <v>45748</v>
      </c>
      <c r="V49" s="7">
        <f t="shared" si="5"/>
        <v>145521.32</v>
      </c>
      <c r="W49" s="7">
        <f t="shared" si="6"/>
        <v>145327.82</v>
      </c>
      <c r="X49" s="7">
        <f t="shared" si="7"/>
        <v>144365.10000000012</v>
      </c>
      <c r="Y49" s="7">
        <f t="shared" si="8"/>
        <v>143214.24000000008</v>
      </c>
      <c r="Z49" s="7">
        <f t="shared" si="9"/>
        <v>151539.83999999994</v>
      </c>
      <c r="AA49" s="7"/>
      <c r="AB49" s="7" cm="1">
        <f t="array" ref="AB49">value-D49</f>
        <v>121702.69</v>
      </c>
      <c r="AC49" s="7" cm="1">
        <f t="array" ref="AC49">value-G49</f>
        <v>122067.23000000001</v>
      </c>
      <c r="AD49" s="7" cm="1">
        <f t="array" ref="AD49">value-J49</f>
        <v>122433.26000000001</v>
      </c>
      <c r="AE49" s="7" cm="1">
        <f t="array" ref="AE49">value-M49</f>
        <v>122801.72</v>
      </c>
      <c r="AF49" s="7" cm="1">
        <f t="array" ref="AF49">value-P49</f>
        <v>100214.25</v>
      </c>
      <c r="AG49" s="7"/>
      <c r="AH49" s="7">
        <f t="shared" si="10"/>
        <v>267224.01</v>
      </c>
      <c r="AI49" s="7">
        <f t="shared" si="11"/>
        <v>267395.05000000005</v>
      </c>
      <c r="AJ49" s="7">
        <f t="shared" si="12"/>
        <v>266798.3600000001</v>
      </c>
      <c r="AK49" s="7">
        <f t="shared" si="13"/>
        <v>266015.96000000008</v>
      </c>
      <c r="AL49" s="7">
        <f t="shared" si="14"/>
        <v>251754.08999999994</v>
      </c>
      <c r="AP49" s="9">
        <f t="shared" si="22"/>
        <v>-193.5</v>
      </c>
      <c r="AQ49" s="9">
        <f t="shared" si="23"/>
        <v>-1156.2199999998847</v>
      </c>
      <c r="AR49" s="9">
        <f t="shared" si="24"/>
        <v>-2307.079999999929</v>
      </c>
      <c r="AS49" s="9">
        <f t="shared" si="25"/>
        <v>6018.5199999999313</v>
      </c>
      <c r="AU49" s="2">
        <f t="shared" si="15"/>
        <v>364.54000000000815</v>
      </c>
      <c r="AV49" s="2">
        <f t="shared" si="16"/>
        <v>730.57000000000698</v>
      </c>
      <c r="AW49" s="2">
        <f t="shared" si="17"/>
        <v>1099.0299999999988</v>
      </c>
      <c r="AX49" s="2">
        <f t="shared" si="21"/>
        <v>-21488.440000000002</v>
      </c>
      <c r="AZ49" s="9">
        <f t="shared" si="18"/>
        <v>171.04000000000815</v>
      </c>
      <c r="BA49" s="9">
        <f t="shared" si="19"/>
        <v>-425.64999999987776</v>
      </c>
      <c r="BB49" s="9">
        <f t="shared" si="20"/>
        <v>-1208.0499999999302</v>
      </c>
      <c r="BC49" s="9">
        <f t="shared" si="20"/>
        <v>-15469.920000000071</v>
      </c>
    </row>
    <row r="50" spans="1:55" x14ac:dyDescent="0.25">
      <c r="A50" s="1">
        <v>45778</v>
      </c>
      <c r="B50" s="18">
        <v>365.2</v>
      </c>
      <c r="C50">
        <v>860.38</v>
      </c>
      <c r="D50" s="2">
        <v>174436.94</v>
      </c>
      <c r="E50" s="16">
        <v>346.22</v>
      </c>
      <c r="F50">
        <v>866.61</v>
      </c>
      <c r="G50" s="2">
        <v>174066.16</v>
      </c>
      <c r="H50" s="16">
        <v>327.31</v>
      </c>
      <c r="I50">
        <v>872.84</v>
      </c>
      <c r="J50" s="2">
        <v>173693.9</v>
      </c>
      <c r="K50" s="16">
        <v>308.48</v>
      </c>
      <c r="L50">
        <v>879.08</v>
      </c>
      <c r="M50" s="2">
        <v>173319.2</v>
      </c>
      <c r="N50" s="25">
        <v>799.44</v>
      </c>
      <c r="O50" s="2">
        <v>372.52</v>
      </c>
      <c r="P50" s="2">
        <v>196413.23</v>
      </c>
      <c r="Q50" s="16"/>
      <c r="U50" s="11">
        <v>45778</v>
      </c>
      <c r="V50" s="7">
        <f t="shared" si="5"/>
        <v>148795.74000000002</v>
      </c>
      <c r="W50" s="7">
        <f t="shared" si="6"/>
        <v>148614.99000000002</v>
      </c>
      <c r="X50" s="7">
        <f t="shared" si="7"/>
        <v>147664.95000000013</v>
      </c>
      <c r="Y50" s="7">
        <f t="shared" si="8"/>
        <v>146526.68000000008</v>
      </c>
      <c r="Z50" s="7">
        <f t="shared" si="9"/>
        <v>154867.87999999995</v>
      </c>
      <c r="AA50" s="7"/>
      <c r="AB50" s="7" cm="1">
        <f t="array" ref="AB50">value-D50</f>
        <v>122563.06</v>
      </c>
      <c r="AC50" s="7" cm="1">
        <f t="array" ref="AC50">value-G50</f>
        <v>122933.84</v>
      </c>
      <c r="AD50" s="7" cm="1">
        <f t="array" ref="AD50">value-J50</f>
        <v>123306.1</v>
      </c>
      <c r="AE50" s="7" cm="1">
        <f t="array" ref="AE50">value-M50</f>
        <v>123680.79999999999</v>
      </c>
      <c r="AF50" s="7" cm="1">
        <f t="array" ref="AF50">value-P50</f>
        <v>100586.76999999999</v>
      </c>
      <c r="AG50" s="7"/>
      <c r="AH50" s="7">
        <f t="shared" si="10"/>
        <v>271358.80000000005</v>
      </c>
      <c r="AI50" s="7">
        <f t="shared" si="11"/>
        <v>271548.83</v>
      </c>
      <c r="AJ50" s="7">
        <f t="shared" si="12"/>
        <v>270971.05000000016</v>
      </c>
      <c r="AK50" s="7">
        <f t="shared" si="13"/>
        <v>270207.4800000001</v>
      </c>
      <c r="AL50" s="7">
        <f t="shared" si="14"/>
        <v>255454.64999999994</v>
      </c>
      <c r="AP50" s="9">
        <f t="shared" si="22"/>
        <v>-180.75</v>
      </c>
      <c r="AQ50" s="9">
        <f t="shared" si="23"/>
        <v>-1130.7899999998917</v>
      </c>
      <c r="AR50" s="9">
        <f t="shared" si="24"/>
        <v>-2269.0599999999395</v>
      </c>
      <c r="AS50" s="9">
        <f t="shared" si="25"/>
        <v>6072.1399999999267</v>
      </c>
      <c r="AU50" s="2">
        <f t="shared" si="15"/>
        <v>370.77999999999884</v>
      </c>
      <c r="AV50" s="2">
        <f t="shared" si="16"/>
        <v>743.04000000000815</v>
      </c>
      <c r="AW50" s="2">
        <f t="shared" si="17"/>
        <v>1117.7399999999907</v>
      </c>
      <c r="AX50" s="2">
        <f t="shared" si="21"/>
        <v>-21976.290000000008</v>
      </c>
      <c r="AZ50" s="9">
        <f t="shared" si="18"/>
        <v>190.02999999999884</v>
      </c>
      <c r="BA50" s="9">
        <f t="shared" si="19"/>
        <v>-387.74999999988358</v>
      </c>
      <c r="BB50" s="9">
        <f t="shared" si="20"/>
        <v>-1151.3199999999488</v>
      </c>
      <c r="BC50" s="9">
        <f t="shared" si="20"/>
        <v>-15904.150000000081</v>
      </c>
    </row>
    <row r="51" spans="1:55" x14ac:dyDescent="0.25">
      <c r="A51" s="1">
        <v>45809</v>
      </c>
      <c r="B51" s="18">
        <v>363.41</v>
      </c>
      <c r="C51">
        <v>862.17</v>
      </c>
      <c r="D51" s="2">
        <v>173574.77</v>
      </c>
      <c r="E51" s="16">
        <v>344.51</v>
      </c>
      <c r="F51">
        <v>868.32</v>
      </c>
      <c r="G51" s="2">
        <v>173197.83</v>
      </c>
      <c r="H51" s="16">
        <v>325.68</v>
      </c>
      <c r="I51">
        <v>874.47</v>
      </c>
      <c r="J51" s="2">
        <v>172819.42</v>
      </c>
      <c r="K51" s="16">
        <v>306.92</v>
      </c>
      <c r="L51">
        <v>880.64</v>
      </c>
      <c r="M51" s="2">
        <v>172438.56</v>
      </c>
      <c r="N51" s="25">
        <v>797.93</v>
      </c>
      <c r="O51" s="2">
        <v>374.03</v>
      </c>
      <c r="P51" s="2">
        <v>196039.2</v>
      </c>
      <c r="Q51" s="16"/>
      <c r="U51" s="11">
        <v>45809</v>
      </c>
      <c r="V51" s="7">
        <f t="shared" si="5"/>
        <v>152070.16000000003</v>
      </c>
      <c r="W51" s="7">
        <f t="shared" si="6"/>
        <v>151902.16000000003</v>
      </c>
      <c r="X51" s="7">
        <f t="shared" si="7"/>
        <v>150964.80000000013</v>
      </c>
      <c r="Y51" s="7">
        <f t="shared" si="8"/>
        <v>149839.12000000008</v>
      </c>
      <c r="Z51" s="7">
        <f t="shared" si="9"/>
        <v>158195.91999999995</v>
      </c>
      <c r="AA51" s="7"/>
      <c r="AB51" s="7" cm="1">
        <f t="array" ref="AB51">value-D51</f>
        <v>123425.23000000001</v>
      </c>
      <c r="AC51" s="7" cm="1">
        <f t="array" ref="AC51">value-G51</f>
        <v>123802.17000000001</v>
      </c>
      <c r="AD51" s="7" cm="1">
        <f t="array" ref="AD51">value-J51</f>
        <v>124180.57999999999</v>
      </c>
      <c r="AE51" s="7" cm="1">
        <f t="array" ref="AE51">value-M51</f>
        <v>124561.44</v>
      </c>
      <c r="AF51" s="7" cm="1">
        <f t="array" ref="AF51">value-P51</f>
        <v>100960.79999999999</v>
      </c>
      <c r="AG51" s="7"/>
      <c r="AH51" s="7">
        <f t="shared" si="10"/>
        <v>275495.39</v>
      </c>
      <c r="AI51" s="7">
        <f t="shared" si="11"/>
        <v>275704.33000000007</v>
      </c>
      <c r="AJ51" s="7">
        <f t="shared" si="12"/>
        <v>275145.38000000012</v>
      </c>
      <c r="AK51" s="7">
        <f t="shared" si="13"/>
        <v>274400.56000000006</v>
      </c>
      <c r="AL51" s="7">
        <f t="shared" si="14"/>
        <v>259156.71999999994</v>
      </c>
      <c r="AP51" s="9">
        <f t="shared" si="22"/>
        <v>-168</v>
      </c>
      <c r="AQ51" s="9">
        <f t="shared" si="23"/>
        <v>-1105.3599999998987</v>
      </c>
      <c r="AR51" s="9">
        <f t="shared" si="24"/>
        <v>-2231.0399999999499</v>
      </c>
      <c r="AS51" s="9">
        <f t="shared" si="25"/>
        <v>6125.759999999922</v>
      </c>
      <c r="AU51" s="2">
        <f t="shared" si="15"/>
        <v>376.94000000000233</v>
      </c>
      <c r="AV51" s="2">
        <f t="shared" si="16"/>
        <v>755.34999999997672</v>
      </c>
      <c r="AW51" s="2">
        <f t="shared" si="17"/>
        <v>1136.2099999999919</v>
      </c>
      <c r="AX51" s="2">
        <f t="shared" si="21"/>
        <v>-22464.430000000022</v>
      </c>
      <c r="AZ51" s="9">
        <f t="shared" si="18"/>
        <v>208.94000000000233</v>
      </c>
      <c r="BA51" s="9">
        <f t="shared" si="19"/>
        <v>-350.009999999922</v>
      </c>
      <c r="BB51" s="9">
        <f t="shared" si="20"/>
        <v>-1094.8299999999581</v>
      </c>
      <c r="BC51" s="9">
        <f t="shared" si="20"/>
        <v>-16338.6700000001</v>
      </c>
    </row>
    <row r="52" spans="1:55" x14ac:dyDescent="0.25">
      <c r="A52" s="1">
        <v>45839</v>
      </c>
      <c r="B52" s="18">
        <v>361.61</v>
      </c>
      <c r="C52">
        <v>863.97</v>
      </c>
      <c r="D52" s="2">
        <v>172710.8</v>
      </c>
      <c r="E52" s="16">
        <v>342.79</v>
      </c>
      <c r="F52">
        <v>870.04</v>
      </c>
      <c r="G52" s="2">
        <v>172327.79</v>
      </c>
      <c r="H52" s="16">
        <v>324.04000000000002</v>
      </c>
      <c r="I52">
        <v>876.11</v>
      </c>
      <c r="J52" s="2">
        <v>171943.31</v>
      </c>
      <c r="K52" s="16">
        <v>305.36</v>
      </c>
      <c r="L52">
        <v>882.2</v>
      </c>
      <c r="M52" s="2">
        <v>171556.36</v>
      </c>
      <c r="N52" s="25">
        <v>796.41</v>
      </c>
      <c r="O52" s="2">
        <v>375.55</v>
      </c>
      <c r="P52" s="2">
        <v>195663.65</v>
      </c>
      <c r="Q52" s="16"/>
      <c r="U52" s="11">
        <v>45839</v>
      </c>
      <c r="V52" s="7">
        <f t="shared" si="5"/>
        <v>155344.58000000005</v>
      </c>
      <c r="W52" s="7">
        <f t="shared" si="6"/>
        <v>155189.33000000005</v>
      </c>
      <c r="X52" s="7">
        <f t="shared" si="7"/>
        <v>154264.65000000014</v>
      </c>
      <c r="Y52" s="7">
        <f t="shared" si="8"/>
        <v>153151.56000000008</v>
      </c>
      <c r="Z52" s="7">
        <f t="shared" si="9"/>
        <v>161523.95999999996</v>
      </c>
      <c r="AA52" s="7"/>
      <c r="AB52" s="7" cm="1">
        <f t="array" ref="AB52">value-D52</f>
        <v>124289.20000000001</v>
      </c>
      <c r="AC52" s="7" cm="1">
        <f t="array" ref="AC52">value-G52</f>
        <v>124672.20999999999</v>
      </c>
      <c r="AD52" s="7" cm="1">
        <f t="array" ref="AD52">value-J52</f>
        <v>125056.69</v>
      </c>
      <c r="AE52" s="7" cm="1">
        <f t="array" ref="AE52">value-M52</f>
        <v>125443.64000000001</v>
      </c>
      <c r="AF52" s="7" cm="1">
        <f t="array" ref="AF52">value-P52</f>
        <v>101336.35</v>
      </c>
      <c r="AG52" s="7"/>
      <c r="AH52" s="7">
        <f t="shared" si="10"/>
        <v>279633.78000000003</v>
      </c>
      <c r="AI52" s="7">
        <f t="shared" si="11"/>
        <v>279861.54000000004</v>
      </c>
      <c r="AJ52" s="7">
        <f t="shared" si="12"/>
        <v>279321.34000000014</v>
      </c>
      <c r="AK52" s="7">
        <f t="shared" si="13"/>
        <v>278595.20000000007</v>
      </c>
      <c r="AL52" s="7">
        <f t="shared" si="14"/>
        <v>262860.30999999994</v>
      </c>
      <c r="AP52" s="9">
        <f t="shared" si="22"/>
        <v>-155.25</v>
      </c>
      <c r="AQ52" s="9">
        <f t="shared" si="23"/>
        <v>-1079.9299999999057</v>
      </c>
      <c r="AR52" s="9">
        <f t="shared" si="24"/>
        <v>-2193.0199999999604</v>
      </c>
      <c r="AS52" s="9">
        <f t="shared" si="25"/>
        <v>6179.3799999999173</v>
      </c>
      <c r="AU52" s="2">
        <f t="shared" si="15"/>
        <v>383.00999999998021</v>
      </c>
      <c r="AV52" s="2">
        <f t="shared" si="16"/>
        <v>767.48999999999069</v>
      </c>
      <c r="AW52" s="2">
        <f t="shared" si="17"/>
        <v>1154.4400000000023</v>
      </c>
      <c r="AX52" s="2">
        <f t="shared" si="21"/>
        <v>-22952.850000000006</v>
      </c>
      <c r="AZ52" s="9">
        <f t="shared" si="18"/>
        <v>227.75999999998021</v>
      </c>
      <c r="BA52" s="9">
        <f t="shared" si="19"/>
        <v>-312.43999999991502</v>
      </c>
      <c r="BB52" s="9">
        <f t="shared" si="20"/>
        <v>-1038.5799999999581</v>
      </c>
      <c r="BC52" s="9">
        <f t="shared" si="20"/>
        <v>-16773.470000000088</v>
      </c>
    </row>
    <row r="53" spans="1:55" x14ac:dyDescent="0.25">
      <c r="A53" s="1">
        <v>45870</v>
      </c>
      <c r="B53" s="18">
        <v>359.81</v>
      </c>
      <c r="C53">
        <v>865.77</v>
      </c>
      <c r="D53" s="2">
        <v>171845.04</v>
      </c>
      <c r="E53" s="16">
        <v>341.07</v>
      </c>
      <c r="F53">
        <v>871.76</v>
      </c>
      <c r="G53" s="2">
        <v>171456.02</v>
      </c>
      <c r="H53" s="16">
        <v>322.39</v>
      </c>
      <c r="I53">
        <v>877.76</v>
      </c>
      <c r="J53" s="2">
        <v>171065.55</v>
      </c>
      <c r="K53" s="16">
        <v>303.8</v>
      </c>
      <c r="L53">
        <v>883.76</v>
      </c>
      <c r="M53" s="2">
        <v>170672.6</v>
      </c>
      <c r="N53" s="25">
        <v>794.88</v>
      </c>
      <c r="O53" s="2">
        <v>377.08</v>
      </c>
      <c r="P53" s="2">
        <v>195286.58</v>
      </c>
      <c r="Q53" s="16"/>
      <c r="U53" s="11">
        <v>45870</v>
      </c>
      <c r="V53" s="7">
        <f t="shared" si="5"/>
        <v>158619.00000000006</v>
      </c>
      <c r="W53" s="7">
        <f t="shared" si="6"/>
        <v>158476.50000000006</v>
      </c>
      <c r="X53" s="7">
        <f t="shared" si="7"/>
        <v>157564.50000000015</v>
      </c>
      <c r="Y53" s="7">
        <f t="shared" si="8"/>
        <v>156464.00000000009</v>
      </c>
      <c r="Z53" s="7">
        <f t="shared" si="9"/>
        <v>164851.99999999997</v>
      </c>
      <c r="AA53" s="7"/>
      <c r="AB53" s="7" cm="1">
        <f t="array" ref="AB53">value-D53</f>
        <v>125154.95999999999</v>
      </c>
      <c r="AC53" s="7" cm="1">
        <f t="array" ref="AC53">value-G53</f>
        <v>125543.98000000001</v>
      </c>
      <c r="AD53" s="7" cm="1">
        <f t="array" ref="AD53">value-J53</f>
        <v>125934.45000000001</v>
      </c>
      <c r="AE53" s="7" cm="1">
        <f t="array" ref="AE53">value-M53</f>
        <v>126327.4</v>
      </c>
      <c r="AF53" s="7" cm="1">
        <f t="array" ref="AF53">value-P53</f>
        <v>101713.42000000001</v>
      </c>
      <c r="AG53" s="7"/>
      <c r="AH53" s="7">
        <f t="shared" si="10"/>
        <v>283773.96000000008</v>
      </c>
      <c r="AI53" s="7">
        <f t="shared" si="11"/>
        <v>284020.4800000001</v>
      </c>
      <c r="AJ53" s="7">
        <f t="shared" si="12"/>
        <v>283498.95000000019</v>
      </c>
      <c r="AK53" s="7">
        <f t="shared" si="13"/>
        <v>282791.40000000008</v>
      </c>
      <c r="AL53" s="7">
        <f t="shared" si="14"/>
        <v>266565.42</v>
      </c>
      <c r="AP53" s="9">
        <f t="shared" si="22"/>
        <v>-142.5</v>
      </c>
      <c r="AQ53" s="9">
        <f t="shared" si="23"/>
        <v>-1054.4999999999127</v>
      </c>
      <c r="AR53" s="9">
        <f t="shared" si="24"/>
        <v>-2154.9999999999709</v>
      </c>
      <c r="AS53" s="9">
        <f t="shared" si="25"/>
        <v>6232.9999999999127</v>
      </c>
      <c r="AU53" s="2">
        <f t="shared" si="15"/>
        <v>389.02000000001863</v>
      </c>
      <c r="AV53" s="2">
        <f t="shared" si="16"/>
        <v>779.49000000001979</v>
      </c>
      <c r="AW53" s="2">
        <f t="shared" si="17"/>
        <v>1172.4400000000023</v>
      </c>
      <c r="AX53" s="2">
        <f t="shared" si="21"/>
        <v>-23441.539999999979</v>
      </c>
      <c r="AZ53" s="9">
        <f t="shared" si="18"/>
        <v>246.52000000001863</v>
      </c>
      <c r="BA53" s="9">
        <f t="shared" si="19"/>
        <v>-275.0099999998929</v>
      </c>
      <c r="BB53" s="9">
        <f t="shared" si="20"/>
        <v>-982.55999999996857</v>
      </c>
      <c r="BC53" s="9">
        <f t="shared" si="20"/>
        <v>-17208.540000000066</v>
      </c>
    </row>
    <row r="54" spans="1:55" x14ac:dyDescent="0.25">
      <c r="A54" s="1">
        <v>45901</v>
      </c>
      <c r="B54" s="18">
        <v>358.01</v>
      </c>
      <c r="C54">
        <v>867.57</v>
      </c>
      <c r="D54" s="2">
        <v>170977.47</v>
      </c>
      <c r="E54" s="16">
        <v>339.34</v>
      </c>
      <c r="F54">
        <v>873.49</v>
      </c>
      <c r="G54" s="2">
        <v>170582.53</v>
      </c>
      <c r="H54" s="16">
        <v>320.75</v>
      </c>
      <c r="I54">
        <v>879.4</v>
      </c>
      <c r="J54" s="2">
        <v>170186.15</v>
      </c>
      <c r="K54" s="16">
        <v>302.23</v>
      </c>
      <c r="L54">
        <v>885.33</v>
      </c>
      <c r="M54" s="2">
        <v>169787.27</v>
      </c>
      <c r="N54" s="25">
        <v>793.35</v>
      </c>
      <c r="O54" s="2">
        <v>378.61</v>
      </c>
      <c r="P54" s="2">
        <v>194907.97</v>
      </c>
      <c r="Q54" s="16"/>
      <c r="U54" s="11">
        <v>45901</v>
      </c>
      <c r="V54" s="7">
        <f t="shared" si="5"/>
        <v>161893.42000000007</v>
      </c>
      <c r="W54" s="7">
        <f t="shared" si="6"/>
        <v>161763.67000000007</v>
      </c>
      <c r="X54" s="7">
        <f t="shared" si="7"/>
        <v>160864.35000000015</v>
      </c>
      <c r="Y54" s="7">
        <f t="shared" si="8"/>
        <v>159776.44000000009</v>
      </c>
      <c r="Z54" s="7">
        <f t="shared" si="9"/>
        <v>168180.03999999998</v>
      </c>
      <c r="AA54" s="7"/>
      <c r="AB54" s="7" cm="1">
        <f t="array" ref="AB54">value-D54</f>
        <v>126022.53</v>
      </c>
      <c r="AC54" s="7" cm="1">
        <f t="array" ref="AC54">value-G54</f>
        <v>126417.47</v>
      </c>
      <c r="AD54" s="7" cm="1">
        <f t="array" ref="AD54">value-J54</f>
        <v>126813.85</v>
      </c>
      <c r="AE54" s="7" cm="1">
        <f t="array" ref="AE54">value-M54</f>
        <v>127212.73000000001</v>
      </c>
      <c r="AF54" s="7" cm="1">
        <f t="array" ref="AF54">value-P54</f>
        <v>102092.03</v>
      </c>
      <c r="AG54" s="7"/>
      <c r="AH54" s="7">
        <f t="shared" si="10"/>
        <v>287915.95000000007</v>
      </c>
      <c r="AI54" s="7">
        <f t="shared" si="11"/>
        <v>288181.14000000007</v>
      </c>
      <c r="AJ54" s="7">
        <f t="shared" si="12"/>
        <v>287678.20000000019</v>
      </c>
      <c r="AK54" s="7">
        <f t="shared" si="13"/>
        <v>286989.1700000001</v>
      </c>
      <c r="AL54" s="7">
        <f t="shared" si="14"/>
        <v>270272.06999999995</v>
      </c>
      <c r="AP54" s="9">
        <f t="shared" si="22"/>
        <v>-129.75</v>
      </c>
      <c r="AQ54" s="9">
        <f t="shared" si="23"/>
        <v>-1029.0699999999197</v>
      </c>
      <c r="AR54" s="9">
        <f t="shared" si="24"/>
        <v>-2116.9799999999814</v>
      </c>
      <c r="AS54" s="9">
        <f t="shared" si="25"/>
        <v>6286.619999999908</v>
      </c>
      <c r="AU54" s="2">
        <f t="shared" si="15"/>
        <v>394.94000000000233</v>
      </c>
      <c r="AV54" s="2">
        <f t="shared" si="16"/>
        <v>791.32000000000698</v>
      </c>
      <c r="AW54" s="2">
        <f t="shared" si="17"/>
        <v>1190.2000000000116</v>
      </c>
      <c r="AX54" s="2">
        <f t="shared" si="21"/>
        <v>-23930.5</v>
      </c>
      <c r="AZ54" s="9">
        <f t="shared" si="18"/>
        <v>265.19000000000233</v>
      </c>
      <c r="BA54" s="9">
        <f t="shared" si="19"/>
        <v>-237.74999999991269</v>
      </c>
      <c r="BB54" s="9">
        <f t="shared" si="20"/>
        <v>-926.77999999996973</v>
      </c>
      <c r="BC54" s="9">
        <f t="shared" si="20"/>
        <v>-17643.880000000092</v>
      </c>
    </row>
    <row r="55" spans="1:55" x14ac:dyDescent="0.25">
      <c r="A55" s="1">
        <v>45931</v>
      </c>
      <c r="B55" s="18">
        <v>356.2</v>
      </c>
      <c r="C55">
        <v>869.38</v>
      </c>
      <c r="D55" s="2">
        <v>170108.09</v>
      </c>
      <c r="E55" s="16">
        <v>337.61</v>
      </c>
      <c r="F55">
        <v>875.22</v>
      </c>
      <c r="G55" s="2">
        <v>169707.32</v>
      </c>
      <c r="H55" s="16">
        <v>319.10000000000002</v>
      </c>
      <c r="I55">
        <v>881.05</v>
      </c>
      <c r="J55" s="2">
        <v>169305.1</v>
      </c>
      <c r="K55" s="16">
        <v>300.66000000000003</v>
      </c>
      <c r="L55">
        <v>886.9</v>
      </c>
      <c r="M55" s="2">
        <v>168900.37</v>
      </c>
      <c r="N55" s="25">
        <v>791.81</v>
      </c>
      <c r="O55" s="2">
        <v>380.15</v>
      </c>
      <c r="P55" s="2">
        <v>194527.82</v>
      </c>
      <c r="Q55" s="16"/>
      <c r="U55" s="11">
        <v>45931</v>
      </c>
      <c r="V55" s="7">
        <f t="shared" si="5"/>
        <v>165167.84000000008</v>
      </c>
      <c r="W55" s="7">
        <f t="shared" si="6"/>
        <v>165050.84000000008</v>
      </c>
      <c r="X55" s="7">
        <f t="shared" si="7"/>
        <v>164164.20000000016</v>
      </c>
      <c r="Y55" s="7">
        <f t="shared" si="8"/>
        <v>163088.88000000009</v>
      </c>
      <c r="Z55" s="7">
        <f t="shared" si="9"/>
        <v>171508.08</v>
      </c>
      <c r="AA55" s="7"/>
      <c r="AB55" s="7" cm="1">
        <f t="array" ref="AB55">value-D55</f>
        <v>126891.91</v>
      </c>
      <c r="AC55" s="7" cm="1">
        <f t="array" ref="AC55">value-G55</f>
        <v>127292.68</v>
      </c>
      <c r="AD55" s="7" cm="1">
        <f t="array" ref="AD55">value-J55</f>
        <v>127694.9</v>
      </c>
      <c r="AE55" s="7" cm="1">
        <f t="array" ref="AE55">value-M55</f>
        <v>128099.63</v>
      </c>
      <c r="AF55" s="7" cm="1">
        <f t="array" ref="AF55">value-P55</f>
        <v>102472.18</v>
      </c>
      <c r="AG55" s="7"/>
      <c r="AH55" s="7">
        <f t="shared" si="10"/>
        <v>292059.75000000012</v>
      </c>
      <c r="AI55" s="7">
        <f t="shared" si="11"/>
        <v>292343.52000000008</v>
      </c>
      <c r="AJ55" s="7">
        <f t="shared" si="12"/>
        <v>291859.10000000015</v>
      </c>
      <c r="AK55" s="7">
        <f t="shared" si="13"/>
        <v>291188.51000000013</v>
      </c>
      <c r="AL55" s="7">
        <f t="shared" si="14"/>
        <v>273980.26</v>
      </c>
      <c r="AP55" s="9">
        <f t="shared" si="22"/>
        <v>-117</v>
      </c>
      <c r="AQ55" s="9">
        <f t="shared" si="23"/>
        <v>-1003.6399999999267</v>
      </c>
      <c r="AR55" s="9">
        <f t="shared" si="24"/>
        <v>-2078.9599999999919</v>
      </c>
      <c r="AS55" s="9">
        <f t="shared" si="25"/>
        <v>6340.2399999999034</v>
      </c>
      <c r="AU55" s="2">
        <f t="shared" si="15"/>
        <v>400.76999999998952</v>
      </c>
      <c r="AV55" s="2">
        <f t="shared" si="16"/>
        <v>802.98999999999069</v>
      </c>
      <c r="AW55" s="2">
        <f t="shared" si="17"/>
        <v>1207.7200000000012</v>
      </c>
      <c r="AX55" s="2">
        <f t="shared" si="21"/>
        <v>-24419.73000000001</v>
      </c>
      <c r="AZ55" s="9">
        <f t="shared" si="18"/>
        <v>283.76999999998952</v>
      </c>
      <c r="BA55" s="9">
        <f t="shared" si="19"/>
        <v>-200.64999999993597</v>
      </c>
      <c r="BB55" s="9">
        <f t="shared" si="20"/>
        <v>-871.23999999999069</v>
      </c>
      <c r="BC55" s="9">
        <f t="shared" si="20"/>
        <v>-18079.490000000107</v>
      </c>
    </row>
    <row r="56" spans="1:55" x14ac:dyDescent="0.25">
      <c r="A56" s="1">
        <v>45962</v>
      </c>
      <c r="B56" s="18">
        <v>354.39</v>
      </c>
      <c r="C56">
        <v>871.19</v>
      </c>
      <c r="D56" s="2">
        <v>169236.9</v>
      </c>
      <c r="E56" s="16">
        <v>335.88</v>
      </c>
      <c r="F56">
        <v>876.95</v>
      </c>
      <c r="G56" s="2">
        <v>168830.37</v>
      </c>
      <c r="H56" s="16">
        <v>317.45</v>
      </c>
      <c r="I56">
        <v>882.7</v>
      </c>
      <c r="J56" s="2">
        <v>168422.39999999999</v>
      </c>
      <c r="K56" s="16">
        <v>299.08999999999997</v>
      </c>
      <c r="L56">
        <v>888.47</v>
      </c>
      <c r="M56" s="2">
        <v>168011.91</v>
      </c>
      <c r="N56" s="25">
        <v>790.27</v>
      </c>
      <c r="O56" s="2">
        <v>381.69</v>
      </c>
      <c r="P56" s="2">
        <v>194146.13</v>
      </c>
      <c r="Q56" s="16"/>
      <c r="U56" s="11">
        <v>45962</v>
      </c>
      <c r="V56" s="7">
        <f t="shared" si="5"/>
        <v>168442.2600000001</v>
      </c>
      <c r="W56" s="7">
        <f t="shared" si="6"/>
        <v>168338.0100000001</v>
      </c>
      <c r="X56" s="7">
        <f t="shared" si="7"/>
        <v>167464.05000000016</v>
      </c>
      <c r="Y56" s="7">
        <f t="shared" si="8"/>
        <v>166401.32000000009</v>
      </c>
      <c r="Z56" s="7">
        <f t="shared" si="9"/>
        <v>174836.12</v>
      </c>
      <c r="AA56" s="7"/>
      <c r="AB56" s="7" cm="1">
        <f t="array" ref="AB56">value-D56</f>
        <v>127763.1</v>
      </c>
      <c r="AC56" s="7" cm="1">
        <f t="array" ref="AC56">value-G56</f>
        <v>128169.63</v>
      </c>
      <c r="AD56" s="7" cm="1">
        <f t="array" ref="AD56">value-J56</f>
        <v>128577.60000000001</v>
      </c>
      <c r="AE56" s="7" cm="1">
        <f t="array" ref="AE56">value-M56</f>
        <v>128988.09</v>
      </c>
      <c r="AF56" s="7" cm="1">
        <f t="array" ref="AF56">value-P56</f>
        <v>102853.87</v>
      </c>
      <c r="AG56" s="7"/>
      <c r="AH56" s="7">
        <f t="shared" si="10"/>
        <v>296205.3600000001</v>
      </c>
      <c r="AI56" s="7">
        <f t="shared" si="11"/>
        <v>296507.64000000013</v>
      </c>
      <c r="AJ56" s="7">
        <f t="shared" si="12"/>
        <v>296041.65000000014</v>
      </c>
      <c r="AK56" s="7">
        <f t="shared" si="13"/>
        <v>295389.41000000009</v>
      </c>
      <c r="AL56" s="7">
        <f t="shared" si="14"/>
        <v>277689.99</v>
      </c>
      <c r="AP56" s="9">
        <f t="shared" si="22"/>
        <v>-104.25</v>
      </c>
      <c r="AQ56" s="9">
        <f t="shared" si="23"/>
        <v>-978.20999999993364</v>
      </c>
      <c r="AR56" s="9">
        <f t="shared" si="24"/>
        <v>-2040.9400000000023</v>
      </c>
      <c r="AS56" s="9">
        <f t="shared" si="25"/>
        <v>6393.8599999998987</v>
      </c>
      <c r="AU56" s="2">
        <f t="shared" si="15"/>
        <v>406.52999999999884</v>
      </c>
      <c r="AV56" s="2">
        <f t="shared" si="16"/>
        <v>814.5</v>
      </c>
      <c r="AW56" s="2">
        <f t="shared" si="17"/>
        <v>1224.9899999999907</v>
      </c>
      <c r="AX56" s="2">
        <f t="shared" si="21"/>
        <v>-24909.23000000001</v>
      </c>
      <c r="AZ56" s="9">
        <f t="shared" si="18"/>
        <v>302.27999999999884</v>
      </c>
      <c r="BA56" s="9">
        <f t="shared" si="19"/>
        <v>-163.70999999993364</v>
      </c>
      <c r="BB56" s="9">
        <f t="shared" si="20"/>
        <v>-815.95000000001164</v>
      </c>
      <c r="BC56" s="9">
        <f t="shared" si="20"/>
        <v>-18515.370000000112</v>
      </c>
    </row>
    <row r="57" spans="1:55" x14ac:dyDescent="0.25">
      <c r="A57" s="1">
        <v>45992</v>
      </c>
      <c r="B57" s="18">
        <v>352.58</v>
      </c>
      <c r="C57">
        <v>873</v>
      </c>
      <c r="D57" s="2">
        <v>168363.9</v>
      </c>
      <c r="E57" s="16">
        <v>334.14</v>
      </c>
      <c r="F57">
        <v>878.69</v>
      </c>
      <c r="G57" s="2">
        <v>167951.68</v>
      </c>
      <c r="H57" s="16">
        <v>315.79000000000002</v>
      </c>
      <c r="I57">
        <v>884.36</v>
      </c>
      <c r="J57" s="2">
        <v>167538.04</v>
      </c>
      <c r="K57" s="16">
        <v>297.52</v>
      </c>
      <c r="L57">
        <v>890.04</v>
      </c>
      <c r="M57" s="2">
        <v>167121.87</v>
      </c>
      <c r="N57" s="25">
        <v>788.72</v>
      </c>
      <c r="O57" s="2">
        <v>383.24</v>
      </c>
      <c r="P57" s="2">
        <v>193762.89</v>
      </c>
      <c r="Q57" s="16"/>
      <c r="U57" s="11">
        <v>45992</v>
      </c>
      <c r="V57" s="7">
        <f t="shared" si="5"/>
        <v>171716.68000000011</v>
      </c>
      <c r="W57" s="7">
        <f t="shared" si="6"/>
        <v>171625.18000000011</v>
      </c>
      <c r="X57" s="7">
        <f t="shared" si="7"/>
        <v>170763.90000000017</v>
      </c>
      <c r="Y57" s="7">
        <f t="shared" si="8"/>
        <v>169713.7600000001</v>
      </c>
      <c r="Z57" s="7">
        <f t="shared" si="9"/>
        <v>178164.16</v>
      </c>
      <c r="AA57" s="7"/>
      <c r="AB57" s="7" cm="1">
        <f t="array" ref="AB57">value-D57</f>
        <v>128636.1</v>
      </c>
      <c r="AC57" s="7" cm="1">
        <f t="array" ref="AC57">value-G57</f>
        <v>129048.32000000001</v>
      </c>
      <c r="AD57" s="7" cm="1">
        <f t="array" ref="AD57">value-J57</f>
        <v>129461.95999999999</v>
      </c>
      <c r="AE57" s="7" cm="1">
        <f t="array" ref="AE57">value-M57</f>
        <v>129878.13</v>
      </c>
      <c r="AF57" s="7" cm="1">
        <f t="array" ref="AF57">value-P57</f>
        <v>103237.10999999999</v>
      </c>
      <c r="AG57" s="7"/>
      <c r="AH57" s="7">
        <f t="shared" si="10"/>
        <v>300352.78000000014</v>
      </c>
      <c r="AI57" s="7">
        <f t="shared" si="11"/>
        <v>300673.50000000012</v>
      </c>
      <c r="AJ57" s="7">
        <f t="shared" si="12"/>
        <v>300225.86000000016</v>
      </c>
      <c r="AK57" s="7">
        <f t="shared" si="13"/>
        <v>299591.89000000013</v>
      </c>
      <c r="AL57" s="7">
        <f t="shared" si="14"/>
        <v>281401.27</v>
      </c>
      <c r="AP57" s="9">
        <f t="shared" si="22"/>
        <v>-91.5</v>
      </c>
      <c r="AQ57" s="9">
        <f t="shared" si="23"/>
        <v>-952.77999999994063</v>
      </c>
      <c r="AR57" s="9">
        <f t="shared" si="24"/>
        <v>-2002.9200000000128</v>
      </c>
      <c r="AS57" s="9">
        <f t="shared" si="25"/>
        <v>6447.4799999998941</v>
      </c>
      <c r="AU57" s="2">
        <f t="shared" si="15"/>
        <v>412.22000000000116</v>
      </c>
      <c r="AV57" s="2">
        <f t="shared" si="16"/>
        <v>825.85999999998603</v>
      </c>
      <c r="AW57" s="2">
        <f t="shared" si="17"/>
        <v>1242.0299999999988</v>
      </c>
      <c r="AX57" s="2">
        <f t="shared" si="21"/>
        <v>-25398.99000000002</v>
      </c>
      <c r="AZ57" s="9">
        <f t="shared" si="18"/>
        <v>320.72000000000116</v>
      </c>
      <c r="BA57" s="9">
        <f t="shared" si="19"/>
        <v>-126.9199999999546</v>
      </c>
      <c r="BB57" s="9">
        <f t="shared" si="20"/>
        <v>-760.89000000001397</v>
      </c>
      <c r="BC57" s="9">
        <f t="shared" si="20"/>
        <v>-18951.510000000126</v>
      </c>
    </row>
    <row r="58" spans="1:55" x14ac:dyDescent="0.25">
      <c r="A58" s="1">
        <v>46023</v>
      </c>
      <c r="B58" s="18">
        <v>350.76</v>
      </c>
      <c r="C58">
        <v>874.82</v>
      </c>
      <c r="D58" s="2">
        <v>167489.07999999999</v>
      </c>
      <c r="E58" s="16">
        <v>332.4</v>
      </c>
      <c r="F58">
        <v>880.43</v>
      </c>
      <c r="G58" s="2">
        <v>167071.25</v>
      </c>
      <c r="H58" s="16">
        <v>314.13</v>
      </c>
      <c r="I58">
        <v>886.02</v>
      </c>
      <c r="J58" s="2">
        <v>166652.01999999999</v>
      </c>
      <c r="K58" s="16">
        <v>295.94</v>
      </c>
      <c r="L58">
        <v>891.62</v>
      </c>
      <c r="M58" s="2">
        <v>166230.25</v>
      </c>
      <c r="N58" s="25">
        <v>787.16</v>
      </c>
      <c r="O58" s="2">
        <v>384.8</v>
      </c>
      <c r="P58" s="2">
        <v>193378.09</v>
      </c>
      <c r="Q58" s="16"/>
      <c r="U58" s="11">
        <v>46023</v>
      </c>
      <c r="V58" s="7">
        <f t="shared" si="5"/>
        <v>174991.10000000012</v>
      </c>
      <c r="W58" s="7">
        <f t="shared" si="6"/>
        <v>174912.35000000012</v>
      </c>
      <c r="X58" s="7">
        <f t="shared" si="7"/>
        <v>174063.75000000017</v>
      </c>
      <c r="Y58" s="7">
        <f t="shared" si="8"/>
        <v>173026.2000000001</v>
      </c>
      <c r="Z58" s="7">
        <f t="shared" si="9"/>
        <v>181492.2</v>
      </c>
      <c r="AA58" s="7"/>
      <c r="AB58" s="7" cm="1">
        <f t="array" ref="AB58">value-D58</f>
        <v>129510.92000000001</v>
      </c>
      <c r="AC58" s="7" cm="1">
        <f t="array" ref="AC58">value-G58</f>
        <v>129928.75</v>
      </c>
      <c r="AD58" s="7" cm="1">
        <f t="array" ref="AD58">value-J58</f>
        <v>130347.98000000001</v>
      </c>
      <c r="AE58" s="7" cm="1">
        <f t="array" ref="AE58">value-M58</f>
        <v>130769.75</v>
      </c>
      <c r="AF58" s="7" cm="1">
        <f t="array" ref="AF58">value-P58</f>
        <v>103621.91</v>
      </c>
      <c r="AG58" s="7"/>
      <c r="AH58" s="7">
        <f t="shared" si="10"/>
        <v>304502.02000000014</v>
      </c>
      <c r="AI58" s="7">
        <f t="shared" si="11"/>
        <v>304841.10000000009</v>
      </c>
      <c r="AJ58" s="7">
        <f t="shared" si="12"/>
        <v>304411.73000000021</v>
      </c>
      <c r="AK58" s="7">
        <f t="shared" si="13"/>
        <v>303795.95000000007</v>
      </c>
      <c r="AL58" s="7">
        <f t="shared" si="14"/>
        <v>285114.11</v>
      </c>
      <c r="AP58" s="9">
        <f t="shared" si="22"/>
        <v>-78.75</v>
      </c>
      <c r="AQ58" s="9">
        <f t="shared" si="23"/>
        <v>-927.34999999994761</v>
      </c>
      <c r="AR58" s="9">
        <f t="shared" si="24"/>
        <v>-1964.9000000000233</v>
      </c>
      <c r="AS58" s="9">
        <f t="shared" si="25"/>
        <v>6501.0999999998894</v>
      </c>
      <c r="AU58" s="2">
        <f t="shared" si="15"/>
        <v>417.82999999998719</v>
      </c>
      <c r="AV58" s="2">
        <f t="shared" si="16"/>
        <v>837.05999999999767</v>
      </c>
      <c r="AW58" s="2">
        <f t="shared" si="17"/>
        <v>1258.8299999999872</v>
      </c>
      <c r="AX58" s="2">
        <f t="shared" si="21"/>
        <v>-25889.010000000009</v>
      </c>
      <c r="AZ58" s="9">
        <f t="shared" si="18"/>
        <v>339.07999999998719</v>
      </c>
      <c r="BA58" s="9">
        <f t="shared" si="19"/>
        <v>-90.289999999949941</v>
      </c>
      <c r="BB58" s="9">
        <f t="shared" si="20"/>
        <v>-706.07000000003609</v>
      </c>
      <c r="BC58" s="9">
        <f t="shared" si="20"/>
        <v>-19387.91000000012</v>
      </c>
    </row>
    <row r="59" spans="1:55" x14ac:dyDescent="0.25">
      <c r="A59" s="1">
        <v>46054</v>
      </c>
      <c r="B59" s="18">
        <v>348.94</v>
      </c>
      <c r="C59">
        <v>876.64</v>
      </c>
      <c r="D59" s="2">
        <v>166612.43</v>
      </c>
      <c r="E59" s="16">
        <v>330.66</v>
      </c>
      <c r="F59">
        <v>882.17</v>
      </c>
      <c r="G59" s="2">
        <v>166189.07999999999</v>
      </c>
      <c r="H59" s="16">
        <v>312.47000000000003</v>
      </c>
      <c r="I59">
        <v>887.68</v>
      </c>
      <c r="J59" s="2">
        <v>165764.35</v>
      </c>
      <c r="K59" s="16">
        <v>294.37</v>
      </c>
      <c r="L59">
        <v>893.19</v>
      </c>
      <c r="M59" s="2">
        <v>165337.06</v>
      </c>
      <c r="N59" s="25">
        <v>785.6</v>
      </c>
      <c r="O59" s="2">
        <v>386.36</v>
      </c>
      <c r="P59" s="2">
        <v>192991.73</v>
      </c>
      <c r="Q59" s="16"/>
      <c r="U59" s="11">
        <v>46054</v>
      </c>
      <c r="V59" s="7">
        <f t="shared" si="5"/>
        <v>178265.52000000014</v>
      </c>
      <c r="W59" s="7">
        <f t="shared" si="6"/>
        <v>178199.52000000014</v>
      </c>
      <c r="X59" s="7">
        <f t="shared" si="7"/>
        <v>177363.60000000018</v>
      </c>
      <c r="Y59" s="7">
        <f t="shared" si="8"/>
        <v>176338.6400000001</v>
      </c>
      <c r="Z59" s="7">
        <f t="shared" si="9"/>
        <v>184820.24000000002</v>
      </c>
      <c r="AA59" s="7"/>
      <c r="AB59" s="7" cm="1">
        <f t="array" ref="AB59">value-D59</f>
        <v>130387.57</v>
      </c>
      <c r="AC59" s="7" cm="1">
        <f t="array" ref="AC59">value-G59</f>
        <v>130810.92000000001</v>
      </c>
      <c r="AD59" s="7" cm="1">
        <f t="array" ref="AD59">value-J59</f>
        <v>131235.65</v>
      </c>
      <c r="AE59" s="7" cm="1">
        <f t="array" ref="AE59">value-M59</f>
        <v>131662.94</v>
      </c>
      <c r="AF59" s="7" cm="1">
        <f t="array" ref="AF59">value-P59</f>
        <v>104008.26999999999</v>
      </c>
      <c r="AG59" s="7"/>
      <c r="AH59" s="7">
        <f t="shared" si="10"/>
        <v>308653.09000000014</v>
      </c>
      <c r="AI59" s="7">
        <f t="shared" si="11"/>
        <v>309010.44000000018</v>
      </c>
      <c r="AJ59" s="7">
        <f t="shared" si="12"/>
        <v>308599.25000000017</v>
      </c>
      <c r="AK59" s="7">
        <f t="shared" si="13"/>
        <v>308001.58000000007</v>
      </c>
      <c r="AL59" s="7">
        <f t="shared" si="14"/>
        <v>288828.51</v>
      </c>
      <c r="AP59" s="9">
        <f t="shared" si="22"/>
        <v>-66</v>
      </c>
      <c r="AQ59" s="9">
        <f t="shared" si="23"/>
        <v>-901.9199999999546</v>
      </c>
      <c r="AR59" s="9">
        <f t="shared" si="24"/>
        <v>-1926.8800000000338</v>
      </c>
      <c r="AS59" s="9">
        <f t="shared" si="25"/>
        <v>6554.7199999998847</v>
      </c>
      <c r="AU59" s="2">
        <f t="shared" si="15"/>
        <v>423.35000000000582</v>
      </c>
      <c r="AV59" s="2">
        <f t="shared" si="16"/>
        <v>848.07999999998719</v>
      </c>
      <c r="AW59" s="2">
        <f t="shared" si="17"/>
        <v>1275.3699999999953</v>
      </c>
      <c r="AX59" s="2">
        <f t="shared" si="21"/>
        <v>-26379.300000000017</v>
      </c>
      <c r="AZ59" s="9">
        <f t="shared" si="18"/>
        <v>357.35000000000582</v>
      </c>
      <c r="BA59" s="9">
        <f t="shared" si="19"/>
        <v>-53.839999999967404</v>
      </c>
      <c r="BB59" s="9">
        <f t="shared" si="20"/>
        <v>-651.51000000003842</v>
      </c>
      <c r="BC59" s="9">
        <f t="shared" si="20"/>
        <v>-19824.580000000133</v>
      </c>
    </row>
    <row r="60" spans="1:55" x14ac:dyDescent="0.25">
      <c r="A60" s="1">
        <v>46082</v>
      </c>
      <c r="B60" s="18">
        <v>347.11</v>
      </c>
      <c r="C60">
        <v>878.47</v>
      </c>
      <c r="D60" s="2">
        <v>165733.96</v>
      </c>
      <c r="E60" s="16">
        <v>328.92</v>
      </c>
      <c r="F60">
        <v>883.91</v>
      </c>
      <c r="G60" s="2">
        <v>165305.17000000001</v>
      </c>
      <c r="H60" s="16">
        <v>310.81</v>
      </c>
      <c r="I60">
        <v>889.34</v>
      </c>
      <c r="J60" s="2">
        <v>164875.01</v>
      </c>
      <c r="K60" s="16">
        <v>292.77999999999997</v>
      </c>
      <c r="L60">
        <v>894.78</v>
      </c>
      <c r="M60" s="2">
        <v>164442.29</v>
      </c>
      <c r="N60" s="25">
        <v>784.03</v>
      </c>
      <c r="O60" s="2">
        <v>387.93</v>
      </c>
      <c r="P60" s="2">
        <v>192603.8</v>
      </c>
      <c r="Q60" s="16"/>
      <c r="U60" s="11">
        <v>46082</v>
      </c>
      <c r="V60" s="7">
        <f t="shared" si="5"/>
        <v>181539.94000000015</v>
      </c>
      <c r="W60" s="7">
        <f t="shared" si="6"/>
        <v>181486.69000000015</v>
      </c>
      <c r="X60" s="7">
        <f t="shared" si="7"/>
        <v>180663.45000000019</v>
      </c>
      <c r="Y60" s="7">
        <f t="shared" si="8"/>
        <v>179651.0800000001</v>
      </c>
      <c r="Z60" s="7">
        <f t="shared" si="9"/>
        <v>188148.28000000003</v>
      </c>
      <c r="AA60" s="7"/>
      <c r="AB60" s="7" cm="1">
        <f t="array" ref="AB60">value-D60</f>
        <v>131266.04</v>
      </c>
      <c r="AC60" s="7" cm="1">
        <f t="array" ref="AC60">value-G60</f>
        <v>131694.82999999999</v>
      </c>
      <c r="AD60" s="7" cm="1">
        <f t="array" ref="AD60">value-J60</f>
        <v>132124.99</v>
      </c>
      <c r="AE60" s="7" cm="1">
        <f t="array" ref="AE60">value-M60</f>
        <v>132557.71</v>
      </c>
      <c r="AF60" s="7" cm="1">
        <f t="array" ref="AF60">value-P60</f>
        <v>104396.20000000001</v>
      </c>
      <c r="AG60" s="7"/>
      <c r="AH60" s="7">
        <f t="shared" si="10"/>
        <v>312805.98000000016</v>
      </c>
      <c r="AI60" s="7">
        <f t="shared" si="11"/>
        <v>313181.52000000014</v>
      </c>
      <c r="AJ60" s="7">
        <f t="shared" si="12"/>
        <v>312788.44000000018</v>
      </c>
      <c r="AK60" s="7">
        <f t="shared" si="13"/>
        <v>312208.7900000001</v>
      </c>
      <c r="AL60" s="7">
        <f t="shared" si="14"/>
        <v>292544.48000000004</v>
      </c>
      <c r="AP60" s="9">
        <f t="shared" si="22"/>
        <v>-53.25</v>
      </c>
      <c r="AQ60" s="9">
        <f t="shared" si="23"/>
        <v>-876.48999999996158</v>
      </c>
      <c r="AR60" s="9">
        <f t="shared" si="24"/>
        <v>-1888.8600000000442</v>
      </c>
      <c r="AS60" s="9">
        <f t="shared" si="25"/>
        <v>6608.3399999998801</v>
      </c>
      <c r="AU60" s="2">
        <f t="shared" si="15"/>
        <v>428.78999999997905</v>
      </c>
      <c r="AV60" s="2">
        <f t="shared" si="16"/>
        <v>858.94999999998254</v>
      </c>
      <c r="AW60" s="2">
        <f t="shared" si="17"/>
        <v>1291.6699999999837</v>
      </c>
      <c r="AX60" s="2">
        <f t="shared" si="21"/>
        <v>-26869.839999999997</v>
      </c>
      <c r="AZ60" s="9">
        <f t="shared" si="18"/>
        <v>375.53999999997905</v>
      </c>
      <c r="BA60" s="9">
        <f t="shared" si="19"/>
        <v>-17.539999999979045</v>
      </c>
      <c r="BB60" s="9">
        <f t="shared" si="20"/>
        <v>-597.19000000006054</v>
      </c>
      <c r="BC60" s="9">
        <f t="shared" si="20"/>
        <v>-20261.500000000116</v>
      </c>
    </row>
    <row r="61" spans="1:55" x14ac:dyDescent="0.25">
      <c r="A61" s="1">
        <v>46113</v>
      </c>
      <c r="B61" s="18">
        <v>345.28</v>
      </c>
      <c r="C61">
        <v>880.3</v>
      </c>
      <c r="D61" s="2">
        <v>164853.66</v>
      </c>
      <c r="E61" s="16">
        <v>327.17</v>
      </c>
      <c r="F61">
        <v>885.66</v>
      </c>
      <c r="G61" s="2">
        <v>164419.51</v>
      </c>
      <c r="H61" s="16">
        <v>309.14</v>
      </c>
      <c r="I61">
        <v>891.01</v>
      </c>
      <c r="J61" s="2">
        <v>163984</v>
      </c>
      <c r="K61" s="16">
        <v>291.2</v>
      </c>
      <c r="L61">
        <v>896.36</v>
      </c>
      <c r="M61" s="2">
        <v>163545.92000000001</v>
      </c>
      <c r="N61" s="25">
        <v>782.45</v>
      </c>
      <c r="O61" s="2">
        <v>389.51</v>
      </c>
      <c r="P61" s="2">
        <v>192214.29</v>
      </c>
      <c r="Q61" s="16"/>
      <c r="U61" s="11">
        <v>46113</v>
      </c>
      <c r="V61" s="7">
        <f t="shared" si="5"/>
        <v>184814.36000000016</v>
      </c>
      <c r="W61" s="7">
        <f t="shared" si="6"/>
        <v>184773.86000000016</v>
      </c>
      <c r="X61" s="7">
        <f t="shared" si="7"/>
        <v>183963.30000000019</v>
      </c>
      <c r="Y61" s="7">
        <f t="shared" si="8"/>
        <v>182963.52000000011</v>
      </c>
      <c r="Z61" s="7">
        <f t="shared" si="9"/>
        <v>191476.32000000004</v>
      </c>
      <c r="AA61" s="7"/>
      <c r="AB61" s="7" cm="1">
        <f t="array" ref="AB61">value-D61</f>
        <v>132146.34</v>
      </c>
      <c r="AC61" s="7" cm="1">
        <f t="array" ref="AC61">value-G61</f>
        <v>132580.49</v>
      </c>
      <c r="AD61" s="7" cm="1">
        <f t="array" ref="AD61">value-J61</f>
        <v>133016</v>
      </c>
      <c r="AE61" s="7" cm="1">
        <f t="array" ref="AE61">value-M61</f>
        <v>133454.07999999999</v>
      </c>
      <c r="AF61" s="7" cm="1">
        <f t="array" ref="AF61">value-P61</f>
        <v>104785.70999999999</v>
      </c>
      <c r="AG61" s="7"/>
      <c r="AH61" s="7">
        <f t="shared" si="10"/>
        <v>316960.70000000019</v>
      </c>
      <c r="AI61" s="7">
        <f t="shared" si="11"/>
        <v>317354.35000000015</v>
      </c>
      <c r="AJ61" s="7">
        <f t="shared" si="12"/>
        <v>316979.30000000016</v>
      </c>
      <c r="AK61" s="7">
        <f t="shared" si="13"/>
        <v>316417.60000000009</v>
      </c>
      <c r="AL61" s="7">
        <f t="shared" si="14"/>
        <v>296262.03000000003</v>
      </c>
      <c r="AP61" s="9">
        <f t="shared" si="22"/>
        <v>-40.5</v>
      </c>
      <c r="AQ61" s="9">
        <f t="shared" si="23"/>
        <v>-851.05999999996857</v>
      </c>
      <c r="AR61" s="9">
        <f t="shared" si="24"/>
        <v>-1850.8400000000547</v>
      </c>
      <c r="AS61" s="9">
        <f t="shared" si="25"/>
        <v>6661.9599999998754</v>
      </c>
      <c r="AU61" s="2">
        <f t="shared" si="15"/>
        <v>434.14999999999418</v>
      </c>
      <c r="AV61" s="2">
        <f t="shared" si="16"/>
        <v>869.66000000000349</v>
      </c>
      <c r="AW61" s="2">
        <f t="shared" si="17"/>
        <v>1307.7399999999907</v>
      </c>
      <c r="AX61" s="2">
        <f t="shared" si="21"/>
        <v>-27360.630000000005</v>
      </c>
      <c r="AZ61" s="9">
        <f t="shared" si="18"/>
        <v>393.64999999999418</v>
      </c>
      <c r="BA61" s="9">
        <f t="shared" si="19"/>
        <v>18.600000000034925</v>
      </c>
      <c r="BB61" s="9">
        <f t="shared" si="20"/>
        <v>-543.10000000006403</v>
      </c>
      <c r="BC61" s="9">
        <f t="shared" si="20"/>
        <v>-20698.670000000129</v>
      </c>
    </row>
    <row r="62" spans="1:55" x14ac:dyDescent="0.25">
      <c r="A62" s="1">
        <v>46143</v>
      </c>
      <c r="B62" s="18">
        <v>343.45</v>
      </c>
      <c r="C62">
        <v>882.13</v>
      </c>
      <c r="D62" s="2">
        <v>163971.51999999999</v>
      </c>
      <c r="E62" s="16">
        <v>325.41000000000003</v>
      </c>
      <c r="F62">
        <v>887.42</v>
      </c>
      <c r="G62" s="2">
        <v>163532.09</v>
      </c>
      <c r="H62" s="16">
        <v>307.47000000000003</v>
      </c>
      <c r="I62">
        <v>892.68</v>
      </c>
      <c r="J62" s="2">
        <v>163091.32</v>
      </c>
      <c r="K62" s="16">
        <v>289.61</v>
      </c>
      <c r="L62">
        <v>897.95</v>
      </c>
      <c r="M62" s="2">
        <v>162647.98000000001</v>
      </c>
      <c r="N62" s="25">
        <v>780.87</v>
      </c>
      <c r="O62" s="2">
        <v>391.09</v>
      </c>
      <c r="P62" s="2">
        <v>191823.2</v>
      </c>
      <c r="Q62" s="16"/>
      <c r="U62" s="11">
        <v>46143</v>
      </c>
      <c r="V62" s="7">
        <f t="shared" si="5"/>
        <v>188088.78000000017</v>
      </c>
      <c r="W62" s="7">
        <f t="shared" si="6"/>
        <v>188061.03000000017</v>
      </c>
      <c r="X62" s="7">
        <f t="shared" si="7"/>
        <v>187263.1500000002</v>
      </c>
      <c r="Y62" s="7">
        <f t="shared" si="8"/>
        <v>186275.96000000011</v>
      </c>
      <c r="Z62" s="7">
        <f t="shared" si="9"/>
        <v>194804.36000000004</v>
      </c>
      <c r="AA62" s="7"/>
      <c r="AB62" s="7" cm="1">
        <f t="array" ref="AB62">value-D62</f>
        <v>133028.48000000001</v>
      </c>
      <c r="AC62" s="7" cm="1">
        <f t="array" ref="AC62">value-G62</f>
        <v>133467.91</v>
      </c>
      <c r="AD62" s="7" cm="1">
        <f t="array" ref="AD62">value-J62</f>
        <v>133908.68</v>
      </c>
      <c r="AE62" s="7" cm="1">
        <f t="array" ref="AE62">value-M62</f>
        <v>134352.01999999999</v>
      </c>
      <c r="AF62" s="7" cm="1">
        <f t="array" ref="AF62">value-P62</f>
        <v>105176.79999999999</v>
      </c>
      <c r="AG62" s="7"/>
      <c r="AH62" s="7">
        <f t="shared" si="10"/>
        <v>321117.26000000018</v>
      </c>
      <c r="AI62" s="7">
        <f t="shared" si="11"/>
        <v>321528.94000000018</v>
      </c>
      <c r="AJ62" s="7">
        <f t="shared" si="12"/>
        <v>321171.83000000019</v>
      </c>
      <c r="AK62" s="7">
        <f t="shared" si="13"/>
        <v>320627.9800000001</v>
      </c>
      <c r="AL62" s="7">
        <f t="shared" si="14"/>
        <v>299981.16000000003</v>
      </c>
      <c r="AP62" s="9">
        <f t="shared" si="22"/>
        <v>-27.75</v>
      </c>
      <c r="AQ62" s="9">
        <f t="shared" si="23"/>
        <v>-825.62999999997555</v>
      </c>
      <c r="AR62" s="9">
        <f t="shared" si="24"/>
        <v>-1812.8200000000652</v>
      </c>
      <c r="AS62" s="9">
        <f t="shared" si="25"/>
        <v>6715.5799999998708</v>
      </c>
      <c r="AU62" s="2">
        <f t="shared" si="15"/>
        <v>439.42999999999302</v>
      </c>
      <c r="AV62" s="2">
        <f t="shared" si="16"/>
        <v>880.19999999998254</v>
      </c>
      <c r="AW62" s="2">
        <f t="shared" si="17"/>
        <v>1323.539999999979</v>
      </c>
      <c r="AX62" s="2">
        <f t="shared" si="21"/>
        <v>-27851.680000000022</v>
      </c>
      <c r="AZ62" s="9">
        <f t="shared" si="18"/>
        <v>411.67999999999302</v>
      </c>
      <c r="BA62" s="9">
        <f t="shared" si="19"/>
        <v>54.570000000006985</v>
      </c>
      <c r="BB62" s="9">
        <f t="shared" si="20"/>
        <v>-489.28000000008615</v>
      </c>
      <c r="BC62" s="9">
        <f t="shared" si="20"/>
        <v>-21136.100000000151</v>
      </c>
    </row>
    <row r="63" spans="1:55" x14ac:dyDescent="0.25">
      <c r="A63" s="1">
        <v>46174</v>
      </c>
      <c r="B63" s="18">
        <v>341.61</v>
      </c>
      <c r="C63">
        <v>883.97</v>
      </c>
      <c r="D63" s="2">
        <v>163087.54999999999</v>
      </c>
      <c r="E63" s="16">
        <v>323.66000000000003</v>
      </c>
      <c r="F63">
        <v>889.17</v>
      </c>
      <c r="G63" s="2">
        <v>162642.92000000001</v>
      </c>
      <c r="H63" s="16">
        <v>305.8</v>
      </c>
      <c r="I63">
        <v>894.35</v>
      </c>
      <c r="J63" s="2">
        <v>162196.96</v>
      </c>
      <c r="K63" s="16">
        <v>288.02</v>
      </c>
      <c r="L63">
        <v>899.54</v>
      </c>
      <c r="M63" s="2">
        <v>161748.44</v>
      </c>
      <c r="N63" s="25">
        <v>779.28</v>
      </c>
      <c r="O63" s="2">
        <v>392.68</v>
      </c>
      <c r="P63" s="2">
        <v>191430.52</v>
      </c>
      <c r="Q63" s="16"/>
      <c r="U63" s="11">
        <v>46174</v>
      </c>
      <c r="V63" s="7">
        <f t="shared" si="5"/>
        <v>191363.20000000019</v>
      </c>
      <c r="W63" s="7">
        <f t="shared" si="6"/>
        <v>191348.20000000019</v>
      </c>
      <c r="X63" s="7">
        <f t="shared" si="7"/>
        <v>190563.0000000002</v>
      </c>
      <c r="Y63" s="7">
        <f t="shared" si="8"/>
        <v>189588.40000000011</v>
      </c>
      <c r="Z63" s="7">
        <f t="shared" si="9"/>
        <v>198132.40000000005</v>
      </c>
      <c r="AA63" s="7"/>
      <c r="AB63" s="7" cm="1">
        <f t="array" ref="AB63">value-D63</f>
        <v>133912.45000000001</v>
      </c>
      <c r="AC63" s="7" cm="1">
        <f t="array" ref="AC63">value-G63</f>
        <v>134357.07999999999</v>
      </c>
      <c r="AD63" s="7" cm="1">
        <f t="array" ref="AD63">value-J63</f>
        <v>134803.04</v>
      </c>
      <c r="AE63" s="7" cm="1">
        <f t="array" ref="AE63">value-M63</f>
        <v>135251.56</v>
      </c>
      <c r="AF63" s="7" cm="1">
        <f t="array" ref="AF63">value-P63</f>
        <v>105569.48000000001</v>
      </c>
      <c r="AG63" s="7"/>
      <c r="AH63" s="7">
        <f t="shared" si="10"/>
        <v>325275.6500000002</v>
      </c>
      <c r="AI63" s="7">
        <f t="shared" si="11"/>
        <v>325705.28000000014</v>
      </c>
      <c r="AJ63" s="7">
        <f t="shared" si="12"/>
        <v>325366.04000000021</v>
      </c>
      <c r="AK63" s="7">
        <f t="shared" si="13"/>
        <v>324839.96000000008</v>
      </c>
      <c r="AL63" s="7">
        <f t="shared" si="14"/>
        <v>303701.88000000006</v>
      </c>
      <c r="AP63" s="9">
        <f t="shared" si="22"/>
        <v>-15</v>
      </c>
      <c r="AQ63" s="9">
        <f t="shared" si="23"/>
        <v>-800.19999999998254</v>
      </c>
      <c r="AR63" s="9">
        <f t="shared" si="24"/>
        <v>-1774.8000000000757</v>
      </c>
      <c r="AS63" s="9">
        <f t="shared" si="25"/>
        <v>6769.1999999998661</v>
      </c>
      <c r="AU63" s="2">
        <f t="shared" si="15"/>
        <v>444.62999999997555</v>
      </c>
      <c r="AV63" s="2">
        <f t="shared" si="16"/>
        <v>890.58999999999651</v>
      </c>
      <c r="AW63" s="2">
        <f t="shared" si="17"/>
        <v>1339.109999999986</v>
      </c>
      <c r="AX63" s="2">
        <f t="shared" si="21"/>
        <v>-28342.97</v>
      </c>
      <c r="AZ63" s="9">
        <f t="shared" si="18"/>
        <v>429.62999999997555</v>
      </c>
      <c r="BA63" s="9">
        <f t="shared" si="19"/>
        <v>90.39000000001397</v>
      </c>
      <c r="BB63" s="9">
        <f t="shared" si="20"/>
        <v>-435.69000000008964</v>
      </c>
      <c r="BC63" s="9">
        <f t="shared" si="20"/>
        <v>-21573.770000000135</v>
      </c>
    </row>
    <row r="64" spans="1:55" x14ac:dyDescent="0.25">
      <c r="A64" s="1">
        <v>46204</v>
      </c>
      <c r="B64" s="18">
        <v>339.77</v>
      </c>
      <c r="C64">
        <v>885.81</v>
      </c>
      <c r="D64" s="2">
        <v>162201.74</v>
      </c>
      <c r="E64" s="16">
        <v>321.89999999999998</v>
      </c>
      <c r="F64">
        <v>890.93</v>
      </c>
      <c r="G64" s="2">
        <v>161751.99</v>
      </c>
      <c r="H64" s="16">
        <v>304.12</v>
      </c>
      <c r="I64">
        <v>896.03</v>
      </c>
      <c r="J64" s="2">
        <v>161300.93</v>
      </c>
      <c r="K64" s="16">
        <v>286.43</v>
      </c>
      <c r="L64">
        <v>901.13</v>
      </c>
      <c r="M64" s="2">
        <v>160847.31</v>
      </c>
      <c r="N64" s="25">
        <v>777.69</v>
      </c>
      <c r="O64" s="2">
        <v>394.27</v>
      </c>
      <c r="P64" s="2">
        <v>191036.25</v>
      </c>
      <c r="Q64" s="16"/>
      <c r="U64" s="11">
        <v>46204</v>
      </c>
      <c r="V64" s="7">
        <f t="shared" si="5"/>
        <v>194637.6200000002</v>
      </c>
      <c r="W64" s="7">
        <f t="shared" si="6"/>
        <v>194635.3700000002</v>
      </c>
      <c r="X64" s="7">
        <f t="shared" si="7"/>
        <v>193862.85000000021</v>
      </c>
      <c r="Y64" s="7">
        <f t="shared" si="8"/>
        <v>192900.84000000011</v>
      </c>
      <c r="Z64" s="7">
        <f t="shared" si="9"/>
        <v>201460.44000000006</v>
      </c>
      <c r="AA64" s="7"/>
      <c r="AB64" s="7" cm="1">
        <f t="array" ref="AB64">value-D64</f>
        <v>134798.26</v>
      </c>
      <c r="AC64" s="7" cm="1">
        <f t="array" ref="AC64">value-G64</f>
        <v>135248.01</v>
      </c>
      <c r="AD64" s="7" cm="1">
        <f t="array" ref="AD64">value-J64</f>
        <v>135699.07</v>
      </c>
      <c r="AE64" s="7" cm="1">
        <f t="array" ref="AE64">value-M64</f>
        <v>136152.69</v>
      </c>
      <c r="AF64" s="7" cm="1">
        <f t="array" ref="AF64">value-P64</f>
        <v>105963.75</v>
      </c>
      <c r="AG64" s="7"/>
      <c r="AH64" s="7">
        <f t="shared" si="10"/>
        <v>329435.88000000024</v>
      </c>
      <c r="AI64" s="7">
        <f t="shared" si="11"/>
        <v>329883.38000000024</v>
      </c>
      <c r="AJ64" s="7">
        <f t="shared" si="12"/>
        <v>329561.92000000022</v>
      </c>
      <c r="AK64" s="7">
        <f t="shared" si="13"/>
        <v>329053.53000000014</v>
      </c>
      <c r="AL64" s="7">
        <f t="shared" si="14"/>
        <v>307424.19000000006</v>
      </c>
      <c r="AP64" s="9">
        <f t="shared" si="22"/>
        <v>-2.25</v>
      </c>
      <c r="AQ64" s="9">
        <f t="shared" si="23"/>
        <v>-774.76999999998952</v>
      </c>
      <c r="AR64" s="9">
        <f t="shared" si="24"/>
        <v>-1736.7800000000861</v>
      </c>
      <c r="AS64" s="9">
        <f t="shared" si="25"/>
        <v>6822.8199999998615</v>
      </c>
      <c r="AU64" s="2">
        <f t="shared" si="15"/>
        <v>449.75</v>
      </c>
      <c r="AV64" s="2">
        <f t="shared" si="16"/>
        <v>900.80999999999767</v>
      </c>
      <c r="AW64" s="2">
        <f t="shared" si="17"/>
        <v>1354.429999999993</v>
      </c>
      <c r="AX64" s="2">
        <f t="shared" si="21"/>
        <v>-28834.510000000009</v>
      </c>
      <c r="AZ64" s="9">
        <f t="shared" si="18"/>
        <v>447.5</v>
      </c>
      <c r="BA64" s="9">
        <f t="shared" si="19"/>
        <v>126.04000000000815</v>
      </c>
      <c r="BB64" s="9">
        <f t="shared" si="20"/>
        <v>-382.35000000009313</v>
      </c>
      <c r="BC64" s="9">
        <f t="shared" si="20"/>
        <v>-22011.690000000148</v>
      </c>
    </row>
    <row r="65" spans="1:55" x14ac:dyDescent="0.25">
      <c r="A65" s="1">
        <v>46235</v>
      </c>
      <c r="B65" s="18">
        <v>337.92</v>
      </c>
      <c r="C65">
        <v>887.66</v>
      </c>
      <c r="D65" s="2">
        <v>161314.07999999999</v>
      </c>
      <c r="E65" s="16">
        <v>320.13</v>
      </c>
      <c r="F65">
        <v>892.7</v>
      </c>
      <c r="G65" s="2">
        <v>160859.29</v>
      </c>
      <c r="H65" s="16">
        <v>302.44</v>
      </c>
      <c r="I65">
        <v>897.71</v>
      </c>
      <c r="J65" s="2">
        <v>160403.22</v>
      </c>
      <c r="K65" s="16">
        <v>284.83</v>
      </c>
      <c r="L65">
        <v>902.73</v>
      </c>
      <c r="M65" s="2">
        <v>159944.57999999999</v>
      </c>
      <c r="N65" s="25">
        <v>776.08</v>
      </c>
      <c r="O65" s="2">
        <v>395.88</v>
      </c>
      <c r="P65" s="2">
        <v>190640.37</v>
      </c>
      <c r="Q65" s="16"/>
      <c r="U65" s="11">
        <v>46235</v>
      </c>
      <c r="V65" s="7">
        <f t="shared" si="5"/>
        <v>197912.04000000021</v>
      </c>
      <c r="W65" s="7">
        <f t="shared" si="6"/>
        <v>197922.54000000021</v>
      </c>
      <c r="X65" s="7">
        <f t="shared" si="7"/>
        <v>197162.70000000022</v>
      </c>
      <c r="Y65" s="7">
        <f t="shared" si="8"/>
        <v>196213.28000000012</v>
      </c>
      <c r="Z65" s="7">
        <f t="shared" si="9"/>
        <v>204788.48000000007</v>
      </c>
      <c r="AA65" s="7"/>
      <c r="AB65" s="7" cm="1">
        <f t="array" ref="AB65">value-D65</f>
        <v>135685.92000000001</v>
      </c>
      <c r="AC65" s="7" cm="1">
        <f t="array" ref="AC65">value-G65</f>
        <v>136140.71</v>
      </c>
      <c r="AD65" s="7" cm="1">
        <f t="array" ref="AD65">value-J65</f>
        <v>136596.78</v>
      </c>
      <c r="AE65" s="7" cm="1">
        <f t="array" ref="AE65">value-M65</f>
        <v>137055.42000000001</v>
      </c>
      <c r="AF65" s="7" cm="1">
        <f t="array" ref="AF65">value-P65</f>
        <v>106359.63</v>
      </c>
      <c r="AG65" s="7"/>
      <c r="AH65" s="7">
        <f t="shared" si="10"/>
        <v>333597.9600000002</v>
      </c>
      <c r="AI65" s="7">
        <f t="shared" si="11"/>
        <v>334063.25000000023</v>
      </c>
      <c r="AJ65" s="7">
        <f t="shared" si="12"/>
        <v>333759.48000000021</v>
      </c>
      <c r="AK65" s="7">
        <f t="shared" si="13"/>
        <v>333268.70000000013</v>
      </c>
      <c r="AL65" s="7">
        <f t="shared" si="14"/>
        <v>311148.1100000001</v>
      </c>
      <c r="AP65" s="9">
        <f t="shared" si="22"/>
        <v>10.5</v>
      </c>
      <c r="AQ65" s="9">
        <f t="shared" si="23"/>
        <v>-749.33999999999651</v>
      </c>
      <c r="AR65" s="9">
        <f t="shared" si="24"/>
        <v>-1698.7600000000966</v>
      </c>
      <c r="AS65" s="9">
        <f t="shared" si="25"/>
        <v>6876.4399999998568</v>
      </c>
      <c r="AU65" s="2">
        <f t="shared" si="15"/>
        <v>454.78999999997905</v>
      </c>
      <c r="AV65" s="2">
        <f t="shared" si="16"/>
        <v>910.85999999998603</v>
      </c>
      <c r="AW65" s="2">
        <f t="shared" si="17"/>
        <v>1369.5</v>
      </c>
      <c r="AX65" s="2">
        <f t="shared" si="21"/>
        <v>-29326.290000000008</v>
      </c>
      <c r="AZ65" s="9">
        <f t="shared" si="18"/>
        <v>465.28999999997905</v>
      </c>
      <c r="BA65" s="9">
        <f t="shared" si="19"/>
        <v>161.51999999998952</v>
      </c>
      <c r="BB65" s="9">
        <f t="shared" si="20"/>
        <v>-329.26000000009662</v>
      </c>
      <c r="BC65" s="9">
        <f t="shared" si="20"/>
        <v>-22449.850000000151</v>
      </c>
    </row>
    <row r="66" spans="1:55" x14ac:dyDescent="0.25">
      <c r="A66" s="1">
        <v>46266</v>
      </c>
      <c r="B66" s="18">
        <v>336.07</v>
      </c>
      <c r="C66">
        <v>889.51</v>
      </c>
      <c r="D66" s="2">
        <v>160424.57</v>
      </c>
      <c r="E66" s="16">
        <v>318.37</v>
      </c>
      <c r="F66">
        <v>894.46</v>
      </c>
      <c r="G66" s="2">
        <v>159964.82999999999</v>
      </c>
      <c r="H66" s="16">
        <v>300.76</v>
      </c>
      <c r="I66">
        <v>899.39</v>
      </c>
      <c r="J66" s="2">
        <v>159503.82999999999</v>
      </c>
      <c r="K66" s="16">
        <v>283.24</v>
      </c>
      <c r="L66">
        <v>904.32</v>
      </c>
      <c r="M66" s="2">
        <v>159040.26</v>
      </c>
      <c r="N66" s="25">
        <v>774.48</v>
      </c>
      <c r="O66" s="2">
        <v>397.48</v>
      </c>
      <c r="P66" s="2">
        <v>190242.89</v>
      </c>
      <c r="Q66" s="16"/>
      <c r="U66" s="11">
        <v>46266</v>
      </c>
      <c r="V66" s="7">
        <f t="shared" si="5"/>
        <v>201186.46000000022</v>
      </c>
      <c r="W66" s="7">
        <f t="shared" si="6"/>
        <v>201209.71000000022</v>
      </c>
      <c r="X66" s="7">
        <f t="shared" si="7"/>
        <v>200462.55000000022</v>
      </c>
      <c r="Y66" s="7">
        <f t="shared" si="8"/>
        <v>199525.72000000012</v>
      </c>
      <c r="Z66" s="7">
        <f t="shared" si="9"/>
        <v>208116.52000000008</v>
      </c>
      <c r="AA66" s="7"/>
      <c r="AB66" s="7" cm="1">
        <f t="array" ref="AB66">value-D66</f>
        <v>136575.43</v>
      </c>
      <c r="AC66" s="7" cm="1">
        <f t="array" ref="AC66">value-G66</f>
        <v>137035.17000000001</v>
      </c>
      <c r="AD66" s="7" cm="1">
        <f t="array" ref="AD66">value-J66</f>
        <v>137496.17000000001</v>
      </c>
      <c r="AE66" s="7" cm="1">
        <f t="array" ref="AE66">value-M66</f>
        <v>137959.74</v>
      </c>
      <c r="AF66" s="7" cm="1">
        <f t="array" ref="AF66">value-P66</f>
        <v>106757.10999999999</v>
      </c>
      <c r="AG66" s="7"/>
      <c r="AH66" s="7">
        <f t="shared" si="10"/>
        <v>337761.89000000025</v>
      </c>
      <c r="AI66" s="7">
        <f t="shared" si="11"/>
        <v>338244.88000000024</v>
      </c>
      <c r="AJ66" s="7">
        <f t="shared" si="12"/>
        <v>337958.7200000002</v>
      </c>
      <c r="AK66" s="7">
        <f t="shared" si="13"/>
        <v>337485.46000000008</v>
      </c>
      <c r="AL66" s="7">
        <f t="shared" si="14"/>
        <v>314873.63000000006</v>
      </c>
      <c r="AP66" s="9">
        <f t="shared" si="22"/>
        <v>23.25</v>
      </c>
      <c r="AQ66" s="9">
        <f t="shared" si="23"/>
        <v>-723.91000000000349</v>
      </c>
      <c r="AR66" s="9">
        <f t="shared" si="24"/>
        <v>-1660.7400000001071</v>
      </c>
      <c r="AS66" s="9">
        <f t="shared" si="25"/>
        <v>6930.0599999998522</v>
      </c>
      <c r="AU66" s="2">
        <f t="shared" si="15"/>
        <v>459.74000000001979</v>
      </c>
      <c r="AV66" s="2">
        <f t="shared" si="16"/>
        <v>920.74000000001979</v>
      </c>
      <c r="AW66" s="2">
        <f t="shared" si="17"/>
        <v>1384.3099999999977</v>
      </c>
      <c r="AX66" s="2">
        <f t="shared" si="21"/>
        <v>-29818.320000000007</v>
      </c>
      <c r="AZ66" s="9">
        <f t="shared" si="18"/>
        <v>482.99000000001979</v>
      </c>
      <c r="BA66" s="9">
        <f t="shared" si="19"/>
        <v>196.8300000000163</v>
      </c>
      <c r="BB66" s="9">
        <f t="shared" si="20"/>
        <v>-276.43000000010943</v>
      </c>
      <c r="BC66" s="9">
        <f t="shared" si="20"/>
        <v>-22888.260000000155</v>
      </c>
    </row>
    <row r="67" spans="1:55" x14ac:dyDescent="0.25">
      <c r="A67" s="1">
        <v>46296</v>
      </c>
      <c r="B67" s="18">
        <v>334.22</v>
      </c>
      <c r="C67">
        <v>891.36</v>
      </c>
      <c r="D67" s="2">
        <v>159533.21</v>
      </c>
      <c r="E67" s="16">
        <v>316.60000000000002</v>
      </c>
      <c r="F67">
        <v>896.23</v>
      </c>
      <c r="G67" s="2">
        <v>159068.59</v>
      </c>
      <c r="H67" s="16">
        <v>299.07</v>
      </c>
      <c r="I67">
        <v>901.08</v>
      </c>
      <c r="J67" s="2">
        <v>158602.75</v>
      </c>
      <c r="K67" s="16">
        <v>281.63</v>
      </c>
      <c r="L67">
        <v>905.93</v>
      </c>
      <c r="M67" s="2">
        <v>158134.32999999999</v>
      </c>
      <c r="N67" s="25">
        <v>772.86</v>
      </c>
      <c r="O67" s="2">
        <v>399.1</v>
      </c>
      <c r="P67" s="2">
        <v>189843.79</v>
      </c>
      <c r="Q67" s="16"/>
      <c r="U67" s="11">
        <v>46296</v>
      </c>
      <c r="V67" s="7">
        <f t="shared" si="5"/>
        <v>204460.88000000024</v>
      </c>
      <c r="W67" s="7">
        <f t="shared" si="6"/>
        <v>204496.88000000024</v>
      </c>
      <c r="X67" s="7">
        <f t="shared" si="7"/>
        <v>203762.40000000023</v>
      </c>
      <c r="Y67" s="7">
        <f t="shared" si="8"/>
        <v>202838.16000000012</v>
      </c>
      <c r="Z67" s="7">
        <f t="shared" si="9"/>
        <v>211444.56000000008</v>
      </c>
      <c r="AA67" s="7"/>
      <c r="AB67" s="7" cm="1">
        <f t="array" ref="AB67">value-D67</f>
        <v>137466.79</v>
      </c>
      <c r="AC67" s="7" cm="1">
        <f t="array" ref="AC67">value-G67</f>
        <v>137931.41</v>
      </c>
      <c r="AD67" s="7" cm="1">
        <f t="array" ref="AD67">value-J67</f>
        <v>138397.25</v>
      </c>
      <c r="AE67" s="7" cm="1">
        <f t="array" ref="AE67">value-M67</f>
        <v>138865.67000000001</v>
      </c>
      <c r="AF67" s="7" cm="1">
        <f t="array" ref="AF67">value-P67</f>
        <v>107156.20999999999</v>
      </c>
      <c r="AG67" s="7"/>
      <c r="AH67" s="7">
        <f t="shared" si="10"/>
        <v>341927.67000000027</v>
      </c>
      <c r="AI67" s="7">
        <f t="shared" si="11"/>
        <v>342428.29000000027</v>
      </c>
      <c r="AJ67" s="7">
        <f t="shared" si="12"/>
        <v>342159.65000000026</v>
      </c>
      <c r="AK67" s="7">
        <f t="shared" si="13"/>
        <v>341703.83000000013</v>
      </c>
      <c r="AL67" s="7">
        <f t="shared" si="14"/>
        <v>318600.77000000008</v>
      </c>
      <c r="AP67" s="9">
        <f t="shared" si="22"/>
        <v>36</v>
      </c>
      <c r="AQ67" s="9">
        <f t="shared" si="23"/>
        <v>-698.48000000001048</v>
      </c>
      <c r="AR67" s="9">
        <f t="shared" si="24"/>
        <v>-1622.7200000001176</v>
      </c>
      <c r="AS67" s="9">
        <f t="shared" si="25"/>
        <v>6983.6799999998475</v>
      </c>
      <c r="AU67" s="2">
        <f t="shared" si="15"/>
        <v>464.61999999999534</v>
      </c>
      <c r="AV67" s="2">
        <f t="shared" si="16"/>
        <v>930.45999999999185</v>
      </c>
      <c r="AW67" s="2">
        <f t="shared" si="17"/>
        <v>1398.8800000000047</v>
      </c>
      <c r="AX67" s="2">
        <f t="shared" si="21"/>
        <v>-30310.580000000016</v>
      </c>
      <c r="AZ67" s="9">
        <f t="shared" si="18"/>
        <v>500.61999999999534</v>
      </c>
      <c r="BA67" s="9">
        <f t="shared" si="19"/>
        <v>231.97999999998137</v>
      </c>
      <c r="BB67" s="9">
        <f t="shared" si="20"/>
        <v>-223.84000000011292</v>
      </c>
      <c r="BC67" s="9">
        <f t="shared" si="20"/>
        <v>-23326.900000000169</v>
      </c>
    </row>
    <row r="68" spans="1:55" x14ac:dyDescent="0.25">
      <c r="A68" s="1">
        <v>46327</v>
      </c>
      <c r="B68" s="18">
        <v>332.36</v>
      </c>
      <c r="C68">
        <v>893.22</v>
      </c>
      <c r="D68" s="2">
        <v>158639.99</v>
      </c>
      <c r="E68" s="16">
        <v>314.82</v>
      </c>
      <c r="F68">
        <v>898.01</v>
      </c>
      <c r="G68" s="2">
        <v>158170.59</v>
      </c>
      <c r="H68" s="16">
        <v>297.38</v>
      </c>
      <c r="I68">
        <v>902.77</v>
      </c>
      <c r="J68" s="2">
        <v>157699.98000000001</v>
      </c>
      <c r="K68" s="16">
        <v>280.02999999999997</v>
      </c>
      <c r="L68">
        <v>907.53</v>
      </c>
      <c r="M68" s="2">
        <v>157226.79999999999</v>
      </c>
      <c r="N68" s="25">
        <v>771.24</v>
      </c>
      <c r="O68" s="2">
        <v>400.72</v>
      </c>
      <c r="P68" s="2">
        <v>189443.07</v>
      </c>
      <c r="Q68" s="16"/>
      <c r="U68" s="11">
        <v>46327</v>
      </c>
      <c r="V68" s="7">
        <f t="shared" ref="V68:V131" si="26">V67+income-pay2_5</f>
        <v>207735.30000000025</v>
      </c>
      <c r="W68" s="7">
        <f t="shared" ref="W68:W131" si="27">W67+income-pay2_375</f>
        <v>207784.05000000025</v>
      </c>
      <c r="X68" s="7">
        <f t="shared" ref="X68:X131" si="28">X67+income-pay2_25</f>
        <v>207062.25000000023</v>
      </c>
      <c r="Y68" s="7">
        <f t="shared" ref="Y68:Y131" si="29">Y67+income-pay2_125</f>
        <v>206150.60000000012</v>
      </c>
      <c r="Z68" s="7">
        <f t="shared" ref="Z68:Z131" si="30">Z67+income-pay_flagstar</f>
        <v>214772.60000000009</v>
      </c>
      <c r="AA68" s="7"/>
      <c r="AB68" s="7" cm="1">
        <f t="array" ref="AB68">value-D68</f>
        <v>138360.01</v>
      </c>
      <c r="AC68" s="7" cm="1">
        <f t="array" ref="AC68">value-G68</f>
        <v>138829.41</v>
      </c>
      <c r="AD68" s="7" cm="1">
        <f t="array" ref="AD68">value-J68</f>
        <v>139300.01999999999</v>
      </c>
      <c r="AE68" s="7" cm="1">
        <f t="array" ref="AE68">value-M68</f>
        <v>139773.20000000001</v>
      </c>
      <c r="AF68" s="7" cm="1">
        <f t="array" ref="AF68">value-P68</f>
        <v>107556.93</v>
      </c>
      <c r="AG68" s="7"/>
      <c r="AH68" s="7">
        <f t="shared" ref="AH68:AH131" si="31">V68+AB68</f>
        <v>346095.31000000029</v>
      </c>
      <c r="AI68" s="7">
        <f t="shared" ref="AI68:AI131" si="32">W68+AC68</f>
        <v>346613.46000000025</v>
      </c>
      <c r="AJ68" s="7">
        <f t="shared" ref="AJ68:AJ131" si="33">X68+AD68</f>
        <v>346362.27000000025</v>
      </c>
      <c r="AK68" s="7">
        <f t="shared" ref="AK68:AK131" si="34">Y68+AE68</f>
        <v>345923.80000000016</v>
      </c>
      <c r="AL68" s="7">
        <f t="shared" ref="AL68:AL131" si="35">Z68+AF68</f>
        <v>322329.53000000009</v>
      </c>
      <c r="AP68" s="9">
        <f t="shared" si="22"/>
        <v>48.75</v>
      </c>
      <c r="AQ68" s="9">
        <f t="shared" si="23"/>
        <v>-673.05000000001746</v>
      </c>
      <c r="AR68" s="9">
        <f t="shared" si="24"/>
        <v>-1584.7000000001281</v>
      </c>
      <c r="AS68" s="9">
        <f t="shared" si="25"/>
        <v>7037.2999999998428</v>
      </c>
      <c r="AU68" s="2">
        <f t="shared" ref="AU68:AU131" si="36">$D68-G68</f>
        <v>469.39999999999418</v>
      </c>
      <c r="AV68" s="2">
        <f t="shared" ref="AV68:AV131" si="37">$D68-J68</f>
        <v>940.00999999998021</v>
      </c>
      <c r="AW68" s="2">
        <f t="shared" ref="AW68:AW131" si="38">$D68-M68</f>
        <v>1413.1900000000023</v>
      </c>
      <c r="AX68" s="2">
        <f t="shared" si="21"/>
        <v>-30803.080000000016</v>
      </c>
      <c r="AZ68" s="9">
        <f t="shared" ref="AZ68:AZ131" si="39">AP68+AU68</f>
        <v>518.14999999999418</v>
      </c>
      <c r="BA68" s="9">
        <f t="shared" ref="BA68:BA131" si="40">AQ68+AV68</f>
        <v>266.95999999996275</v>
      </c>
      <c r="BB68" s="9">
        <f t="shared" ref="BB68:BC131" si="41">AR68+AW68</f>
        <v>-171.51000000012573</v>
      </c>
      <c r="BC68" s="9">
        <f t="shared" si="41"/>
        <v>-23765.780000000173</v>
      </c>
    </row>
    <row r="69" spans="1:55" x14ac:dyDescent="0.25">
      <c r="A69" s="1">
        <v>46357</v>
      </c>
      <c r="B69" s="18">
        <v>330.5</v>
      </c>
      <c r="C69">
        <v>895.08</v>
      </c>
      <c r="D69" s="2">
        <v>157744.91</v>
      </c>
      <c r="E69" s="16">
        <v>313.05</v>
      </c>
      <c r="F69">
        <v>899.78</v>
      </c>
      <c r="G69" s="2">
        <v>157270.79999999999</v>
      </c>
      <c r="H69" s="16">
        <v>295.69</v>
      </c>
      <c r="I69">
        <v>904.46</v>
      </c>
      <c r="J69" s="2">
        <v>156795.51</v>
      </c>
      <c r="K69" s="16">
        <v>278.42</v>
      </c>
      <c r="L69">
        <v>909.14</v>
      </c>
      <c r="M69" s="2">
        <v>156317.66</v>
      </c>
      <c r="N69" s="25">
        <v>769.61</v>
      </c>
      <c r="O69" s="2">
        <v>402.35</v>
      </c>
      <c r="P69" s="2">
        <v>189040.73</v>
      </c>
      <c r="Q69" s="16"/>
      <c r="U69" s="11">
        <v>46357</v>
      </c>
      <c r="V69" s="7">
        <f t="shared" si="26"/>
        <v>211009.72000000026</v>
      </c>
      <c r="W69" s="7">
        <f t="shared" si="27"/>
        <v>211071.22000000026</v>
      </c>
      <c r="X69" s="7">
        <f t="shared" si="28"/>
        <v>210362.10000000024</v>
      </c>
      <c r="Y69" s="7">
        <f t="shared" si="29"/>
        <v>209463.04000000012</v>
      </c>
      <c r="Z69" s="7">
        <f t="shared" si="30"/>
        <v>218100.6400000001</v>
      </c>
      <c r="AA69" s="7"/>
      <c r="AB69" s="7" cm="1">
        <f t="array" ref="AB69">value-D69</f>
        <v>139255.09</v>
      </c>
      <c r="AC69" s="7" cm="1">
        <f t="array" ref="AC69">value-G69</f>
        <v>139729.20000000001</v>
      </c>
      <c r="AD69" s="7" cm="1">
        <f t="array" ref="AD69">value-J69</f>
        <v>140204.49</v>
      </c>
      <c r="AE69" s="7" cm="1">
        <f t="array" ref="AE69">value-M69</f>
        <v>140682.34</v>
      </c>
      <c r="AF69" s="7" cm="1">
        <f t="array" ref="AF69">value-P69</f>
        <v>107959.26999999999</v>
      </c>
      <c r="AG69" s="7"/>
      <c r="AH69" s="7">
        <f t="shared" si="31"/>
        <v>350264.81000000029</v>
      </c>
      <c r="AI69" s="7">
        <f t="shared" si="32"/>
        <v>350800.42000000027</v>
      </c>
      <c r="AJ69" s="7">
        <f t="shared" si="33"/>
        <v>350566.5900000002</v>
      </c>
      <c r="AK69" s="7">
        <f t="shared" si="34"/>
        <v>350145.38000000012</v>
      </c>
      <c r="AL69" s="7">
        <f t="shared" si="35"/>
        <v>326059.91000000009</v>
      </c>
      <c r="AP69" s="9">
        <f t="shared" si="22"/>
        <v>61.5</v>
      </c>
      <c r="AQ69" s="9">
        <f t="shared" si="23"/>
        <v>-647.62000000002445</v>
      </c>
      <c r="AR69" s="9">
        <f t="shared" si="24"/>
        <v>-1546.6800000001385</v>
      </c>
      <c r="AS69" s="9">
        <f t="shared" si="25"/>
        <v>7090.9199999998382</v>
      </c>
      <c r="AU69" s="2">
        <f t="shared" si="36"/>
        <v>474.11000000001513</v>
      </c>
      <c r="AV69" s="2">
        <f t="shared" si="37"/>
        <v>949.39999999999418</v>
      </c>
      <c r="AW69" s="2">
        <f t="shared" si="38"/>
        <v>1427.25</v>
      </c>
      <c r="AX69" s="2">
        <f t="shared" ref="AX69:AX132" si="42">$D69-P69</f>
        <v>-31295.820000000007</v>
      </c>
      <c r="AZ69" s="9">
        <f t="shared" si="39"/>
        <v>535.61000000001513</v>
      </c>
      <c r="BA69" s="9">
        <f t="shared" si="40"/>
        <v>301.77999999996973</v>
      </c>
      <c r="BB69" s="9">
        <f t="shared" si="41"/>
        <v>-119.43000000013853</v>
      </c>
      <c r="BC69" s="9">
        <f t="shared" si="41"/>
        <v>-24204.900000000169</v>
      </c>
    </row>
    <row r="70" spans="1:55" x14ac:dyDescent="0.25">
      <c r="A70" s="1">
        <v>46388</v>
      </c>
      <c r="B70" s="18">
        <v>328.64</v>
      </c>
      <c r="C70">
        <v>896.94</v>
      </c>
      <c r="D70" s="2">
        <v>156847.96</v>
      </c>
      <c r="E70" s="16">
        <v>311.27</v>
      </c>
      <c r="F70">
        <v>901.56</v>
      </c>
      <c r="G70" s="2">
        <v>156369.24</v>
      </c>
      <c r="H70" s="16">
        <v>293.99</v>
      </c>
      <c r="I70">
        <v>906.16</v>
      </c>
      <c r="J70" s="2">
        <v>155889.35999999999</v>
      </c>
      <c r="K70" s="16">
        <v>276.81</v>
      </c>
      <c r="L70">
        <v>910.75</v>
      </c>
      <c r="M70" s="2">
        <v>155406.92000000001</v>
      </c>
      <c r="N70" s="25">
        <v>767.98</v>
      </c>
      <c r="O70" s="2">
        <v>403.98</v>
      </c>
      <c r="P70" s="2">
        <v>188636.74</v>
      </c>
      <c r="Q70" s="16"/>
      <c r="U70" s="11">
        <v>46388</v>
      </c>
      <c r="V70" s="7">
        <f t="shared" si="26"/>
        <v>214284.14000000028</v>
      </c>
      <c r="W70" s="7">
        <f t="shared" si="27"/>
        <v>214358.39000000028</v>
      </c>
      <c r="X70" s="7">
        <f t="shared" si="28"/>
        <v>213661.95000000024</v>
      </c>
      <c r="Y70" s="7">
        <f t="shared" si="29"/>
        <v>212775.48000000013</v>
      </c>
      <c r="Z70" s="7">
        <f t="shared" si="30"/>
        <v>221428.68000000011</v>
      </c>
      <c r="AA70" s="7"/>
      <c r="AB70" s="7" cm="1">
        <f t="array" ref="AB70">value-D70</f>
        <v>140152.04</v>
      </c>
      <c r="AC70" s="7" cm="1">
        <f t="array" ref="AC70">value-G70</f>
        <v>140630.76</v>
      </c>
      <c r="AD70" s="7" cm="1">
        <f t="array" ref="AD70">value-J70</f>
        <v>141110.64000000001</v>
      </c>
      <c r="AE70" s="7" cm="1">
        <f t="array" ref="AE70">value-M70</f>
        <v>141593.07999999999</v>
      </c>
      <c r="AF70" s="7" cm="1">
        <f t="array" ref="AF70">value-P70</f>
        <v>108363.26000000001</v>
      </c>
      <c r="AG70" s="7"/>
      <c r="AH70" s="7">
        <f t="shared" si="31"/>
        <v>354436.18000000028</v>
      </c>
      <c r="AI70" s="7">
        <f t="shared" si="32"/>
        <v>354989.15000000026</v>
      </c>
      <c r="AJ70" s="7">
        <f t="shared" si="33"/>
        <v>354772.59000000026</v>
      </c>
      <c r="AK70" s="7">
        <f t="shared" si="34"/>
        <v>354368.56000000011</v>
      </c>
      <c r="AL70" s="7">
        <f t="shared" si="35"/>
        <v>329791.94000000012</v>
      </c>
      <c r="AP70" s="9">
        <f t="shared" si="22"/>
        <v>74.25</v>
      </c>
      <c r="AQ70" s="9">
        <f t="shared" si="23"/>
        <v>-622.19000000003143</v>
      </c>
      <c r="AR70" s="9">
        <f t="shared" si="24"/>
        <v>-1508.660000000149</v>
      </c>
      <c r="AS70" s="9">
        <f t="shared" si="25"/>
        <v>7144.5399999998335</v>
      </c>
      <c r="AU70" s="2">
        <f t="shared" si="36"/>
        <v>478.72000000000116</v>
      </c>
      <c r="AV70" s="2">
        <f t="shared" si="37"/>
        <v>958.60000000000582</v>
      </c>
      <c r="AW70" s="2">
        <f t="shared" si="38"/>
        <v>1441.039999999979</v>
      </c>
      <c r="AX70" s="2">
        <f t="shared" si="42"/>
        <v>-31788.78</v>
      </c>
      <c r="AZ70" s="9">
        <f t="shared" si="39"/>
        <v>552.97000000000116</v>
      </c>
      <c r="BA70" s="9">
        <f t="shared" si="40"/>
        <v>336.40999999997439</v>
      </c>
      <c r="BB70" s="9">
        <f t="shared" si="41"/>
        <v>-67.620000000169966</v>
      </c>
      <c r="BC70" s="9">
        <f t="shared" si="41"/>
        <v>-24644.240000000165</v>
      </c>
    </row>
    <row r="71" spans="1:55" x14ac:dyDescent="0.25">
      <c r="A71" s="1">
        <v>46419</v>
      </c>
      <c r="B71" s="18">
        <v>326.77</v>
      </c>
      <c r="C71">
        <v>898.81</v>
      </c>
      <c r="D71" s="2">
        <v>155949.15</v>
      </c>
      <c r="E71" s="16">
        <v>309.48</v>
      </c>
      <c r="F71">
        <v>903.35</v>
      </c>
      <c r="G71" s="2">
        <v>155465.89000000001</v>
      </c>
      <c r="H71" s="16">
        <v>292.29000000000002</v>
      </c>
      <c r="I71">
        <v>907.86</v>
      </c>
      <c r="J71" s="2">
        <v>154981.5</v>
      </c>
      <c r="K71" s="16">
        <v>275.2</v>
      </c>
      <c r="L71">
        <v>912.36</v>
      </c>
      <c r="M71" s="2">
        <v>154494.56</v>
      </c>
      <c r="N71" s="25">
        <v>766.34</v>
      </c>
      <c r="O71" s="2">
        <v>405.62</v>
      </c>
      <c r="P71" s="2">
        <v>188231.12</v>
      </c>
      <c r="Q71" s="16"/>
      <c r="U71" s="11">
        <v>46419</v>
      </c>
      <c r="V71" s="7">
        <f t="shared" si="26"/>
        <v>217558.56000000029</v>
      </c>
      <c r="W71" s="7">
        <f t="shared" si="27"/>
        <v>217645.56000000029</v>
      </c>
      <c r="X71" s="7">
        <f t="shared" si="28"/>
        <v>216961.80000000025</v>
      </c>
      <c r="Y71" s="7">
        <f t="shared" si="29"/>
        <v>216087.92000000013</v>
      </c>
      <c r="Z71" s="7">
        <f t="shared" si="30"/>
        <v>224756.72000000012</v>
      </c>
      <c r="AA71" s="7"/>
      <c r="AB71" s="7" cm="1">
        <f t="array" ref="AB71">value-D71</f>
        <v>141050.85</v>
      </c>
      <c r="AC71" s="7" cm="1">
        <f t="array" ref="AC71">value-G71</f>
        <v>141534.10999999999</v>
      </c>
      <c r="AD71" s="7" cm="1">
        <f t="array" ref="AD71">value-J71</f>
        <v>142018.5</v>
      </c>
      <c r="AE71" s="7" cm="1">
        <f t="array" ref="AE71">value-M71</f>
        <v>142505.44</v>
      </c>
      <c r="AF71" s="7" cm="1">
        <f t="array" ref="AF71">value-P71</f>
        <v>108768.88</v>
      </c>
      <c r="AG71" s="7"/>
      <c r="AH71" s="7">
        <f t="shared" si="31"/>
        <v>358609.41000000027</v>
      </c>
      <c r="AI71" s="7">
        <f t="shared" si="32"/>
        <v>359179.67000000027</v>
      </c>
      <c r="AJ71" s="7">
        <f t="shared" si="33"/>
        <v>358980.30000000028</v>
      </c>
      <c r="AK71" s="7">
        <f t="shared" si="34"/>
        <v>358593.3600000001</v>
      </c>
      <c r="AL71" s="7">
        <f t="shared" si="35"/>
        <v>333525.60000000009</v>
      </c>
      <c r="AP71" s="9">
        <f t="shared" si="22"/>
        <v>87</v>
      </c>
      <c r="AQ71" s="9">
        <f t="shared" si="23"/>
        <v>-596.76000000003842</v>
      </c>
      <c r="AR71" s="9">
        <f t="shared" si="24"/>
        <v>-1470.6400000001595</v>
      </c>
      <c r="AS71" s="9">
        <f t="shared" si="25"/>
        <v>7198.1599999998289</v>
      </c>
      <c r="AU71" s="2">
        <f t="shared" si="36"/>
        <v>483.25999999998021</v>
      </c>
      <c r="AV71" s="2">
        <f t="shared" si="37"/>
        <v>967.64999999999418</v>
      </c>
      <c r="AW71" s="2">
        <f t="shared" si="38"/>
        <v>1454.5899999999965</v>
      </c>
      <c r="AX71" s="2">
        <f t="shared" si="42"/>
        <v>-32281.97</v>
      </c>
      <c r="AZ71" s="9">
        <f t="shared" si="39"/>
        <v>570.25999999998021</v>
      </c>
      <c r="BA71" s="9">
        <f t="shared" si="40"/>
        <v>370.88999999995576</v>
      </c>
      <c r="BB71" s="9">
        <f t="shared" si="41"/>
        <v>-16.050000000162981</v>
      </c>
      <c r="BC71" s="9">
        <f t="shared" si="41"/>
        <v>-25083.810000000172</v>
      </c>
    </row>
    <row r="72" spans="1:55" x14ac:dyDescent="0.25">
      <c r="A72" s="1">
        <v>46447</v>
      </c>
      <c r="B72" s="18">
        <v>324.89</v>
      </c>
      <c r="C72">
        <v>900.69</v>
      </c>
      <c r="D72" s="2">
        <v>155048.46</v>
      </c>
      <c r="E72" s="16">
        <v>307.69</v>
      </c>
      <c r="F72">
        <v>905.14</v>
      </c>
      <c r="G72" s="2">
        <v>154560.75</v>
      </c>
      <c r="H72" s="16">
        <v>290.58999999999997</v>
      </c>
      <c r="I72">
        <v>909.56</v>
      </c>
      <c r="J72" s="2">
        <v>154071.94</v>
      </c>
      <c r="K72" s="16">
        <v>273.58</v>
      </c>
      <c r="L72">
        <v>913.98</v>
      </c>
      <c r="M72" s="2">
        <v>153580.57999999999</v>
      </c>
      <c r="N72" s="25">
        <v>764.69</v>
      </c>
      <c r="O72" s="2">
        <v>407.27</v>
      </c>
      <c r="P72" s="2">
        <v>187823.85</v>
      </c>
      <c r="Q72" s="16"/>
      <c r="U72" s="11">
        <v>46447</v>
      </c>
      <c r="V72" s="7">
        <f t="shared" si="26"/>
        <v>220832.9800000003</v>
      </c>
      <c r="W72" s="7">
        <f t="shared" si="27"/>
        <v>220932.7300000003</v>
      </c>
      <c r="X72" s="7">
        <f t="shared" si="28"/>
        <v>220261.65000000026</v>
      </c>
      <c r="Y72" s="7">
        <f t="shared" si="29"/>
        <v>219400.36000000013</v>
      </c>
      <c r="Z72" s="7">
        <f t="shared" si="30"/>
        <v>228084.76000000013</v>
      </c>
      <c r="AA72" s="7"/>
      <c r="AB72" s="7" cm="1">
        <f t="array" ref="AB72">value-D72</f>
        <v>141951.54</v>
      </c>
      <c r="AC72" s="7" cm="1">
        <f t="array" ref="AC72">value-G72</f>
        <v>142439.25</v>
      </c>
      <c r="AD72" s="7" cm="1">
        <f t="array" ref="AD72">value-J72</f>
        <v>142928.06</v>
      </c>
      <c r="AE72" s="7" cm="1">
        <f t="array" ref="AE72">value-M72</f>
        <v>143419.42000000001</v>
      </c>
      <c r="AF72" s="7" cm="1">
        <f t="array" ref="AF72">value-P72</f>
        <v>109176.15</v>
      </c>
      <c r="AG72" s="7"/>
      <c r="AH72" s="7">
        <f t="shared" si="31"/>
        <v>362784.52000000031</v>
      </c>
      <c r="AI72" s="7">
        <f t="shared" si="32"/>
        <v>363371.98000000033</v>
      </c>
      <c r="AJ72" s="7">
        <f t="shared" si="33"/>
        <v>363189.71000000025</v>
      </c>
      <c r="AK72" s="7">
        <f t="shared" si="34"/>
        <v>362819.78000000014</v>
      </c>
      <c r="AL72" s="7">
        <f t="shared" si="35"/>
        <v>337260.91000000015</v>
      </c>
      <c r="AP72" s="9">
        <f t="shared" ref="AP72:AP135" si="43">W72-$V72</f>
        <v>99.75</v>
      </c>
      <c r="AQ72" s="9">
        <f t="shared" ref="AQ72:AQ135" si="44">X72-$V72</f>
        <v>-571.3300000000454</v>
      </c>
      <c r="AR72" s="9">
        <f t="shared" ref="AR72:AR135" si="45">Y72-$V72</f>
        <v>-1432.62000000017</v>
      </c>
      <c r="AS72" s="9">
        <f t="shared" ref="AS72:AS135" si="46">Z72-$V72</f>
        <v>7251.7799999998242</v>
      </c>
      <c r="AU72" s="2">
        <f t="shared" si="36"/>
        <v>487.70999999999185</v>
      </c>
      <c r="AV72" s="2">
        <f t="shared" si="37"/>
        <v>976.51999999998952</v>
      </c>
      <c r="AW72" s="2">
        <f t="shared" si="38"/>
        <v>1467.8800000000047</v>
      </c>
      <c r="AX72" s="2">
        <f t="shared" si="42"/>
        <v>-32775.390000000014</v>
      </c>
      <c r="AZ72" s="9">
        <f t="shared" si="39"/>
        <v>587.45999999999185</v>
      </c>
      <c r="BA72" s="9">
        <f t="shared" si="40"/>
        <v>405.18999999994412</v>
      </c>
      <c r="BB72" s="9">
        <f t="shared" si="41"/>
        <v>35.25999999983469</v>
      </c>
      <c r="BC72" s="9">
        <f t="shared" si="41"/>
        <v>-25523.61000000019</v>
      </c>
    </row>
    <row r="73" spans="1:55" x14ac:dyDescent="0.25">
      <c r="A73" s="1">
        <v>46478</v>
      </c>
      <c r="B73" s="18">
        <v>323.02</v>
      </c>
      <c r="C73">
        <v>902.56</v>
      </c>
      <c r="D73" s="2">
        <v>154145.9</v>
      </c>
      <c r="E73" s="16">
        <v>305.89999999999998</v>
      </c>
      <c r="F73">
        <v>906.93</v>
      </c>
      <c r="G73" s="2">
        <v>153653.82</v>
      </c>
      <c r="H73" s="16">
        <v>288.88</v>
      </c>
      <c r="I73">
        <v>911.27</v>
      </c>
      <c r="J73" s="2">
        <v>153160.67000000001</v>
      </c>
      <c r="K73" s="16">
        <v>271.97000000000003</v>
      </c>
      <c r="L73">
        <v>915.59</v>
      </c>
      <c r="M73" s="2">
        <v>152664.99</v>
      </c>
      <c r="N73" s="25">
        <v>763.03</v>
      </c>
      <c r="O73" s="2">
        <v>408.93</v>
      </c>
      <c r="P73" s="2">
        <v>187414.92</v>
      </c>
      <c r="Q73" s="16"/>
      <c r="U73" s="11">
        <v>46478</v>
      </c>
      <c r="V73" s="7">
        <f t="shared" si="26"/>
        <v>224107.40000000031</v>
      </c>
      <c r="W73" s="7">
        <f t="shared" si="27"/>
        <v>224219.90000000031</v>
      </c>
      <c r="X73" s="7">
        <f t="shared" si="28"/>
        <v>223561.50000000026</v>
      </c>
      <c r="Y73" s="7">
        <f t="shared" si="29"/>
        <v>222712.80000000013</v>
      </c>
      <c r="Z73" s="7">
        <f t="shared" si="30"/>
        <v>231412.80000000013</v>
      </c>
      <c r="AA73" s="7"/>
      <c r="AB73" s="7" cm="1">
        <f t="array" ref="AB73">value-D73</f>
        <v>142854.1</v>
      </c>
      <c r="AC73" s="7" cm="1">
        <f t="array" ref="AC73">value-G73</f>
        <v>143346.18</v>
      </c>
      <c r="AD73" s="7" cm="1">
        <f t="array" ref="AD73">value-J73</f>
        <v>143839.32999999999</v>
      </c>
      <c r="AE73" s="7" cm="1">
        <f t="array" ref="AE73">value-M73</f>
        <v>144335.01</v>
      </c>
      <c r="AF73" s="7" cm="1">
        <f t="array" ref="AF73">value-P73</f>
        <v>109585.07999999999</v>
      </c>
      <c r="AG73" s="7"/>
      <c r="AH73" s="7">
        <f t="shared" si="31"/>
        <v>366961.50000000035</v>
      </c>
      <c r="AI73" s="7">
        <f t="shared" si="32"/>
        <v>367566.08000000031</v>
      </c>
      <c r="AJ73" s="7">
        <f t="shared" si="33"/>
        <v>367400.83000000025</v>
      </c>
      <c r="AK73" s="7">
        <f t="shared" si="34"/>
        <v>367047.81000000017</v>
      </c>
      <c r="AL73" s="7">
        <f t="shared" si="35"/>
        <v>340997.88000000012</v>
      </c>
      <c r="AP73" s="9">
        <f t="shared" si="43"/>
        <v>112.5</v>
      </c>
      <c r="AQ73" s="9">
        <f t="shared" si="44"/>
        <v>-545.90000000005239</v>
      </c>
      <c r="AR73" s="9">
        <f t="shared" si="45"/>
        <v>-1394.6000000001804</v>
      </c>
      <c r="AS73" s="9">
        <f t="shared" si="46"/>
        <v>7305.3999999998196</v>
      </c>
      <c r="AU73" s="2">
        <f t="shared" si="36"/>
        <v>492.07999999998719</v>
      </c>
      <c r="AV73" s="2">
        <f t="shared" si="37"/>
        <v>985.22999999998137</v>
      </c>
      <c r="AW73" s="2">
        <f t="shared" si="38"/>
        <v>1480.9100000000035</v>
      </c>
      <c r="AX73" s="2">
        <f t="shared" si="42"/>
        <v>-33269.020000000019</v>
      </c>
      <c r="AZ73" s="9">
        <f t="shared" si="39"/>
        <v>604.57999999998719</v>
      </c>
      <c r="BA73" s="9">
        <f t="shared" si="40"/>
        <v>439.32999999992899</v>
      </c>
      <c r="BB73" s="9">
        <f t="shared" si="41"/>
        <v>86.309999999823049</v>
      </c>
      <c r="BC73" s="9">
        <f t="shared" si="41"/>
        <v>-25963.620000000199</v>
      </c>
    </row>
    <row r="74" spans="1:55" x14ac:dyDescent="0.25">
      <c r="A74" s="1">
        <v>46508</v>
      </c>
      <c r="B74" s="18">
        <v>321.14</v>
      </c>
      <c r="C74">
        <v>904.44</v>
      </c>
      <c r="D74" s="2">
        <v>153241.46</v>
      </c>
      <c r="E74" s="16">
        <v>304.11</v>
      </c>
      <c r="F74">
        <v>908.72</v>
      </c>
      <c r="G74" s="2">
        <v>152745.1</v>
      </c>
      <c r="H74" s="16">
        <v>287.18</v>
      </c>
      <c r="I74">
        <v>912.97</v>
      </c>
      <c r="J74" s="2">
        <v>152247.70000000001</v>
      </c>
      <c r="K74" s="16">
        <v>270.33999999999997</v>
      </c>
      <c r="L74">
        <v>917.22</v>
      </c>
      <c r="M74" s="2">
        <v>151747.76999999999</v>
      </c>
      <c r="N74" s="25">
        <v>761.37</v>
      </c>
      <c r="O74" s="2">
        <v>410.59</v>
      </c>
      <c r="P74" s="2">
        <v>187004.34</v>
      </c>
      <c r="Q74" s="16"/>
      <c r="U74" s="11">
        <v>46508</v>
      </c>
      <c r="V74" s="7">
        <f t="shared" si="26"/>
        <v>227381.82000000033</v>
      </c>
      <c r="W74" s="7">
        <f t="shared" si="27"/>
        <v>227507.07000000033</v>
      </c>
      <c r="X74" s="7">
        <f t="shared" si="28"/>
        <v>226861.35000000027</v>
      </c>
      <c r="Y74" s="7">
        <f t="shared" si="29"/>
        <v>226025.24000000014</v>
      </c>
      <c r="Z74" s="7">
        <f t="shared" si="30"/>
        <v>234740.84000000014</v>
      </c>
      <c r="AA74" s="7"/>
      <c r="AB74" s="7" cm="1">
        <f t="array" ref="AB74">value-D74</f>
        <v>143758.54</v>
      </c>
      <c r="AC74" s="7" cm="1">
        <f t="array" ref="AC74">value-G74</f>
        <v>144254.9</v>
      </c>
      <c r="AD74" s="7" cm="1">
        <f t="array" ref="AD74">value-J74</f>
        <v>144752.29999999999</v>
      </c>
      <c r="AE74" s="7" cm="1">
        <f t="array" ref="AE74">value-M74</f>
        <v>145252.23000000001</v>
      </c>
      <c r="AF74" s="7" cm="1">
        <f t="array" ref="AF74">value-P74</f>
        <v>109995.66</v>
      </c>
      <c r="AG74" s="7"/>
      <c r="AH74" s="7">
        <f t="shared" si="31"/>
        <v>371140.36000000034</v>
      </c>
      <c r="AI74" s="7">
        <f t="shared" si="32"/>
        <v>371761.97000000032</v>
      </c>
      <c r="AJ74" s="7">
        <f t="shared" si="33"/>
        <v>371613.65000000026</v>
      </c>
      <c r="AK74" s="7">
        <f t="shared" si="34"/>
        <v>371277.47000000015</v>
      </c>
      <c r="AL74" s="7">
        <f t="shared" si="35"/>
        <v>344736.50000000012</v>
      </c>
      <c r="AP74" s="9">
        <f t="shared" si="43"/>
        <v>125.25</v>
      </c>
      <c r="AQ74" s="9">
        <f t="shared" si="44"/>
        <v>-520.47000000005937</v>
      </c>
      <c r="AR74" s="9">
        <f t="shared" si="45"/>
        <v>-1356.5800000001909</v>
      </c>
      <c r="AS74" s="9">
        <f t="shared" si="46"/>
        <v>7359.0199999998149</v>
      </c>
      <c r="AU74" s="2">
        <f t="shared" si="36"/>
        <v>496.35999999998603</v>
      </c>
      <c r="AV74" s="2">
        <f t="shared" si="37"/>
        <v>993.75999999998021</v>
      </c>
      <c r="AW74" s="2">
        <f t="shared" si="38"/>
        <v>1493.6900000000023</v>
      </c>
      <c r="AX74" s="2">
        <f t="shared" si="42"/>
        <v>-33762.880000000005</v>
      </c>
      <c r="AZ74" s="9">
        <f t="shared" si="39"/>
        <v>621.60999999998603</v>
      </c>
      <c r="BA74" s="9">
        <f t="shared" si="40"/>
        <v>473.28999999992084</v>
      </c>
      <c r="BB74" s="9">
        <f t="shared" si="41"/>
        <v>137.10999999981141</v>
      </c>
      <c r="BC74" s="9">
        <f t="shared" si="41"/>
        <v>-26403.86000000019</v>
      </c>
    </row>
    <row r="75" spans="1:55" x14ac:dyDescent="0.25">
      <c r="A75" s="1">
        <v>46539</v>
      </c>
      <c r="B75" s="18">
        <v>319.25</v>
      </c>
      <c r="C75">
        <v>906.33</v>
      </c>
      <c r="D75" s="2">
        <v>152335.13</v>
      </c>
      <c r="E75" s="16">
        <v>302.31</v>
      </c>
      <c r="F75">
        <v>910.52</v>
      </c>
      <c r="G75" s="2">
        <v>151834.57999999999</v>
      </c>
      <c r="H75" s="16">
        <v>285.45999999999998</v>
      </c>
      <c r="I75">
        <v>914.69</v>
      </c>
      <c r="J75" s="2">
        <v>151333.01</v>
      </c>
      <c r="K75" s="16">
        <v>268.72000000000003</v>
      </c>
      <c r="L75">
        <v>918.84</v>
      </c>
      <c r="M75" s="2">
        <v>150828.93</v>
      </c>
      <c r="N75" s="25">
        <v>759.71</v>
      </c>
      <c r="O75" s="2">
        <v>412.25</v>
      </c>
      <c r="P75" s="2">
        <v>186592.08</v>
      </c>
      <c r="Q75" s="16"/>
      <c r="U75" s="11">
        <v>46539</v>
      </c>
      <c r="V75" s="7">
        <f t="shared" si="26"/>
        <v>230656.24000000034</v>
      </c>
      <c r="W75" s="7">
        <f t="shared" si="27"/>
        <v>230794.24000000034</v>
      </c>
      <c r="X75" s="7">
        <f t="shared" si="28"/>
        <v>230161.20000000027</v>
      </c>
      <c r="Y75" s="7">
        <f t="shared" si="29"/>
        <v>229337.68000000014</v>
      </c>
      <c r="Z75" s="7">
        <f t="shared" si="30"/>
        <v>238068.88000000015</v>
      </c>
      <c r="AA75" s="7"/>
      <c r="AB75" s="7" cm="1">
        <f t="array" ref="AB75">value-D75</f>
        <v>144664.87</v>
      </c>
      <c r="AC75" s="7" cm="1">
        <f t="array" ref="AC75">value-G75</f>
        <v>145165.42000000001</v>
      </c>
      <c r="AD75" s="7" cm="1">
        <f t="array" ref="AD75">value-J75</f>
        <v>145666.99</v>
      </c>
      <c r="AE75" s="7" cm="1">
        <f t="array" ref="AE75">value-M75</f>
        <v>146171.07</v>
      </c>
      <c r="AF75" s="7" cm="1">
        <f t="array" ref="AF75">value-P75</f>
        <v>110407.92000000001</v>
      </c>
      <c r="AG75" s="7"/>
      <c r="AH75" s="7">
        <f t="shared" si="31"/>
        <v>375321.11000000034</v>
      </c>
      <c r="AI75" s="7">
        <f t="shared" si="32"/>
        <v>375959.66000000038</v>
      </c>
      <c r="AJ75" s="7">
        <f t="shared" si="33"/>
        <v>375828.19000000029</v>
      </c>
      <c r="AK75" s="7">
        <f t="shared" si="34"/>
        <v>375508.75000000012</v>
      </c>
      <c r="AL75" s="7">
        <f t="shared" si="35"/>
        <v>348476.80000000016</v>
      </c>
      <c r="AP75" s="9">
        <f t="shared" si="43"/>
        <v>138</v>
      </c>
      <c r="AQ75" s="9">
        <f t="shared" si="44"/>
        <v>-495.04000000006636</v>
      </c>
      <c r="AR75" s="9">
        <f t="shared" si="45"/>
        <v>-1318.5600000002014</v>
      </c>
      <c r="AS75" s="9">
        <f t="shared" si="46"/>
        <v>7412.6399999998102</v>
      </c>
      <c r="AU75" s="2">
        <f t="shared" si="36"/>
        <v>500.55000000001746</v>
      </c>
      <c r="AV75" s="2">
        <f t="shared" si="37"/>
        <v>1002.1199999999953</v>
      </c>
      <c r="AW75" s="2">
        <f t="shared" si="38"/>
        <v>1506.2000000000116</v>
      </c>
      <c r="AX75" s="2">
        <f t="shared" si="42"/>
        <v>-34256.949999999983</v>
      </c>
      <c r="AZ75" s="9">
        <f t="shared" si="39"/>
        <v>638.55000000001746</v>
      </c>
      <c r="BA75" s="9">
        <f t="shared" si="40"/>
        <v>507.07999999992899</v>
      </c>
      <c r="BB75" s="9">
        <f t="shared" si="41"/>
        <v>187.63999999981024</v>
      </c>
      <c r="BC75" s="9">
        <f t="shared" si="41"/>
        <v>-26844.310000000172</v>
      </c>
    </row>
    <row r="76" spans="1:55" x14ac:dyDescent="0.25">
      <c r="A76" s="1">
        <v>46569</v>
      </c>
      <c r="B76" s="18">
        <v>317.36</v>
      </c>
      <c r="C76">
        <v>908.22</v>
      </c>
      <c r="D76" s="2">
        <v>151426.92000000001</v>
      </c>
      <c r="E76" s="16">
        <v>300.51</v>
      </c>
      <c r="F76">
        <v>912.32</v>
      </c>
      <c r="G76" s="2">
        <v>150922.25</v>
      </c>
      <c r="H76" s="16">
        <v>283.75</v>
      </c>
      <c r="I76">
        <v>916.4</v>
      </c>
      <c r="J76" s="2">
        <v>150416.60999999999</v>
      </c>
      <c r="K76" s="16">
        <v>267.08999999999997</v>
      </c>
      <c r="L76">
        <v>920.47</v>
      </c>
      <c r="M76" s="2">
        <v>149908.46</v>
      </c>
      <c r="N76" s="25">
        <v>758.03</v>
      </c>
      <c r="O76" s="2">
        <v>413.93</v>
      </c>
      <c r="P76" s="2">
        <v>186178.15</v>
      </c>
      <c r="Q76" s="16"/>
      <c r="U76" s="11">
        <v>46569</v>
      </c>
      <c r="V76" s="7">
        <f t="shared" si="26"/>
        <v>233930.66000000035</v>
      </c>
      <c r="W76" s="7">
        <f t="shared" si="27"/>
        <v>234081.41000000035</v>
      </c>
      <c r="X76" s="7">
        <f t="shared" si="28"/>
        <v>233461.05000000028</v>
      </c>
      <c r="Y76" s="7">
        <f t="shared" si="29"/>
        <v>232650.12000000014</v>
      </c>
      <c r="Z76" s="7">
        <f t="shared" si="30"/>
        <v>241396.92000000016</v>
      </c>
      <c r="AA76" s="7"/>
      <c r="AB76" s="7" cm="1">
        <f t="array" ref="AB76">value-D76</f>
        <v>145573.07999999999</v>
      </c>
      <c r="AC76" s="7" cm="1">
        <f t="array" ref="AC76">value-G76</f>
        <v>146077.75</v>
      </c>
      <c r="AD76" s="7" cm="1">
        <f t="array" ref="AD76">value-J76</f>
        <v>146583.39000000001</v>
      </c>
      <c r="AE76" s="7" cm="1">
        <f t="array" ref="AE76">value-M76</f>
        <v>147091.54</v>
      </c>
      <c r="AF76" s="7" cm="1">
        <f t="array" ref="AF76">value-P76</f>
        <v>110821.85</v>
      </c>
      <c r="AG76" s="7"/>
      <c r="AH76" s="7">
        <f t="shared" si="31"/>
        <v>379503.74000000034</v>
      </c>
      <c r="AI76" s="7">
        <f t="shared" si="32"/>
        <v>380159.16000000038</v>
      </c>
      <c r="AJ76" s="7">
        <f t="shared" si="33"/>
        <v>380044.44000000029</v>
      </c>
      <c r="AK76" s="7">
        <f t="shared" si="34"/>
        <v>379741.66000000015</v>
      </c>
      <c r="AL76" s="7">
        <f t="shared" si="35"/>
        <v>352218.77000000014</v>
      </c>
      <c r="AP76" s="9">
        <f t="shared" si="43"/>
        <v>150.75</v>
      </c>
      <c r="AQ76" s="9">
        <f t="shared" si="44"/>
        <v>-469.61000000007334</v>
      </c>
      <c r="AR76" s="9">
        <f t="shared" si="45"/>
        <v>-1280.5400000002119</v>
      </c>
      <c r="AS76" s="9">
        <f t="shared" si="46"/>
        <v>7466.2599999998056</v>
      </c>
      <c r="AU76" s="2">
        <f t="shared" si="36"/>
        <v>504.67000000001281</v>
      </c>
      <c r="AV76" s="2">
        <f t="shared" si="37"/>
        <v>1010.3100000000268</v>
      </c>
      <c r="AW76" s="2">
        <f t="shared" si="38"/>
        <v>1518.460000000021</v>
      </c>
      <c r="AX76" s="2">
        <f t="shared" si="42"/>
        <v>-34751.229999999981</v>
      </c>
      <c r="AZ76" s="9">
        <f t="shared" si="39"/>
        <v>655.42000000001281</v>
      </c>
      <c r="BA76" s="9">
        <f t="shared" si="40"/>
        <v>540.69999999995343</v>
      </c>
      <c r="BB76" s="9">
        <f t="shared" si="41"/>
        <v>237.91999999980908</v>
      </c>
      <c r="BC76" s="9">
        <f t="shared" si="41"/>
        <v>-27284.970000000176</v>
      </c>
    </row>
    <row r="77" spans="1:55" x14ac:dyDescent="0.25">
      <c r="A77" s="1">
        <v>46600</v>
      </c>
      <c r="B77" s="18">
        <v>315.47000000000003</v>
      </c>
      <c r="C77">
        <v>910.11</v>
      </c>
      <c r="D77" s="2">
        <v>150516.81</v>
      </c>
      <c r="E77" s="16">
        <v>298.7</v>
      </c>
      <c r="F77">
        <v>914.13</v>
      </c>
      <c r="G77" s="2">
        <v>150008.12</v>
      </c>
      <c r="H77" s="16">
        <v>282.02999999999997</v>
      </c>
      <c r="I77">
        <v>918.12</v>
      </c>
      <c r="J77" s="2">
        <v>149498.49</v>
      </c>
      <c r="K77" s="16">
        <v>265.45999999999998</v>
      </c>
      <c r="L77">
        <v>922.1</v>
      </c>
      <c r="M77" s="2">
        <v>148986.37</v>
      </c>
      <c r="N77" s="25">
        <v>756.35</v>
      </c>
      <c r="O77" s="2">
        <v>415.61</v>
      </c>
      <c r="P77" s="2">
        <v>185762.54</v>
      </c>
      <c r="Q77" s="16"/>
      <c r="U77" s="11">
        <v>46600</v>
      </c>
      <c r="V77" s="7">
        <f t="shared" si="26"/>
        <v>237205.08000000037</v>
      </c>
      <c r="W77" s="7">
        <f t="shared" si="27"/>
        <v>237368.58000000037</v>
      </c>
      <c r="X77" s="7">
        <f t="shared" si="28"/>
        <v>236760.90000000029</v>
      </c>
      <c r="Y77" s="7">
        <f t="shared" si="29"/>
        <v>235962.56000000014</v>
      </c>
      <c r="Z77" s="7">
        <f t="shared" si="30"/>
        <v>244724.96000000017</v>
      </c>
      <c r="AA77" s="7"/>
      <c r="AB77" s="7" cm="1">
        <f t="array" ref="AB77">value-D77</f>
        <v>146483.19</v>
      </c>
      <c r="AC77" s="7" cm="1">
        <f t="array" ref="AC77">value-G77</f>
        <v>146991.88</v>
      </c>
      <c r="AD77" s="7" cm="1">
        <f t="array" ref="AD77">value-J77</f>
        <v>147501.51</v>
      </c>
      <c r="AE77" s="7" cm="1">
        <f t="array" ref="AE77">value-M77</f>
        <v>148013.63</v>
      </c>
      <c r="AF77" s="7" cm="1">
        <f t="array" ref="AF77">value-P77</f>
        <v>111237.45999999999</v>
      </c>
      <c r="AG77" s="7"/>
      <c r="AH77" s="7">
        <f t="shared" si="31"/>
        <v>383688.27000000037</v>
      </c>
      <c r="AI77" s="7">
        <f t="shared" si="32"/>
        <v>384360.46000000037</v>
      </c>
      <c r="AJ77" s="7">
        <f t="shared" si="33"/>
        <v>384262.41000000027</v>
      </c>
      <c r="AK77" s="7">
        <f t="shared" si="34"/>
        <v>383976.19000000018</v>
      </c>
      <c r="AL77" s="7">
        <f t="shared" si="35"/>
        <v>355962.42000000016</v>
      </c>
      <c r="AP77" s="9">
        <f t="shared" si="43"/>
        <v>163.5</v>
      </c>
      <c r="AQ77" s="9">
        <f t="shared" si="44"/>
        <v>-444.18000000008033</v>
      </c>
      <c r="AR77" s="9">
        <f t="shared" si="45"/>
        <v>-1242.5200000002224</v>
      </c>
      <c r="AS77" s="9">
        <f t="shared" si="46"/>
        <v>7519.8799999998009</v>
      </c>
      <c r="AU77" s="2">
        <f t="shared" si="36"/>
        <v>508.69000000000233</v>
      </c>
      <c r="AV77" s="2">
        <f t="shared" si="37"/>
        <v>1018.320000000007</v>
      </c>
      <c r="AW77" s="2">
        <f t="shared" si="38"/>
        <v>1530.4400000000023</v>
      </c>
      <c r="AX77" s="2">
        <f t="shared" si="42"/>
        <v>-35245.73000000001</v>
      </c>
      <c r="AZ77" s="9">
        <f t="shared" si="39"/>
        <v>672.19000000000233</v>
      </c>
      <c r="BA77" s="9">
        <f t="shared" si="40"/>
        <v>574.13999999992666</v>
      </c>
      <c r="BB77" s="9">
        <f t="shared" si="41"/>
        <v>287.91999999977998</v>
      </c>
      <c r="BC77" s="9">
        <f t="shared" si="41"/>
        <v>-27725.85000000021</v>
      </c>
    </row>
    <row r="78" spans="1:55" x14ac:dyDescent="0.25">
      <c r="A78" s="1">
        <v>46631</v>
      </c>
      <c r="B78" s="18">
        <v>313.58</v>
      </c>
      <c r="C78">
        <v>912</v>
      </c>
      <c r="D78" s="2">
        <v>149604.81</v>
      </c>
      <c r="E78" s="16">
        <v>296.89</v>
      </c>
      <c r="F78">
        <v>915.94</v>
      </c>
      <c r="G78" s="2">
        <v>149092.19</v>
      </c>
      <c r="H78" s="16">
        <v>280.31</v>
      </c>
      <c r="I78">
        <v>919.84</v>
      </c>
      <c r="J78" s="2">
        <v>148578.65</v>
      </c>
      <c r="K78" s="16">
        <v>263.83</v>
      </c>
      <c r="L78">
        <v>923.73</v>
      </c>
      <c r="M78" s="2">
        <v>148062.64000000001</v>
      </c>
      <c r="N78" s="25">
        <v>754.66</v>
      </c>
      <c r="O78" s="2">
        <v>417.3</v>
      </c>
      <c r="P78" s="2">
        <v>185345.24</v>
      </c>
      <c r="Q78" s="16"/>
      <c r="U78" s="11">
        <v>46631</v>
      </c>
      <c r="V78" s="7">
        <f t="shared" si="26"/>
        <v>240479.50000000038</v>
      </c>
      <c r="W78" s="7">
        <f t="shared" si="27"/>
        <v>240655.75000000038</v>
      </c>
      <c r="X78" s="7">
        <f t="shared" si="28"/>
        <v>240060.75000000029</v>
      </c>
      <c r="Y78" s="7">
        <f t="shared" si="29"/>
        <v>239275.00000000015</v>
      </c>
      <c r="Z78" s="7">
        <f t="shared" si="30"/>
        <v>248053.00000000017</v>
      </c>
      <c r="AA78" s="7"/>
      <c r="AB78" s="7" cm="1">
        <f t="array" ref="AB78">value-D78</f>
        <v>147395.19</v>
      </c>
      <c r="AC78" s="7" cm="1">
        <f t="array" ref="AC78">value-G78</f>
        <v>147907.81</v>
      </c>
      <c r="AD78" s="7" cm="1">
        <f t="array" ref="AD78">value-J78</f>
        <v>148421.35</v>
      </c>
      <c r="AE78" s="7" cm="1">
        <f t="array" ref="AE78">value-M78</f>
        <v>148937.35999999999</v>
      </c>
      <c r="AF78" s="7" cm="1">
        <f t="array" ref="AF78">value-P78</f>
        <v>111654.76000000001</v>
      </c>
      <c r="AG78" s="7"/>
      <c r="AH78" s="7">
        <f t="shared" si="31"/>
        <v>387874.69000000041</v>
      </c>
      <c r="AI78" s="7">
        <f t="shared" si="32"/>
        <v>388563.56000000041</v>
      </c>
      <c r="AJ78" s="7">
        <f t="shared" si="33"/>
        <v>388482.10000000033</v>
      </c>
      <c r="AK78" s="7">
        <f t="shared" si="34"/>
        <v>388212.3600000001</v>
      </c>
      <c r="AL78" s="7">
        <f t="shared" si="35"/>
        <v>359707.76000000018</v>
      </c>
      <c r="AP78" s="9">
        <f t="shared" si="43"/>
        <v>176.25</v>
      </c>
      <c r="AQ78" s="9">
        <f t="shared" si="44"/>
        <v>-418.75000000008731</v>
      </c>
      <c r="AR78" s="9">
        <f t="shared" si="45"/>
        <v>-1204.5000000002328</v>
      </c>
      <c r="AS78" s="9">
        <f t="shared" si="46"/>
        <v>7573.4999999997963</v>
      </c>
      <c r="AU78" s="2">
        <f t="shared" si="36"/>
        <v>512.61999999999534</v>
      </c>
      <c r="AV78" s="2">
        <f t="shared" si="37"/>
        <v>1026.1600000000035</v>
      </c>
      <c r="AW78" s="2">
        <f t="shared" si="38"/>
        <v>1542.1699999999837</v>
      </c>
      <c r="AX78" s="2">
        <f t="shared" si="42"/>
        <v>-35740.429999999993</v>
      </c>
      <c r="AZ78" s="9">
        <f t="shared" si="39"/>
        <v>688.86999999999534</v>
      </c>
      <c r="BA78" s="9">
        <f t="shared" si="40"/>
        <v>607.40999999991618</v>
      </c>
      <c r="BB78" s="9">
        <f t="shared" si="41"/>
        <v>337.66999999975087</v>
      </c>
      <c r="BC78" s="9">
        <f t="shared" si="41"/>
        <v>-28166.930000000197</v>
      </c>
    </row>
    <row r="79" spans="1:55" x14ac:dyDescent="0.25">
      <c r="A79" s="1">
        <v>46661</v>
      </c>
      <c r="B79" s="18">
        <v>311.68</v>
      </c>
      <c r="C79">
        <v>913.9</v>
      </c>
      <c r="D79" s="2">
        <v>148690.9</v>
      </c>
      <c r="E79" s="16">
        <v>295.08</v>
      </c>
      <c r="F79">
        <v>917.75</v>
      </c>
      <c r="G79" s="2">
        <v>148174.43</v>
      </c>
      <c r="H79" s="16">
        <v>278.58</v>
      </c>
      <c r="I79">
        <v>921.57</v>
      </c>
      <c r="J79" s="2">
        <v>147657.09</v>
      </c>
      <c r="K79" s="16">
        <v>262.19</v>
      </c>
      <c r="L79">
        <v>925.37</v>
      </c>
      <c r="M79" s="2">
        <v>147137.26999999999</v>
      </c>
      <c r="N79" s="25">
        <v>752.97</v>
      </c>
      <c r="O79" s="2">
        <v>418.99</v>
      </c>
      <c r="P79" s="2">
        <v>184926.25</v>
      </c>
      <c r="Q79" s="16"/>
      <c r="U79" s="11">
        <v>46661</v>
      </c>
      <c r="V79" s="7">
        <f t="shared" si="26"/>
        <v>243753.92000000039</v>
      </c>
      <c r="W79" s="7">
        <f t="shared" si="27"/>
        <v>243942.92000000039</v>
      </c>
      <c r="X79" s="7">
        <f t="shared" si="28"/>
        <v>243360.6000000003</v>
      </c>
      <c r="Y79" s="7">
        <f t="shared" si="29"/>
        <v>242587.44000000015</v>
      </c>
      <c r="Z79" s="7">
        <f t="shared" si="30"/>
        <v>251381.04000000018</v>
      </c>
      <c r="AA79" s="7"/>
      <c r="AB79" s="7" cm="1">
        <f t="array" ref="AB79">value-D79</f>
        <v>148309.1</v>
      </c>
      <c r="AC79" s="7" cm="1">
        <f t="array" ref="AC79">value-G79</f>
        <v>148825.57</v>
      </c>
      <c r="AD79" s="7" cm="1">
        <f t="array" ref="AD79">value-J79</f>
        <v>149342.91</v>
      </c>
      <c r="AE79" s="7" cm="1">
        <f t="array" ref="AE79">value-M79</f>
        <v>149862.73000000001</v>
      </c>
      <c r="AF79" s="7" cm="1">
        <f t="array" ref="AF79">value-P79</f>
        <v>112073.75</v>
      </c>
      <c r="AG79" s="7"/>
      <c r="AH79" s="7">
        <f t="shared" si="31"/>
        <v>392063.02000000037</v>
      </c>
      <c r="AI79" s="7">
        <f t="shared" si="32"/>
        <v>392768.4900000004</v>
      </c>
      <c r="AJ79" s="7">
        <f t="shared" si="33"/>
        <v>392703.5100000003</v>
      </c>
      <c r="AK79" s="7">
        <f t="shared" si="34"/>
        <v>392450.17000000016</v>
      </c>
      <c r="AL79" s="7">
        <f t="shared" si="35"/>
        <v>363454.79000000015</v>
      </c>
      <c r="AP79" s="9">
        <f t="shared" si="43"/>
        <v>189</v>
      </c>
      <c r="AQ79" s="9">
        <f t="shared" si="44"/>
        <v>-393.3200000000943</v>
      </c>
      <c r="AR79" s="9">
        <f t="shared" si="45"/>
        <v>-1166.4800000002433</v>
      </c>
      <c r="AS79" s="9">
        <f t="shared" si="46"/>
        <v>7627.1199999997916</v>
      </c>
      <c r="AU79" s="2">
        <f t="shared" si="36"/>
        <v>516.47000000000116</v>
      </c>
      <c r="AV79" s="2">
        <f t="shared" si="37"/>
        <v>1033.8099999999977</v>
      </c>
      <c r="AW79" s="2">
        <f t="shared" si="38"/>
        <v>1553.6300000000047</v>
      </c>
      <c r="AX79" s="2">
        <f t="shared" si="42"/>
        <v>-36235.350000000006</v>
      </c>
      <c r="AZ79" s="9">
        <f t="shared" si="39"/>
        <v>705.47000000000116</v>
      </c>
      <c r="BA79" s="9">
        <f t="shared" si="40"/>
        <v>640.48999999990338</v>
      </c>
      <c r="BB79" s="9">
        <f t="shared" si="41"/>
        <v>387.14999999976135</v>
      </c>
      <c r="BC79" s="9">
        <f t="shared" si="41"/>
        <v>-28608.230000000214</v>
      </c>
    </row>
    <row r="80" spans="1:55" x14ac:dyDescent="0.25">
      <c r="A80" s="1">
        <v>46692</v>
      </c>
      <c r="B80" s="18">
        <v>309.77</v>
      </c>
      <c r="C80">
        <v>915.81</v>
      </c>
      <c r="D80" s="2">
        <v>147775.09</v>
      </c>
      <c r="E80" s="16">
        <v>293.26</v>
      </c>
      <c r="F80">
        <v>919.57</v>
      </c>
      <c r="G80" s="2">
        <v>147254.87</v>
      </c>
      <c r="H80" s="16">
        <v>276.86</v>
      </c>
      <c r="I80">
        <v>923.29</v>
      </c>
      <c r="J80" s="2">
        <v>146733.79999999999</v>
      </c>
      <c r="K80" s="16">
        <v>260.56</v>
      </c>
      <c r="L80">
        <v>927</v>
      </c>
      <c r="M80" s="2">
        <v>146210.26999999999</v>
      </c>
      <c r="N80" s="25">
        <v>751.26</v>
      </c>
      <c r="O80" s="2">
        <v>420.7</v>
      </c>
      <c r="P80" s="2">
        <v>184505.55</v>
      </c>
      <c r="Q80" s="16"/>
      <c r="U80" s="11">
        <v>46692</v>
      </c>
      <c r="V80" s="7">
        <f t="shared" si="26"/>
        <v>247028.3400000004</v>
      </c>
      <c r="W80" s="7">
        <f t="shared" si="27"/>
        <v>247230.0900000004</v>
      </c>
      <c r="X80" s="7">
        <f t="shared" si="28"/>
        <v>246660.4500000003</v>
      </c>
      <c r="Y80" s="7">
        <f t="shared" si="29"/>
        <v>245899.88000000015</v>
      </c>
      <c r="Z80" s="7">
        <f t="shared" si="30"/>
        <v>254709.08000000019</v>
      </c>
      <c r="AA80" s="7"/>
      <c r="AB80" s="7" cm="1">
        <f t="array" ref="AB80">value-D80</f>
        <v>149224.91</v>
      </c>
      <c r="AC80" s="7" cm="1">
        <f t="array" ref="AC80">value-G80</f>
        <v>149745.13</v>
      </c>
      <c r="AD80" s="7" cm="1">
        <f t="array" ref="AD80">value-J80</f>
        <v>150266.20000000001</v>
      </c>
      <c r="AE80" s="7" cm="1">
        <f t="array" ref="AE80">value-M80</f>
        <v>150789.73000000001</v>
      </c>
      <c r="AF80" s="7" cm="1">
        <f t="array" ref="AF80">value-P80</f>
        <v>112494.45000000001</v>
      </c>
      <c r="AG80" s="7"/>
      <c r="AH80" s="7">
        <f t="shared" si="31"/>
        <v>396253.25000000041</v>
      </c>
      <c r="AI80" s="7">
        <f t="shared" si="32"/>
        <v>396975.22000000044</v>
      </c>
      <c r="AJ80" s="7">
        <f t="shared" si="33"/>
        <v>396926.65000000031</v>
      </c>
      <c r="AK80" s="7">
        <f t="shared" si="34"/>
        <v>396689.61000000016</v>
      </c>
      <c r="AL80" s="7">
        <f t="shared" si="35"/>
        <v>367203.5300000002</v>
      </c>
      <c r="AP80" s="9">
        <f t="shared" si="43"/>
        <v>201.75</v>
      </c>
      <c r="AQ80" s="9">
        <f t="shared" si="44"/>
        <v>-367.89000000010128</v>
      </c>
      <c r="AR80" s="9">
        <f t="shared" si="45"/>
        <v>-1128.4600000002538</v>
      </c>
      <c r="AS80" s="9">
        <f t="shared" si="46"/>
        <v>7680.739999999787</v>
      </c>
      <c r="AU80" s="2">
        <f t="shared" si="36"/>
        <v>520.22000000000116</v>
      </c>
      <c r="AV80" s="2">
        <f t="shared" si="37"/>
        <v>1041.2900000000081</v>
      </c>
      <c r="AW80" s="2">
        <f t="shared" si="38"/>
        <v>1564.820000000007</v>
      </c>
      <c r="AX80" s="2">
        <f t="shared" si="42"/>
        <v>-36730.459999999992</v>
      </c>
      <c r="AZ80" s="9">
        <f t="shared" si="39"/>
        <v>721.97000000000116</v>
      </c>
      <c r="BA80" s="9">
        <f t="shared" si="40"/>
        <v>673.39999999990687</v>
      </c>
      <c r="BB80" s="9">
        <f t="shared" si="41"/>
        <v>436.3599999997532</v>
      </c>
      <c r="BC80" s="9">
        <f t="shared" si="41"/>
        <v>-29049.720000000205</v>
      </c>
    </row>
    <row r="81" spans="1:55" x14ac:dyDescent="0.25">
      <c r="A81" s="1">
        <v>46722</v>
      </c>
      <c r="B81" s="18">
        <v>307.86</v>
      </c>
      <c r="C81">
        <v>917.72</v>
      </c>
      <c r="D81" s="2">
        <v>146857.38</v>
      </c>
      <c r="E81" s="16">
        <v>291.44</v>
      </c>
      <c r="F81">
        <v>921.39</v>
      </c>
      <c r="G81" s="2">
        <v>146333.48000000001</v>
      </c>
      <c r="H81" s="16">
        <v>275.13</v>
      </c>
      <c r="I81">
        <v>925.02</v>
      </c>
      <c r="J81" s="2">
        <v>145808.76999999999</v>
      </c>
      <c r="K81" s="16">
        <v>258.91000000000003</v>
      </c>
      <c r="L81">
        <v>928.65</v>
      </c>
      <c r="M81" s="2">
        <v>145281.62</v>
      </c>
      <c r="N81" s="25">
        <v>749.55</v>
      </c>
      <c r="O81" s="2">
        <v>422.41</v>
      </c>
      <c r="P81" s="2">
        <v>184083.14</v>
      </c>
      <c r="Q81" s="16"/>
      <c r="U81" s="11">
        <v>46722</v>
      </c>
      <c r="V81" s="7">
        <f t="shared" si="26"/>
        <v>250302.76000000042</v>
      </c>
      <c r="W81" s="7">
        <f t="shared" si="27"/>
        <v>250517.26000000042</v>
      </c>
      <c r="X81" s="7">
        <f t="shared" si="28"/>
        <v>249960.30000000031</v>
      </c>
      <c r="Y81" s="7">
        <f t="shared" si="29"/>
        <v>249212.32000000015</v>
      </c>
      <c r="Z81" s="7">
        <f t="shared" si="30"/>
        <v>258037.1200000002</v>
      </c>
      <c r="AA81" s="7"/>
      <c r="AB81" s="7" cm="1">
        <f t="array" ref="AB81">value-D81</f>
        <v>150142.62</v>
      </c>
      <c r="AC81" s="7" cm="1">
        <f t="array" ref="AC81">value-G81</f>
        <v>150666.51999999999</v>
      </c>
      <c r="AD81" s="7" cm="1">
        <f t="array" ref="AD81">value-J81</f>
        <v>151191.23000000001</v>
      </c>
      <c r="AE81" s="7" cm="1">
        <f t="array" ref="AE81">value-M81</f>
        <v>151718.38</v>
      </c>
      <c r="AF81" s="7" cm="1">
        <f t="array" ref="AF81">value-P81</f>
        <v>112916.85999999999</v>
      </c>
      <c r="AG81" s="7"/>
      <c r="AH81" s="7">
        <f t="shared" si="31"/>
        <v>400445.38000000041</v>
      </c>
      <c r="AI81" s="7">
        <f t="shared" si="32"/>
        <v>401183.78000000038</v>
      </c>
      <c r="AJ81" s="7">
        <f t="shared" si="33"/>
        <v>401151.53000000032</v>
      </c>
      <c r="AK81" s="7">
        <f t="shared" si="34"/>
        <v>400930.70000000019</v>
      </c>
      <c r="AL81" s="7">
        <f t="shared" si="35"/>
        <v>370953.98000000021</v>
      </c>
      <c r="AP81" s="9">
        <f t="shared" si="43"/>
        <v>214.5</v>
      </c>
      <c r="AQ81" s="9">
        <f t="shared" si="44"/>
        <v>-342.46000000010827</v>
      </c>
      <c r="AR81" s="9">
        <f t="shared" si="45"/>
        <v>-1090.4400000002643</v>
      </c>
      <c r="AS81" s="9">
        <f t="shared" si="46"/>
        <v>7734.3599999997823</v>
      </c>
      <c r="AU81" s="2">
        <f t="shared" si="36"/>
        <v>523.89999999999418</v>
      </c>
      <c r="AV81" s="2">
        <f t="shared" si="37"/>
        <v>1048.6100000000151</v>
      </c>
      <c r="AW81" s="2">
        <f t="shared" si="38"/>
        <v>1575.7600000000093</v>
      </c>
      <c r="AX81" s="2">
        <f t="shared" si="42"/>
        <v>-37225.760000000009</v>
      </c>
      <c r="AZ81" s="9">
        <f t="shared" si="39"/>
        <v>738.39999999999418</v>
      </c>
      <c r="BA81" s="9">
        <f t="shared" si="40"/>
        <v>706.14999999990687</v>
      </c>
      <c r="BB81" s="9">
        <f t="shared" si="41"/>
        <v>485.31999999974505</v>
      </c>
      <c r="BC81" s="9">
        <f t="shared" si="41"/>
        <v>-29491.400000000227</v>
      </c>
    </row>
    <row r="82" spans="1:55" x14ac:dyDescent="0.25">
      <c r="A82" s="1">
        <v>46753</v>
      </c>
      <c r="B82" s="18">
        <v>305.95</v>
      </c>
      <c r="C82">
        <v>919.63</v>
      </c>
      <c r="D82" s="2">
        <v>145937.75</v>
      </c>
      <c r="E82" s="16">
        <v>289.62</v>
      </c>
      <c r="F82">
        <v>923.21</v>
      </c>
      <c r="G82" s="2">
        <v>145410.26999999999</v>
      </c>
      <c r="H82" s="16">
        <v>273.39</v>
      </c>
      <c r="I82">
        <v>926.76</v>
      </c>
      <c r="J82" s="2">
        <v>144882.01</v>
      </c>
      <c r="K82" s="16">
        <v>257.27</v>
      </c>
      <c r="L82">
        <v>930.29</v>
      </c>
      <c r="M82" s="2">
        <v>144351.32999999999</v>
      </c>
      <c r="N82" s="25">
        <v>747.84</v>
      </c>
      <c r="O82" s="2">
        <v>424.12</v>
      </c>
      <c r="P82" s="2">
        <v>183659.02</v>
      </c>
      <c r="Q82" s="16"/>
      <c r="U82" s="11">
        <v>46753</v>
      </c>
      <c r="V82" s="7">
        <f t="shared" si="26"/>
        <v>253577.18000000043</v>
      </c>
      <c r="W82" s="7">
        <f t="shared" si="27"/>
        <v>253804.43000000043</v>
      </c>
      <c r="X82" s="7">
        <f t="shared" si="28"/>
        <v>253260.15000000031</v>
      </c>
      <c r="Y82" s="7">
        <f t="shared" si="29"/>
        <v>252524.76000000015</v>
      </c>
      <c r="Z82" s="7">
        <f t="shared" si="30"/>
        <v>261365.16000000024</v>
      </c>
      <c r="AA82" s="7"/>
      <c r="AB82" s="7" cm="1">
        <f t="array" ref="AB82">value-D82</f>
        <v>151062.25</v>
      </c>
      <c r="AC82" s="7" cm="1">
        <f t="array" ref="AC82">value-G82</f>
        <v>151589.73000000001</v>
      </c>
      <c r="AD82" s="7" cm="1">
        <f t="array" ref="AD82">value-J82</f>
        <v>152117.99</v>
      </c>
      <c r="AE82" s="7" cm="1">
        <f t="array" ref="AE82">value-M82</f>
        <v>152648.67000000001</v>
      </c>
      <c r="AF82" s="7" cm="1">
        <f t="array" ref="AF82">value-P82</f>
        <v>113340.98000000001</v>
      </c>
      <c r="AG82" s="7"/>
      <c r="AH82" s="7">
        <f t="shared" si="31"/>
        <v>404639.4300000004</v>
      </c>
      <c r="AI82" s="7">
        <f t="shared" si="32"/>
        <v>405394.16000000044</v>
      </c>
      <c r="AJ82" s="7">
        <f t="shared" si="33"/>
        <v>405378.14000000031</v>
      </c>
      <c r="AK82" s="7">
        <f t="shared" si="34"/>
        <v>405173.43000000017</v>
      </c>
      <c r="AL82" s="7">
        <f t="shared" si="35"/>
        <v>374706.14000000025</v>
      </c>
      <c r="AP82" s="9">
        <f t="shared" si="43"/>
        <v>227.25</v>
      </c>
      <c r="AQ82" s="9">
        <f t="shared" si="44"/>
        <v>-317.03000000011525</v>
      </c>
      <c r="AR82" s="9">
        <f t="shared" si="45"/>
        <v>-1052.4200000002747</v>
      </c>
      <c r="AS82" s="9">
        <f t="shared" si="46"/>
        <v>7787.9799999998068</v>
      </c>
      <c r="AU82" s="2">
        <f t="shared" si="36"/>
        <v>527.48000000001048</v>
      </c>
      <c r="AV82" s="2">
        <f t="shared" si="37"/>
        <v>1055.7399999999907</v>
      </c>
      <c r="AW82" s="2">
        <f t="shared" si="38"/>
        <v>1586.4200000000128</v>
      </c>
      <c r="AX82" s="2">
        <f t="shared" si="42"/>
        <v>-37721.26999999999</v>
      </c>
      <c r="AZ82" s="9">
        <f t="shared" si="39"/>
        <v>754.73000000001048</v>
      </c>
      <c r="BA82" s="9">
        <f t="shared" si="40"/>
        <v>738.70999999987544</v>
      </c>
      <c r="BB82" s="9">
        <f t="shared" si="41"/>
        <v>533.99999999973807</v>
      </c>
      <c r="BC82" s="9">
        <f t="shared" si="41"/>
        <v>-29933.290000000183</v>
      </c>
    </row>
    <row r="83" spans="1:55" x14ac:dyDescent="0.25">
      <c r="A83" s="1">
        <v>46784</v>
      </c>
      <c r="B83" s="18">
        <v>304.04000000000002</v>
      </c>
      <c r="C83">
        <v>921.54</v>
      </c>
      <c r="D83" s="2">
        <v>145016.21</v>
      </c>
      <c r="E83" s="16">
        <v>287.79000000000002</v>
      </c>
      <c r="F83">
        <v>925.04</v>
      </c>
      <c r="G83" s="2">
        <v>144485.23000000001</v>
      </c>
      <c r="H83" s="16">
        <v>271.64999999999998</v>
      </c>
      <c r="I83">
        <v>928.5</v>
      </c>
      <c r="J83" s="2">
        <v>143953.51999999999</v>
      </c>
      <c r="K83" s="16">
        <v>255.62</v>
      </c>
      <c r="L83">
        <v>931.94</v>
      </c>
      <c r="M83" s="2">
        <v>143419.39000000001</v>
      </c>
      <c r="N83" s="25">
        <v>746.11</v>
      </c>
      <c r="O83" s="2">
        <v>425.85</v>
      </c>
      <c r="P83" s="2">
        <v>183233.18</v>
      </c>
      <c r="Q83" s="16"/>
      <c r="U83" s="11">
        <v>46784</v>
      </c>
      <c r="V83" s="7">
        <f t="shared" si="26"/>
        <v>256851.60000000044</v>
      </c>
      <c r="W83" s="7">
        <f t="shared" si="27"/>
        <v>257091.60000000044</v>
      </c>
      <c r="X83" s="7">
        <f t="shared" si="28"/>
        <v>256560.00000000032</v>
      </c>
      <c r="Y83" s="7">
        <f t="shared" si="29"/>
        <v>255837.20000000016</v>
      </c>
      <c r="Z83" s="7">
        <f t="shared" si="30"/>
        <v>264693.20000000024</v>
      </c>
      <c r="AA83" s="7"/>
      <c r="AB83" s="7" cm="1">
        <f t="array" ref="AB83">value-D83</f>
        <v>151983.79</v>
      </c>
      <c r="AC83" s="7" cm="1">
        <f t="array" ref="AC83">value-G83</f>
        <v>152514.76999999999</v>
      </c>
      <c r="AD83" s="7" cm="1">
        <f t="array" ref="AD83">value-J83</f>
        <v>153046.48000000001</v>
      </c>
      <c r="AE83" s="7" cm="1">
        <f t="array" ref="AE83">value-M83</f>
        <v>153580.60999999999</v>
      </c>
      <c r="AF83" s="7" cm="1">
        <f t="array" ref="AF83">value-P83</f>
        <v>113766.82</v>
      </c>
      <c r="AG83" s="7"/>
      <c r="AH83" s="7">
        <f t="shared" si="31"/>
        <v>408835.39000000048</v>
      </c>
      <c r="AI83" s="7">
        <f t="shared" si="32"/>
        <v>409606.37000000046</v>
      </c>
      <c r="AJ83" s="7">
        <f t="shared" si="33"/>
        <v>409606.48000000033</v>
      </c>
      <c r="AK83" s="7">
        <f t="shared" si="34"/>
        <v>409417.81000000017</v>
      </c>
      <c r="AL83" s="7">
        <f t="shared" si="35"/>
        <v>378460.02000000025</v>
      </c>
      <c r="AP83" s="9">
        <f t="shared" si="43"/>
        <v>240</v>
      </c>
      <c r="AQ83" s="9">
        <f t="shared" si="44"/>
        <v>-291.60000000012224</v>
      </c>
      <c r="AR83" s="9">
        <f t="shared" si="45"/>
        <v>-1014.4000000002852</v>
      </c>
      <c r="AS83" s="9">
        <f t="shared" si="46"/>
        <v>7841.5999999998021</v>
      </c>
      <c r="AU83" s="2">
        <f t="shared" si="36"/>
        <v>530.97999999998137</v>
      </c>
      <c r="AV83" s="2">
        <f t="shared" si="37"/>
        <v>1062.6900000000023</v>
      </c>
      <c r="AW83" s="2">
        <f t="shared" si="38"/>
        <v>1596.8199999999779</v>
      </c>
      <c r="AX83" s="2">
        <f t="shared" si="42"/>
        <v>-38216.97</v>
      </c>
      <c r="AZ83" s="9">
        <f t="shared" si="39"/>
        <v>770.97999999998137</v>
      </c>
      <c r="BA83" s="9">
        <f t="shared" si="40"/>
        <v>771.08999999988009</v>
      </c>
      <c r="BB83" s="9">
        <f t="shared" si="41"/>
        <v>582.41999999969266</v>
      </c>
      <c r="BC83" s="9">
        <f t="shared" si="41"/>
        <v>-30375.370000000199</v>
      </c>
    </row>
    <row r="84" spans="1:55" x14ac:dyDescent="0.25">
      <c r="A84" s="1">
        <v>46813</v>
      </c>
      <c r="B84" s="18">
        <v>302.12</v>
      </c>
      <c r="C84">
        <v>923.46</v>
      </c>
      <c r="D84" s="2">
        <v>144092.75</v>
      </c>
      <c r="E84" s="16">
        <v>285.95999999999998</v>
      </c>
      <c r="F84">
        <v>926.87</v>
      </c>
      <c r="G84" s="2">
        <v>143558.35999999999</v>
      </c>
      <c r="H84" s="16">
        <v>269.91000000000003</v>
      </c>
      <c r="I84">
        <v>930.24</v>
      </c>
      <c r="J84" s="2">
        <v>143023.28</v>
      </c>
      <c r="K84" s="16">
        <v>253.97</v>
      </c>
      <c r="L84">
        <v>933.59</v>
      </c>
      <c r="M84" s="2">
        <v>142485.79999999999</v>
      </c>
      <c r="N84" s="25">
        <v>744.38</v>
      </c>
      <c r="O84" s="2">
        <v>427.58</v>
      </c>
      <c r="P84" s="2">
        <v>182805.6</v>
      </c>
      <c r="Q84" s="16"/>
      <c r="U84" s="11">
        <v>46813</v>
      </c>
      <c r="V84" s="7">
        <f t="shared" si="26"/>
        <v>260126.02000000046</v>
      </c>
      <c r="W84" s="7">
        <f t="shared" si="27"/>
        <v>260378.77000000046</v>
      </c>
      <c r="X84" s="7">
        <f t="shared" si="28"/>
        <v>259859.85000000033</v>
      </c>
      <c r="Y84" s="7">
        <f t="shared" si="29"/>
        <v>259149.64000000016</v>
      </c>
      <c r="Z84" s="7">
        <f t="shared" si="30"/>
        <v>268021.24000000022</v>
      </c>
      <c r="AA84" s="7"/>
      <c r="AB84" s="7" cm="1">
        <f t="array" ref="AB84">value-D84</f>
        <v>152907.25</v>
      </c>
      <c r="AC84" s="7" cm="1">
        <f t="array" ref="AC84">value-G84</f>
        <v>153441.64000000001</v>
      </c>
      <c r="AD84" s="7" cm="1">
        <f t="array" ref="AD84">value-J84</f>
        <v>153976.72</v>
      </c>
      <c r="AE84" s="7" cm="1">
        <f t="array" ref="AE84">value-M84</f>
        <v>154514.20000000001</v>
      </c>
      <c r="AF84" s="7" cm="1">
        <f t="array" ref="AF84">value-P84</f>
        <v>114194.4</v>
      </c>
      <c r="AG84" s="7"/>
      <c r="AH84" s="7">
        <f t="shared" si="31"/>
        <v>413033.27000000048</v>
      </c>
      <c r="AI84" s="7">
        <f t="shared" si="32"/>
        <v>413820.4100000005</v>
      </c>
      <c r="AJ84" s="7">
        <f t="shared" si="33"/>
        <v>413836.5700000003</v>
      </c>
      <c r="AK84" s="7">
        <f t="shared" si="34"/>
        <v>413663.8400000002</v>
      </c>
      <c r="AL84" s="7">
        <f t="shared" si="35"/>
        <v>382215.64000000025</v>
      </c>
      <c r="AP84" s="9">
        <f t="shared" si="43"/>
        <v>252.75</v>
      </c>
      <c r="AQ84" s="9">
        <f t="shared" si="44"/>
        <v>-266.17000000012922</v>
      </c>
      <c r="AR84" s="9">
        <f t="shared" si="45"/>
        <v>-976.38000000029569</v>
      </c>
      <c r="AS84" s="9">
        <f t="shared" si="46"/>
        <v>7895.2199999997683</v>
      </c>
      <c r="AU84" s="2">
        <f t="shared" si="36"/>
        <v>534.39000000001397</v>
      </c>
      <c r="AV84" s="2">
        <f t="shared" si="37"/>
        <v>1069.4700000000012</v>
      </c>
      <c r="AW84" s="2">
        <f t="shared" si="38"/>
        <v>1606.9500000000116</v>
      </c>
      <c r="AX84" s="2">
        <f t="shared" si="42"/>
        <v>-38712.850000000006</v>
      </c>
      <c r="AZ84" s="9">
        <f t="shared" si="39"/>
        <v>787.14000000001397</v>
      </c>
      <c r="BA84" s="9">
        <f t="shared" si="40"/>
        <v>803.29999999987194</v>
      </c>
      <c r="BB84" s="9">
        <f t="shared" si="41"/>
        <v>630.56999999971595</v>
      </c>
      <c r="BC84" s="9">
        <f t="shared" si="41"/>
        <v>-30817.630000000237</v>
      </c>
    </row>
    <row r="85" spans="1:55" x14ac:dyDescent="0.25">
      <c r="A85" s="1">
        <v>46844</v>
      </c>
      <c r="B85" s="18">
        <v>300.19</v>
      </c>
      <c r="C85">
        <v>925.39</v>
      </c>
      <c r="D85" s="2">
        <v>143167.35999999999</v>
      </c>
      <c r="E85" s="16">
        <v>284.13</v>
      </c>
      <c r="F85">
        <v>928.7</v>
      </c>
      <c r="G85" s="2">
        <v>142629.65</v>
      </c>
      <c r="H85" s="16">
        <v>268.17</v>
      </c>
      <c r="I85">
        <v>931.98</v>
      </c>
      <c r="J85" s="2">
        <v>142091.29999999999</v>
      </c>
      <c r="K85" s="16">
        <v>252.32</v>
      </c>
      <c r="L85">
        <v>935.24</v>
      </c>
      <c r="M85" s="2">
        <v>141550.56</v>
      </c>
      <c r="N85" s="25">
        <v>742.65</v>
      </c>
      <c r="O85" s="2">
        <v>429.31</v>
      </c>
      <c r="P85" s="2">
        <v>182376.29</v>
      </c>
      <c r="Q85" s="16"/>
      <c r="U85" s="11">
        <v>46844</v>
      </c>
      <c r="V85" s="7">
        <f t="shared" si="26"/>
        <v>263400.44000000047</v>
      </c>
      <c r="W85" s="7">
        <f t="shared" si="27"/>
        <v>263665.94000000047</v>
      </c>
      <c r="X85" s="7">
        <f t="shared" si="28"/>
        <v>263159.7000000003</v>
      </c>
      <c r="Y85" s="7">
        <f t="shared" si="29"/>
        <v>262462.08000000013</v>
      </c>
      <c r="Z85" s="7">
        <f t="shared" si="30"/>
        <v>271349.2800000002</v>
      </c>
      <c r="AA85" s="7"/>
      <c r="AB85" s="7" cm="1">
        <f t="array" ref="AB85">value-D85</f>
        <v>153832.64000000001</v>
      </c>
      <c r="AC85" s="7" cm="1">
        <f t="array" ref="AC85">value-G85</f>
        <v>154370.35</v>
      </c>
      <c r="AD85" s="7" cm="1">
        <f t="array" ref="AD85">value-J85</f>
        <v>154908.70000000001</v>
      </c>
      <c r="AE85" s="7" cm="1">
        <f t="array" ref="AE85">value-M85</f>
        <v>155449.44</v>
      </c>
      <c r="AF85" s="7" cm="1">
        <f t="array" ref="AF85">value-P85</f>
        <v>114623.70999999999</v>
      </c>
      <c r="AG85" s="7"/>
      <c r="AH85" s="7">
        <f t="shared" si="31"/>
        <v>417233.08000000048</v>
      </c>
      <c r="AI85" s="7">
        <f t="shared" si="32"/>
        <v>418036.2900000005</v>
      </c>
      <c r="AJ85" s="7">
        <f t="shared" si="33"/>
        <v>418068.40000000031</v>
      </c>
      <c r="AK85" s="7">
        <f t="shared" si="34"/>
        <v>417911.52000000014</v>
      </c>
      <c r="AL85" s="7">
        <f t="shared" si="35"/>
        <v>385972.99000000022</v>
      </c>
      <c r="AP85" s="9">
        <f t="shared" si="43"/>
        <v>265.5</v>
      </c>
      <c r="AQ85" s="9">
        <f t="shared" si="44"/>
        <v>-240.74000000016531</v>
      </c>
      <c r="AR85" s="9">
        <f t="shared" si="45"/>
        <v>-938.36000000033528</v>
      </c>
      <c r="AS85" s="9">
        <f t="shared" si="46"/>
        <v>7948.8399999997346</v>
      </c>
      <c r="AU85" s="2">
        <f t="shared" si="36"/>
        <v>537.70999999999185</v>
      </c>
      <c r="AV85" s="2">
        <f t="shared" si="37"/>
        <v>1076.0599999999977</v>
      </c>
      <c r="AW85" s="2">
        <f t="shared" si="38"/>
        <v>1616.7999999999884</v>
      </c>
      <c r="AX85" s="2">
        <f t="shared" si="42"/>
        <v>-39208.930000000022</v>
      </c>
      <c r="AZ85" s="9">
        <f t="shared" si="39"/>
        <v>803.20999999999185</v>
      </c>
      <c r="BA85" s="9">
        <f t="shared" si="40"/>
        <v>835.31999999983236</v>
      </c>
      <c r="BB85" s="9">
        <f t="shared" si="41"/>
        <v>678.43999999965308</v>
      </c>
      <c r="BC85" s="9">
        <f t="shared" si="41"/>
        <v>-31260.090000000288</v>
      </c>
    </row>
    <row r="86" spans="1:55" x14ac:dyDescent="0.25">
      <c r="A86" s="1">
        <v>46874</v>
      </c>
      <c r="B86" s="18">
        <v>298.27</v>
      </c>
      <c r="C86">
        <v>927.31</v>
      </c>
      <c r="D86" s="2">
        <v>142240.04999999999</v>
      </c>
      <c r="E86" s="16">
        <v>282.29000000000002</v>
      </c>
      <c r="F86">
        <v>930.54</v>
      </c>
      <c r="G86" s="2">
        <v>141699.10999999999</v>
      </c>
      <c r="H86" s="16">
        <v>266.42</v>
      </c>
      <c r="I86">
        <v>933.73</v>
      </c>
      <c r="J86" s="2">
        <v>141157.57</v>
      </c>
      <c r="K86" s="16">
        <v>250.66</v>
      </c>
      <c r="L86">
        <v>936.9</v>
      </c>
      <c r="M86" s="2">
        <v>140613.66</v>
      </c>
      <c r="N86" s="25">
        <v>740.9</v>
      </c>
      <c r="O86" s="2">
        <v>431.06</v>
      </c>
      <c r="P86" s="2">
        <v>181945.23</v>
      </c>
      <c r="Q86" s="16"/>
      <c r="U86" s="11">
        <v>46874</v>
      </c>
      <c r="V86" s="7">
        <f t="shared" si="26"/>
        <v>266674.86000000045</v>
      </c>
      <c r="W86" s="7">
        <f t="shared" si="27"/>
        <v>266953.11000000045</v>
      </c>
      <c r="X86" s="7">
        <f t="shared" si="28"/>
        <v>266459.55000000028</v>
      </c>
      <c r="Y86" s="7">
        <f t="shared" si="29"/>
        <v>265774.52000000014</v>
      </c>
      <c r="Z86" s="7">
        <f t="shared" si="30"/>
        <v>274677.32000000018</v>
      </c>
      <c r="AA86" s="7"/>
      <c r="AB86" s="7" cm="1">
        <f t="array" ref="AB86">value-D86</f>
        <v>154759.95000000001</v>
      </c>
      <c r="AC86" s="7" cm="1">
        <f t="array" ref="AC86">value-G86</f>
        <v>155300.89000000001</v>
      </c>
      <c r="AD86" s="7" cm="1">
        <f t="array" ref="AD86">value-J86</f>
        <v>155842.43</v>
      </c>
      <c r="AE86" s="7" cm="1">
        <f t="array" ref="AE86">value-M86</f>
        <v>156386.34</v>
      </c>
      <c r="AF86" s="7" cm="1">
        <f t="array" ref="AF86">value-P86</f>
        <v>115054.76999999999</v>
      </c>
      <c r="AG86" s="7"/>
      <c r="AH86" s="7">
        <f t="shared" si="31"/>
        <v>421434.81000000046</v>
      </c>
      <c r="AI86" s="7">
        <f t="shared" si="32"/>
        <v>422254.00000000047</v>
      </c>
      <c r="AJ86" s="7">
        <f t="shared" si="33"/>
        <v>422301.98000000027</v>
      </c>
      <c r="AK86" s="7">
        <f t="shared" si="34"/>
        <v>422160.8600000001</v>
      </c>
      <c r="AL86" s="7">
        <f t="shared" si="35"/>
        <v>389732.0900000002</v>
      </c>
      <c r="AP86" s="9">
        <f t="shared" si="43"/>
        <v>278.25</v>
      </c>
      <c r="AQ86" s="9">
        <f t="shared" si="44"/>
        <v>-215.31000000017229</v>
      </c>
      <c r="AR86" s="9">
        <f t="shared" si="45"/>
        <v>-900.34000000031665</v>
      </c>
      <c r="AS86" s="9">
        <f t="shared" si="46"/>
        <v>8002.4599999997299</v>
      </c>
      <c r="AU86" s="2">
        <f t="shared" si="36"/>
        <v>540.94000000000233</v>
      </c>
      <c r="AV86" s="2">
        <f t="shared" si="37"/>
        <v>1082.4799999999814</v>
      </c>
      <c r="AW86" s="2">
        <f t="shared" si="38"/>
        <v>1626.3899999999849</v>
      </c>
      <c r="AX86" s="2">
        <f t="shared" si="42"/>
        <v>-39705.180000000022</v>
      </c>
      <c r="AZ86" s="9">
        <f t="shared" si="39"/>
        <v>819.19000000000233</v>
      </c>
      <c r="BA86" s="9">
        <f t="shared" si="40"/>
        <v>867.16999999980908</v>
      </c>
      <c r="BB86" s="9">
        <f t="shared" si="41"/>
        <v>726.04999999966822</v>
      </c>
      <c r="BC86" s="9">
        <f t="shared" si="41"/>
        <v>-31702.720000000292</v>
      </c>
    </row>
    <row r="87" spans="1:55" x14ac:dyDescent="0.25">
      <c r="A87" s="1">
        <v>46905</v>
      </c>
      <c r="B87" s="18">
        <v>296.33</v>
      </c>
      <c r="C87">
        <v>929.25</v>
      </c>
      <c r="D87" s="2">
        <v>141310.79999999999</v>
      </c>
      <c r="E87" s="16">
        <v>280.45</v>
      </c>
      <c r="F87">
        <v>932.38</v>
      </c>
      <c r="G87" s="2">
        <v>140766.73000000001</v>
      </c>
      <c r="H87" s="16">
        <v>264.67</v>
      </c>
      <c r="I87">
        <v>935.48</v>
      </c>
      <c r="J87" s="2">
        <v>140222.09</v>
      </c>
      <c r="K87" s="16">
        <v>249</v>
      </c>
      <c r="L87">
        <v>938.56</v>
      </c>
      <c r="M87" s="2">
        <v>139675.10999999999</v>
      </c>
      <c r="N87" s="25">
        <v>739.15</v>
      </c>
      <c r="O87" s="2">
        <v>432.81</v>
      </c>
      <c r="P87" s="2">
        <v>181512.42</v>
      </c>
      <c r="Q87" s="16"/>
      <c r="U87" s="11">
        <v>46905</v>
      </c>
      <c r="V87" s="7">
        <f t="shared" si="26"/>
        <v>269949.28000000044</v>
      </c>
      <c r="W87" s="7">
        <f t="shared" si="27"/>
        <v>270240.28000000044</v>
      </c>
      <c r="X87" s="7">
        <f t="shared" si="28"/>
        <v>269759.40000000026</v>
      </c>
      <c r="Y87" s="7">
        <f t="shared" si="29"/>
        <v>269086.96000000014</v>
      </c>
      <c r="Z87" s="7">
        <f t="shared" si="30"/>
        <v>278005.36000000016</v>
      </c>
      <c r="AA87" s="7"/>
      <c r="AB87" s="7" cm="1">
        <f t="array" ref="AB87">value-D87</f>
        <v>155689.20000000001</v>
      </c>
      <c r="AC87" s="7" cm="1">
        <f t="array" ref="AC87">value-G87</f>
        <v>156233.26999999999</v>
      </c>
      <c r="AD87" s="7" cm="1">
        <f t="array" ref="AD87">value-J87</f>
        <v>156777.91</v>
      </c>
      <c r="AE87" s="7" cm="1">
        <f t="array" ref="AE87">value-M87</f>
        <v>157324.89000000001</v>
      </c>
      <c r="AF87" s="7" cm="1">
        <f t="array" ref="AF87">value-P87</f>
        <v>115487.57999999999</v>
      </c>
      <c r="AG87" s="7"/>
      <c r="AH87" s="7">
        <f t="shared" si="31"/>
        <v>425638.48000000045</v>
      </c>
      <c r="AI87" s="7">
        <f t="shared" si="32"/>
        <v>426473.5500000004</v>
      </c>
      <c r="AJ87" s="7">
        <f t="shared" si="33"/>
        <v>426537.31000000029</v>
      </c>
      <c r="AK87" s="7">
        <f t="shared" si="34"/>
        <v>426411.85000000015</v>
      </c>
      <c r="AL87" s="7">
        <f t="shared" si="35"/>
        <v>393492.94000000018</v>
      </c>
      <c r="AP87" s="9">
        <f t="shared" si="43"/>
        <v>291</v>
      </c>
      <c r="AQ87" s="9">
        <f t="shared" si="44"/>
        <v>-189.88000000017928</v>
      </c>
      <c r="AR87" s="9">
        <f t="shared" si="45"/>
        <v>-862.32000000029802</v>
      </c>
      <c r="AS87" s="9">
        <f t="shared" si="46"/>
        <v>8056.0799999997253</v>
      </c>
      <c r="AU87" s="2">
        <f t="shared" si="36"/>
        <v>544.06999999997788</v>
      </c>
      <c r="AV87" s="2">
        <f t="shared" si="37"/>
        <v>1088.7099999999919</v>
      </c>
      <c r="AW87" s="2">
        <f t="shared" si="38"/>
        <v>1635.6900000000023</v>
      </c>
      <c r="AX87" s="2">
        <f t="shared" si="42"/>
        <v>-40201.620000000024</v>
      </c>
      <c r="AZ87" s="9">
        <f t="shared" si="39"/>
        <v>835.06999999997788</v>
      </c>
      <c r="BA87" s="9">
        <f t="shared" si="40"/>
        <v>898.82999999981257</v>
      </c>
      <c r="BB87" s="9">
        <f t="shared" si="41"/>
        <v>773.36999999970431</v>
      </c>
      <c r="BC87" s="9">
        <f t="shared" si="41"/>
        <v>-32145.540000000299</v>
      </c>
    </row>
    <row r="88" spans="1:55" x14ac:dyDescent="0.25">
      <c r="A88" s="1">
        <v>46935</v>
      </c>
      <c r="B88" s="18">
        <v>294.39999999999998</v>
      </c>
      <c r="C88">
        <v>931.18</v>
      </c>
      <c r="D88" s="2">
        <v>140379.62</v>
      </c>
      <c r="E88" s="16">
        <v>278.60000000000002</v>
      </c>
      <c r="F88">
        <v>934.23</v>
      </c>
      <c r="G88" s="2">
        <v>139832.5</v>
      </c>
      <c r="H88" s="16">
        <v>262.92</v>
      </c>
      <c r="I88">
        <v>937.23</v>
      </c>
      <c r="J88" s="2">
        <v>139284.85999999999</v>
      </c>
      <c r="K88" s="16">
        <v>247.34</v>
      </c>
      <c r="L88">
        <v>940.22</v>
      </c>
      <c r="M88" s="2">
        <v>138734.89000000001</v>
      </c>
      <c r="N88" s="25">
        <v>737.39</v>
      </c>
      <c r="O88" s="2">
        <v>434.57</v>
      </c>
      <c r="P88" s="2">
        <v>181077.86</v>
      </c>
      <c r="Q88" s="16"/>
      <c r="U88" s="11">
        <v>46935</v>
      </c>
      <c r="V88" s="7">
        <f t="shared" si="26"/>
        <v>273223.70000000042</v>
      </c>
      <c r="W88" s="7">
        <f t="shared" si="27"/>
        <v>273527.45000000042</v>
      </c>
      <c r="X88" s="7">
        <f t="shared" si="28"/>
        <v>273059.25000000023</v>
      </c>
      <c r="Y88" s="7">
        <f t="shared" si="29"/>
        <v>272399.40000000014</v>
      </c>
      <c r="Z88" s="7">
        <f t="shared" si="30"/>
        <v>281333.40000000014</v>
      </c>
      <c r="AA88" s="7"/>
      <c r="AB88" s="7" cm="1">
        <f t="array" ref="AB88">value-D88</f>
        <v>156620.38</v>
      </c>
      <c r="AC88" s="7" cm="1">
        <f t="array" ref="AC88">value-G88</f>
        <v>157167.5</v>
      </c>
      <c r="AD88" s="7" cm="1">
        <f t="array" ref="AD88">value-J88</f>
        <v>157715.14000000001</v>
      </c>
      <c r="AE88" s="7" cm="1">
        <f t="array" ref="AE88">value-M88</f>
        <v>158265.10999999999</v>
      </c>
      <c r="AF88" s="7" cm="1">
        <f t="array" ref="AF88">value-P88</f>
        <v>115922.14000000001</v>
      </c>
      <c r="AG88" s="7"/>
      <c r="AH88" s="7">
        <f t="shared" si="31"/>
        <v>429844.08000000042</v>
      </c>
      <c r="AI88" s="7">
        <f t="shared" si="32"/>
        <v>430694.95000000042</v>
      </c>
      <c r="AJ88" s="7">
        <f t="shared" si="33"/>
        <v>430774.39000000025</v>
      </c>
      <c r="AK88" s="7">
        <f t="shared" si="34"/>
        <v>430664.51000000013</v>
      </c>
      <c r="AL88" s="7">
        <f t="shared" si="35"/>
        <v>397255.54000000015</v>
      </c>
      <c r="AP88" s="9">
        <f t="shared" si="43"/>
        <v>303.75</v>
      </c>
      <c r="AQ88" s="9">
        <f t="shared" si="44"/>
        <v>-164.45000000018626</v>
      </c>
      <c r="AR88" s="9">
        <f t="shared" si="45"/>
        <v>-824.3000000002794</v>
      </c>
      <c r="AS88" s="9">
        <f t="shared" si="46"/>
        <v>8109.6999999997206</v>
      </c>
      <c r="AU88" s="2">
        <f t="shared" si="36"/>
        <v>547.11999999999534</v>
      </c>
      <c r="AV88" s="2">
        <f t="shared" si="37"/>
        <v>1094.7600000000093</v>
      </c>
      <c r="AW88" s="2">
        <f t="shared" si="38"/>
        <v>1644.7299999999814</v>
      </c>
      <c r="AX88" s="2">
        <f t="shared" si="42"/>
        <v>-40698.239999999991</v>
      </c>
      <c r="AZ88" s="9">
        <f t="shared" si="39"/>
        <v>850.86999999999534</v>
      </c>
      <c r="BA88" s="9">
        <f t="shared" si="40"/>
        <v>930.30999999982305</v>
      </c>
      <c r="BB88" s="9">
        <f t="shared" si="41"/>
        <v>820.42999999970198</v>
      </c>
      <c r="BC88" s="9">
        <f t="shared" si="41"/>
        <v>-32588.54000000027</v>
      </c>
    </row>
    <row r="89" spans="1:55" x14ac:dyDescent="0.25">
      <c r="A89" s="1">
        <v>46966</v>
      </c>
      <c r="B89" s="18">
        <v>292.45999999999998</v>
      </c>
      <c r="C89">
        <v>933.12</v>
      </c>
      <c r="D89" s="2">
        <v>139446.49</v>
      </c>
      <c r="E89" s="16">
        <v>276.75</v>
      </c>
      <c r="F89">
        <v>936.08</v>
      </c>
      <c r="G89" s="2">
        <v>138896.42000000001</v>
      </c>
      <c r="H89" s="16">
        <v>261.16000000000003</v>
      </c>
      <c r="I89">
        <v>938.99</v>
      </c>
      <c r="J89" s="2">
        <v>138345.87</v>
      </c>
      <c r="K89" s="16">
        <v>245.68</v>
      </c>
      <c r="L89">
        <v>941.88</v>
      </c>
      <c r="M89" s="2">
        <v>137793.01</v>
      </c>
      <c r="N89" s="25">
        <v>735.63</v>
      </c>
      <c r="O89" s="2">
        <v>436.33</v>
      </c>
      <c r="P89" s="2">
        <v>180641.53</v>
      </c>
      <c r="Q89" s="16"/>
      <c r="U89" s="11">
        <v>46966</v>
      </c>
      <c r="V89" s="7">
        <f t="shared" si="26"/>
        <v>276498.1200000004</v>
      </c>
      <c r="W89" s="7">
        <f t="shared" si="27"/>
        <v>276814.6200000004</v>
      </c>
      <c r="X89" s="7">
        <f t="shared" si="28"/>
        <v>276359.10000000021</v>
      </c>
      <c r="Y89" s="7">
        <f t="shared" si="29"/>
        <v>275711.84000000014</v>
      </c>
      <c r="Z89" s="7">
        <f t="shared" si="30"/>
        <v>284661.44000000012</v>
      </c>
      <c r="AA89" s="7"/>
      <c r="AB89" s="7" cm="1">
        <f t="array" ref="AB89">value-D89</f>
        <v>157553.51</v>
      </c>
      <c r="AC89" s="7" cm="1">
        <f t="array" ref="AC89">value-G89</f>
        <v>158103.57999999999</v>
      </c>
      <c r="AD89" s="7" cm="1">
        <f t="array" ref="AD89">value-J89</f>
        <v>158654.13</v>
      </c>
      <c r="AE89" s="7" cm="1">
        <f t="array" ref="AE89">value-M89</f>
        <v>159206.99</v>
      </c>
      <c r="AF89" s="7" cm="1">
        <f t="array" ref="AF89">value-P89</f>
        <v>116358.47</v>
      </c>
      <c r="AG89" s="7"/>
      <c r="AH89" s="7">
        <f t="shared" si="31"/>
        <v>434051.63000000041</v>
      </c>
      <c r="AI89" s="7">
        <f t="shared" si="32"/>
        <v>434918.20000000042</v>
      </c>
      <c r="AJ89" s="7">
        <f t="shared" si="33"/>
        <v>435013.23000000021</v>
      </c>
      <c r="AK89" s="7">
        <f t="shared" si="34"/>
        <v>434918.83000000013</v>
      </c>
      <c r="AL89" s="7">
        <f t="shared" si="35"/>
        <v>401019.91000000015</v>
      </c>
      <c r="AP89" s="9">
        <f t="shared" si="43"/>
        <v>316.5</v>
      </c>
      <c r="AQ89" s="9">
        <f t="shared" si="44"/>
        <v>-139.02000000019325</v>
      </c>
      <c r="AR89" s="9">
        <f t="shared" si="45"/>
        <v>-786.28000000026077</v>
      </c>
      <c r="AS89" s="9">
        <f t="shared" si="46"/>
        <v>8163.3199999997159</v>
      </c>
      <c r="AU89" s="2">
        <f t="shared" si="36"/>
        <v>550.06999999997788</v>
      </c>
      <c r="AV89" s="2">
        <f t="shared" si="37"/>
        <v>1100.6199999999953</v>
      </c>
      <c r="AW89" s="2">
        <f t="shared" si="38"/>
        <v>1653.4799999999814</v>
      </c>
      <c r="AX89" s="2">
        <f t="shared" si="42"/>
        <v>-41195.040000000008</v>
      </c>
      <c r="AZ89" s="9">
        <f t="shared" si="39"/>
        <v>866.56999999997788</v>
      </c>
      <c r="BA89" s="9">
        <f t="shared" si="40"/>
        <v>961.59999999980209</v>
      </c>
      <c r="BB89" s="9">
        <f t="shared" si="41"/>
        <v>867.1999999997206</v>
      </c>
      <c r="BC89" s="9">
        <f t="shared" si="41"/>
        <v>-33031.720000000292</v>
      </c>
    </row>
    <row r="90" spans="1:55" x14ac:dyDescent="0.25">
      <c r="A90" s="1">
        <v>46997</v>
      </c>
      <c r="B90" s="18">
        <v>290.51</v>
      </c>
      <c r="C90">
        <v>935.07</v>
      </c>
      <c r="D90" s="2">
        <v>138511.43</v>
      </c>
      <c r="E90" s="16">
        <v>274.89999999999998</v>
      </c>
      <c r="F90">
        <v>937.93</v>
      </c>
      <c r="G90" s="2">
        <v>137958.49</v>
      </c>
      <c r="H90" s="16">
        <v>259.39999999999998</v>
      </c>
      <c r="I90">
        <v>940.75</v>
      </c>
      <c r="J90" s="2">
        <v>137405.10999999999</v>
      </c>
      <c r="K90" s="16">
        <v>244.01</v>
      </c>
      <c r="L90">
        <v>943.55</v>
      </c>
      <c r="M90" s="2">
        <v>136849.45000000001</v>
      </c>
      <c r="N90" s="25">
        <v>733.86</v>
      </c>
      <c r="O90" s="2">
        <v>438.1</v>
      </c>
      <c r="P90" s="2">
        <v>180203.42</v>
      </c>
      <c r="Q90" s="16"/>
      <c r="U90" s="11">
        <v>46997</v>
      </c>
      <c r="V90" s="7">
        <f t="shared" si="26"/>
        <v>279772.54000000039</v>
      </c>
      <c r="W90" s="7">
        <f t="shared" si="27"/>
        <v>280101.79000000039</v>
      </c>
      <c r="X90" s="7">
        <f t="shared" si="28"/>
        <v>279658.95000000019</v>
      </c>
      <c r="Y90" s="7">
        <f t="shared" si="29"/>
        <v>279024.28000000014</v>
      </c>
      <c r="Z90" s="7">
        <f t="shared" si="30"/>
        <v>287989.4800000001</v>
      </c>
      <c r="AA90" s="7"/>
      <c r="AB90" s="7" cm="1">
        <f t="array" ref="AB90">value-D90</f>
        <v>158488.57</v>
      </c>
      <c r="AC90" s="7" cm="1">
        <f t="array" ref="AC90">value-G90</f>
        <v>159041.51</v>
      </c>
      <c r="AD90" s="7" cm="1">
        <f t="array" ref="AD90">value-J90</f>
        <v>159594.89000000001</v>
      </c>
      <c r="AE90" s="7" cm="1">
        <f t="array" ref="AE90">value-M90</f>
        <v>160150.54999999999</v>
      </c>
      <c r="AF90" s="7" cm="1">
        <f t="array" ref="AF90">value-P90</f>
        <v>116796.57999999999</v>
      </c>
      <c r="AG90" s="7"/>
      <c r="AH90" s="7">
        <f t="shared" si="31"/>
        <v>438261.11000000039</v>
      </c>
      <c r="AI90" s="7">
        <f t="shared" si="32"/>
        <v>439143.3000000004</v>
      </c>
      <c r="AJ90" s="7">
        <f t="shared" si="33"/>
        <v>439253.8400000002</v>
      </c>
      <c r="AK90" s="7">
        <f t="shared" si="34"/>
        <v>439174.83000000013</v>
      </c>
      <c r="AL90" s="7">
        <f t="shared" si="35"/>
        <v>404786.06000000006</v>
      </c>
      <c r="AP90" s="9">
        <f t="shared" si="43"/>
        <v>329.25</v>
      </c>
      <c r="AQ90" s="9">
        <f t="shared" si="44"/>
        <v>-113.59000000020023</v>
      </c>
      <c r="AR90" s="9">
        <f t="shared" si="45"/>
        <v>-748.26000000024214</v>
      </c>
      <c r="AS90" s="9">
        <f t="shared" si="46"/>
        <v>8216.9399999997113</v>
      </c>
      <c r="AU90" s="2">
        <f t="shared" si="36"/>
        <v>552.94000000000233</v>
      </c>
      <c r="AV90" s="2">
        <f t="shared" si="37"/>
        <v>1106.320000000007</v>
      </c>
      <c r="AW90" s="2">
        <f t="shared" si="38"/>
        <v>1661.9799999999814</v>
      </c>
      <c r="AX90" s="2">
        <f t="shared" si="42"/>
        <v>-41691.99000000002</v>
      </c>
      <c r="AZ90" s="9">
        <f t="shared" si="39"/>
        <v>882.19000000000233</v>
      </c>
      <c r="BA90" s="9">
        <f t="shared" si="40"/>
        <v>992.72999999980675</v>
      </c>
      <c r="BB90" s="9">
        <f t="shared" si="41"/>
        <v>913.71999999973923</v>
      </c>
      <c r="BC90" s="9">
        <f t="shared" si="41"/>
        <v>-33475.050000000309</v>
      </c>
    </row>
    <row r="91" spans="1:55" x14ac:dyDescent="0.25">
      <c r="A91" s="1">
        <v>47027</v>
      </c>
      <c r="B91" s="18">
        <v>288.57</v>
      </c>
      <c r="C91">
        <v>937.01</v>
      </c>
      <c r="D91" s="2">
        <v>137574.41</v>
      </c>
      <c r="E91" s="16">
        <v>273.04000000000002</v>
      </c>
      <c r="F91">
        <v>939.79</v>
      </c>
      <c r="G91" s="2">
        <v>137018.70000000001</v>
      </c>
      <c r="H91" s="16">
        <v>257.63</v>
      </c>
      <c r="I91">
        <v>942.52</v>
      </c>
      <c r="J91" s="2">
        <v>136462.6</v>
      </c>
      <c r="K91" s="16">
        <v>242.34</v>
      </c>
      <c r="L91">
        <v>945.22</v>
      </c>
      <c r="M91" s="2">
        <v>135904.23000000001</v>
      </c>
      <c r="N91" s="25">
        <v>732.08</v>
      </c>
      <c r="O91" s="2">
        <v>439.88</v>
      </c>
      <c r="P91" s="2">
        <v>179763.54</v>
      </c>
      <c r="Q91" s="16"/>
      <c r="U91" s="11">
        <v>47027</v>
      </c>
      <c r="V91" s="7">
        <f t="shared" si="26"/>
        <v>283046.96000000037</v>
      </c>
      <c r="W91" s="7">
        <f t="shared" si="27"/>
        <v>283388.96000000037</v>
      </c>
      <c r="X91" s="7">
        <f t="shared" si="28"/>
        <v>282958.80000000016</v>
      </c>
      <c r="Y91" s="7">
        <f t="shared" si="29"/>
        <v>282336.72000000015</v>
      </c>
      <c r="Z91" s="7">
        <f t="shared" si="30"/>
        <v>291317.52000000008</v>
      </c>
      <c r="AA91" s="7"/>
      <c r="AB91" s="7" cm="1">
        <f t="array" ref="AB91">value-D91</f>
        <v>159425.59</v>
      </c>
      <c r="AC91" s="7" cm="1">
        <f t="array" ref="AC91">value-G91</f>
        <v>159981.29999999999</v>
      </c>
      <c r="AD91" s="7" cm="1">
        <f t="array" ref="AD91">value-J91</f>
        <v>160537.4</v>
      </c>
      <c r="AE91" s="7" cm="1">
        <f t="array" ref="AE91">value-M91</f>
        <v>161095.76999999999</v>
      </c>
      <c r="AF91" s="7" cm="1">
        <f t="array" ref="AF91">value-P91</f>
        <v>117236.45999999999</v>
      </c>
      <c r="AG91" s="7"/>
      <c r="AH91" s="7">
        <f t="shared" si="31"/>
        <v>442472.5500000004</v>
      </c>
      <c r="AI91" s="7">
        <f t="shared" si="32"/>
        <v>443370.26000000036</v>
      </c>
      <c r="AJ91" s="7">
        <f t="shared" si="33"/>
        <v>443496.20000000019</v>
      </c>
      <c r="AK91" s="7">
        <f t="shared" si="34"/>
        <v>443432.49000000011</v>
      </c>
      <c r="AL91" s="7">
        <f t="shared" si="35"/>
        <v>408553.9800000001</v>
      </c>
      <c r="AP91" s="9">
        <f t="shared" si="43"/>
        <v>342</v>
      </c>
      <c r="AQ91" s="9">
        <f t="shared" si="44"/>
        <v>-88.160000000207219</v>
      </c>
      <c r="AR91" s="9">
        <f t="shared" si="45"/>
        <v>-710.24000000022352</v>
      </c>
      <c r="AS91" s="9">
        <f t="shared" si="46"/>
        <v>8270.5599999997066</v>
      </c>
      <c r="AU91" s="2">
        <f t="shared" si="36"/>
        <v>555.70999999999185</v>
      </c>
      <c r="AV91" s="2">
        <f t="shared" si="37"/>
        <v>1111.8099999999977</v>
      </c>
      <c r="AW91" s="2">
        <f t="shared" si="38"/>
        <v>1670.179999999993</v>
      </c>
      <c r="AX91" s="2">
        <f t="shared" si="42"/>
        <v>-42189.130000000005</v>
      </c>
      <c r="AZ91" s="9">
        <f t="shared" si="39"/>
        <v>897.70999999999185</v>
      </c>
      <c r="BA91" s="9">
        <f t="shared" si="40"/>
        <v>1023.6499999997905</v>
      </c>
      <c r="BB91" s="9">
        <f t="shared" si="41"/>
        <v>959.9399999997695</v>
      </c>
      <c r="BC91" s="9">
        <f t="shared" si="41"/>
        <v>-33918.570000000298</v>
      </c>
    </row>
    <row r="92" spans="1:55" x14ac:dyDescent="0.25">
      <c r="A92" s="1">
        <v>47058</v>
      </c>
      <c r="B92" s="18">
        <v>286.61</v>
      </c>
      <c r="C92">
        <v>938.97</v>
      </c>
      <c r="D92" s="2">
        <v>136635.45000000001</v>
      </c>
      <c r="E92" s="16">
        <v>271.18</v>
      </c>
      <c r="F92">
        <v>941.65</v>
      </c>
      <c r="G92" s="2">
        <v>136077.04999999999</v>
      </c>
      <c r="H92" s="16">
        <v>255.87</v>
      </c>
      <c r="I92">
        <v>944.28</v>
      </c>
      <c r="J92" s="2">
        <v>135518.32</v>
      </c>
      <c r="K92" s="16">
        <v>240.66</v>
      </c>
      <c r="L92">
        <v>946.9</v>
      </c>
      <c r="M92" s="2">
        <v>134957.34</v>
      </c>
      <c r="N92" s="25">
        <v>730.29</v>
      </c>
      <c r="O92" s="2">
        <v>441.67</v>
      </c>
      <c r="P92" s="2">
        <v>179321.87</v>
      </c>
      <c r="Q92" s="16"/>
      <c r="U92" s="11">
        <v>47058</v>
      </c>
      <c r="V92" s="7">
        <f t="shared" si="26"/>
        <v>286321.38000000035</v>
      </c>
      <c r="W92" s="7">
        <f t="shared" si="27"/>
        <v>286676.13000000035</v>
      </c>
      <c r="X92" s="7">
        <f t="shared" si="28"/>
        <v>286258.65000000014</v>
      </c>
      <c r="Y92" s="7">
        <f t="shared" si="29"/>
        <v>285649.16000000015</v>
      </c>
      <c r="Z92" s="7">
        <f t="shared" si="30"/>
        <v>294645.56000000006</v>
      </c>
      <c r="AA92" s="7"/>
      <c r="AB92" s="7" cm="1">
        <f t="array" ref="AB92">value-D92</f>
        <v>160364.54999999999</v>
      </c>
      <c r="AC92" s="7" cm="1">
        <f t="array" ref="AC92">value-G92</f>
        <v>160922.95000000001</v>
      </c>
      <c r="AD92" s="7" cm="1">
        <f t="array" ref="AD92">value-J92</f>
        <v>161481.68</v>
      </c>
      <c r="AE92" s="7" cm="1">
        <f t="array" ref="AE92">value-M92</f>
        <v>162042.66</v>
      </c>
      <c r="AF92" s="7" cm="1">
        <f t="array" ref="AF92">value-P92</f>
        <v>117678.13</v>
      </c>
      <c r="AG92" s="7"/>
      <c r="AH92" s="7">
        <f t="shared" si="31"/>
        <v>446685.93000000034</v>
      </c>
      <c r="AI92" s="7">
        <f t="shared" si="32"/>
        <v>447599.08000000037</v>
      </c>
      <c r="AJ92" s="7">
        <f t="shared" si="33"/>
        <v>447740.33000000013</v>
      </c>
      <c r="AK92" s="7">
        <f t="shared" si="34"/>
        <v>447691.82000000018</v>
      </c>
      <c r="AL92" s="7">
        <f t="shared" si="35"/>
        <v>412323.69000000006</v>
      </c>
      <c r="AP92" s="9">
        <f t="shared" si="43"/>
        <v>354.75</v>
      </c>
      <c r="AQ92" s="9">
        <f t="shared" si="44"/>
        <v>-62.730000000214204</v>
      </c>
      <c r="AR92" s="9">
        <f t="shared" si="45"/>
        <v>-672.22000000020489</v>
      </c>
      <c r="AS92" s="9">
        <f t="shared" si="46"/>
        <v>8324.179999999702</v>
      </c>
      <c r="AU92" s="2">
        <f t="shared" si="36"/>
        <v>558.40000000002328</v>
      </c>
      <c r="AV92" s="2">
        <f t="shared" si="37"/>
        <v>1117.1300000000047</v>
      </c>
      <c r="AW92" s="2">
        <f t="shared" si="38"/>
        <v>1678.1100000000151</v>
      </c>
      <c r="AX92" s="2">
        <f t="shared" si="42"/>
        <v>-42686.419999999984</v>
      </c>
      <c r="AZ92" s="9">
        <f t="shared" si="39"/>
        <v>913.15000000002328</v>
      </c>
      <c r="BA92" s="9">
        <f t="shared" si="40"/>
        <v>1054.3999999997905</v>
      </c>
      <c r="BB92" s="9">
        <f t="shared" si="41"/>
        <v>1005.8899999998102</v>
      </c>
      <c r="BC92" s="9">
        <f t="shared" si="41"/>
        <v>-34362.240000000282</v>
      </c>
    </row>
    <row r="93" spans="1:55" x14ac:dyDescent="0.25">
      <c r="A93" s="1">
        <v>47088</v>
      </c>
      <c r="B93" s="18">
        <v>284.66000000000003</v>
      </c>
      <c r="C93">
        <v>940.92</v>
      </c>
      <c r="D93" s="2">
        <v>135694.51999999999</v>
      </c>
      <c r="E93" s="16">
        <v>269.32</v>
      </c>
      <c r="F93">
        <v>943.51</v>
      </c>
      <c r="G93" s="2">
        <v>135133.54</v>
      </c>
      <c r="H93" s="16">
        <v>254.1</v>
      </c>
      <c r="I93">
        <v>946.05</v>
      </c>
      <c r="J93" s="2">
        <v>134572.26</v>
      </c>
      <c r="K93" s="16">
        <v>238.99</v>
      </c>
      <c r="L93">
        <v>948.57</v>
      </c>
      <c r="M93" s="2">
        <v>134008.76</v>
      </c>
      <c r="N93" s="25">
        <v>728.5</v>
      </c>
      <c r="O93" s="2">
        <v>443.46</v>
      </c>
      <c r="P93" s="2">
        <v>178878.4</v>
      </c>
      <c r="Q93" s="16"/>
      <c r="U93" s="11">
        <v>47088</v>
      </c>
      <c r="V93" s="7">
        <f t="shared" si="26"/>
        <v>289595.80000000034</v>
      </c>
      <c r="W93" s="7">
        <f t="shared" si="27"/>
        <v>289963.30000000034</v>
      </c>
      <c r="X93" s="7">
        <f t="shared" si="28"/>
        <v>289558.50000000012</v>
      </c>
      <c r="Y93" s="7">
        <f t="shared" si="29"/>
        <v>288961.60000000015</v>
      </c>
      <c r="Z93" s="7">
        <f t="shared" si="30"/>
        <v>297973.60000000003</v>
      </c>
      <c r="AA93" s="7"/>
      <c r="AB93" s="7" cm="1">
        <f t="array" ref="AB93">value-D93</f>
        <v>161305.48000000001</v>
      </c>
      <c r="AC93" s="7" cm="1">
        <f t="array" ref="AC93">value-G93</f>
        <v>161866.46</v>
      </c>
      <c r="AD93" s="7" cm="1">
        <f t="array" ref="AD93">value-J93</f>
        <v>162427.74</v>
      </c>
      <c r="AE93" s="7" cm="1">
        <f t="array" ref="AE93">value-M93</f>
        <v>162991.24</v>
      </c>
      <c r="AF93" s="7" cm="1">
        <f t="array" ref="AF93">value-P93</f>
        <v>118121.60000000001</v>
      </c>
      <c r="AG93" s="7"/>
      <c r="AH93" s="7">
        <f t="shared" si="31"/>
        <v>450901.28000000038</v>
      </c>
      <c r="AI93" s="7">
        <f t="shared" si="32"/>
        <v>451829.76000000036</v>
      </c>
      <c r="AJ93" s="7">
        <f t="shared" si="33"/>
        <v>451986.24000000011</v>
      </c>
      <c r="AK93" s="7">
        <f t="shared" si="34"/>
        <v>451952.84000000014</v>
      </c>
      <c r="AL93" s="7">
        <f t="shared" si="35"/>
        <v>416095.20000000007</v>
      </c>
      <c r="AP93" s="9">
        <f t="shared" si="43"/>
        <v>367.5</v>
      </c>
      <c r="AQ93" s="9">
        <f t="shared" si="44"/>
        <v>-37.300000000221189</v>
      </c>
      <c r="AR93" s="9">
        <f t="shared" si="45"/>
        <v>-634.20000000018626</v>
      </c>
      <c r="AS93" s="9">
        <f t="shared" si="46"/>
        <v>8377.7999999996973</v>
      </c>
      <c r="AU93" s="2">
        <f t="shared" si="36"/>
        <v>560.97999999998137</v>
      </c>
      <c r="AV93" s="2">
        <f t="shared" si="37"/>
        <v>1122.2599999999802</v>
      </c>
      <c r="AW93" s="2">
        <f t="shared" si="38"/>
        <v>1685.7599999999802</v>
      </c>
      <c r="AX93" s="2">
        <f t="shared" si="42"/>
        <v>-43183.880000000005</v>
      </c>
      <c r="AZ93" s="9">
        <f t="shared" si="39"/>
        <v>928.47999999998137</v>
      </c>
      <c r="BA93" s="9">
        <f t="shared" si="40"/>
        <v>1084.959999999759</v>
      </c>
      <c r="BB93" s="9">
        <f t="shared" si="41"/>
        <v>1051.5599999997939</v>
      </c>
      <c r="BC93" s="9">
        <f t="shared" si="41"/>
        <v>-34806.080000000307</v>
      </c>
    </row>
    <row r="94" spans="1:55" x14ac:dyDescent="0.25">
      <c r="A94" s="1">
        <v>47119</v>
      </c>
      <c r="B94" s="18">
        <v>282.7</v>
      </c>
      <c r="C94">
        <v>942.88</v>
      </c>
      <c r="D94" s="2">
        <v>134751.64000000001</v>
      </c>
      <c r="E94" s="16">
        <v>267.45</v>
      </c>
      <c r="F94">
        <v>945.38</v>
      </c>
      <c r="G94" s="2">
        <v>134188.17000000001</v>
      </c>
      <c r="H94" s="16">
        <v>252.32</v>
      </c>
      <c r="I94">
        <v>947.83</v>
      </c>
      <c r="J94" s="2">
        <v>133624.44</v>
      </c>
      <c r="K94" s="16">
        <v>237.31</v>
      </c>
      <c r="L94">
        <v>950.25</v>
      </c>
      <c r="M94" s="2">
        <v>133058.51</v>
      </c>
      <c r="N94" s="25">
        <v>726.69</v>
      </c>
      <c r="O94" s="2">
        <v>445.27</v>
      </c>
      <c r="P94" s="2">
        <v>178433.14</v>
      </c>
      <c r="Q94" s="16"/>
      <c r="U94" s="11">
        <v>47119</v>
      </c>
      <c r="V94" s="7">
        <f t="shared" si="26"/>
        <v>292870.22000000032</v>
      </c>
      <c r="W94" s="7">
        <f t="shared" si="27"/>
        <v>293250.47000000032</v>
      </c>
      <c r="X94" s="7">
        <f t="shared" si="28"/>
        <v>292858.35000000009</v>
      </c>
      <c r="Y94" s="7">
        <f t="shared" si="29"/>
        <v>292274.04000000015</v>
      </c>
      <c r="Z94" s="7">
        <f t="shared" si="30"/>
        <v>301301.64</v>
      </c>
      <c r="AA94" s="7"/>
      <c r="AB94" s="7" cm="1">
        <f t="array" ref="AB94">value-D94</f>
        <v>162248.35999999999</v>
      </c>
      <c r="AC94" s="7" cm="1">
        <f t="array" ref="AC94">value-G94</f>
        <v>162811.82999999999</v>
      </c>
      <c r="AD94" s="7" cm="1">
        <f t="array" ref="AD94">value-J94</f>
        <v>163375.56</v>
      </c>
      <c r="AE94" s="7" cm="1">
        <f t="array" ref="AE94">value-M94</f>
        <v>163941.49</v>
      </c>
      <c r="AF94" s="7" cm="1">
        <f t="array" ref="AF94">value-P94</f>
        <v>118566.85999999999</v>
      </c>
      <c r="AG94" s="7"/>
      <c r="AH94" s="7">
        <f t="shared" si="31"/>
        <v>455118.58000000031</v>
      </c>
      <c r="AI94" s="7">
        <f t="shared" si="32"/>
        <v>456062.30000000028</v>
      </c>
      <c r="AJ94" s="7">
        <f t="shared" si="33"/>
        <v>456233.91000000009</v>
      </c>
      <c r="AK94" s="7">
        <f t="shared" si="34"/>
        <v>456215.53000000014</v>
      </c>
      <c r="AL94" s="7">
        <f t="shared" si="35"/>
        <v>419868.5</v>
      </c>
      <c r="AP94" s="9">
        <f t="shared" si="43"/>
        <v>380.25</v>
      </c>
      <c r="AQ94" s="9">
        <f t="shared" si="44"/>
        <v>-11.870000000228174</v>
      </c>
      <c r="AR94" s="9">
        <f t="shared" si="45"/>
        <v>-596.18000000016764</v>
      </c>
      <c r="AS94" s="9">
        <f t="shared" si="46"/>
        <v>8431.4199999996927</v>
      </c>
      <c r="AU94" s="2">
        <f t="shared" si="36"/>
        <v>563.47000000000116</v>
      </c>
      <c r="AV94" s="2">
        <f t="shared" si="37"/>
        <v>1127.2000000000116</v>
      </c>
      <c r="AW94" s="2">
        <f t="shared" si="38"/>
        <v>1693.1300000000047</v>
      </c>
      <c r="AX94" s="2">
        <f t="shared" si="42"/>
        <v>-43681.5</v>
      </c>
      <c r="AZ94" s="9">
        <f t="shared" si="39"/>
        <v>943.72000000000116</v>
      </c>
      <c r="BA94" s="9">
        <f t="shared" si="40"/>
        <v>1115.3299999997835</v>
      </c>
      <c r="BB94" s="9">
        <f t="shared" si="41"/>
        <v>1096.949999999837</v>
      </c>
      <c r="BC94" s="9">
        <f t="shared" si="41"/>
        <v>-35250.080000000307</v>
      </c>
    </row>
    <row r="95" spans="1:55" x14ac:dyDescent="0.25">
      <c r="A95" s="1">
        <v>47150</v>
      </c>
      <c r="B95" s="18">
        <v>280.73</v>
      </c>
      <c r="C95">
        <v>944.85</v>
      </c>
      <c r="D95" s="2">
        <v>133806.79</v>
      </c>
      <c r="E95" s="16">
        <v>265.58</v>
      </c>
      <c r="F95">
        <v>947.25</v>
      </c>
      <c r="G95" s="2">
        <v>133240.92000000001</v>
      </c>
      <c r="H95" s="16">
        <v>250.55</v>
      </c>
      <c r="I95">
        <v>949.6</v>
      </c>
      <c r="J95" s="2">
        <v>132674.82999999999</v>
      </c>
      <c r="K95" s="16">
        <v>235.62</v>
      </c>
      <c r="L95">
        <v>951.94</v>
      </c>
      <c r="M95" s="2">
        <v>132106.57</v>
      </c>
      <c r="N95" s="25">
        <v>724.88</v>
      </c>
      <c r="O95" s="2">
        <v>447.08</v>
      </c>
      <c r="P95" s="2">
        <v>177986.06</v>
      </c>
      <c r="Q95" s="16"/>
      <c r="U95" s="11">
        <v>47150</v>
      </c>
      <c r="V95" s="7">
        <f t="shared" si="26"/>
        <v>296144.64000000031</v>
      </c>
      <c r="W95" s="7">
        <f t="shared" si="27"/>
        <v>296537.64000000031</v>
      </c>
      <c r="X95" s="7">
        <f t="shared" si="28"/>
        <v>296158.20000000007</v>
      </c>
      <c r="Y95" s="7">
        <f t="shared" si="29"/>
        <v>295586.48000000016</v>
      </c>
      <c r="Z95" s="7">
        <f t="shared" si="30"/>
        <v>304629.68</v>
      </c>
      <c r="AA95" s="7"/>
      <c r="AB95" s="7" cm="1">
        <f t="array" ref="AB95">value-D95</f>
        <v>163193.21</v>
      </c>
      <c r="AC95" s="7" cm="1">
        <f t="array" ref="AC95">value-G95</f>
        <v>163759.07999999999</v>
      </c>
      <c r="AD95" s="7" cm="1">
        <f t="array" ref="AD95">value-J95</f>
        <v>164325.17000000001</v>
      </c>
      <c r="AE95" s="7" cm="1">
        <f t="array" ref="AE95">value-M95</f>
        <v>164893.43</v>
      </c>
      <c r="AF95" s="7" cm="1">
        <f t="array" ref="AF95">value-P95</f>
        <v>119013.94</v>
      </c>
      <c r="AG95" s="7"/>
      <c r="AH95" s="7">
        <f t="shared" si="31"/>
        <v>459337.85000000033</v>
      </c>
      <c r="AI95" s="7">
        <f t="shared" si="32"/>
        <v>460296.72000000032</v>
      </c>
      <c r="AJ95" s="7">
        <f t="shared" si="33"/>
        <v>460483.37000000011</v>
      </c>
      <c r="AK95" s="7">
        <f t="shared" si="34"/>
        <v>460479.91000000015</v>
      </c>
      <c r="AL95" s="7">
        <f t="shared" si="35"/>
        <v>423643.62</v>
      </c>
      <c r="AP95" s="9">
        <f t="shared" si="43"/>
        <v>393</v>
      </c>
      <c r="AQ95" s="9">
        <f t="shared" si="44"/>
        <v>13.559999999764841</v>
      </c>
      <c r="AR95" s="9">
        <f t="shared" si="45"/>
        <v>-558.16000000014901</v>
      </c>
      <c r="AS95" s="9">
        <f t="shared" si="46"/>
        <v>8485.039999999688</v>
      </c>
      <c r="AU95" s="2">
        <f t="shared" si="36"/>
        <v>565.86999999999534</v>
      </c>
      <c r="AV95" s="2">
        <f t="shared" si="37"/>
        <v>1131.960000000021</v>
      </c>
      <c r="AW95" s="2">
        <f t="shared" si="38"/>
        <v>1700.2200000000012</v>
      </c>
      <c r="AX95" s="2">
        <f t="shared" si="42"/>
        <v>-44179.26999999999</v>
      </c>
      <c r="AZ95" s="9">
        <f t="shared" si="39"/>
        <v>958.86999999999534</v>
      </c>
      <c r="BA95" s="9">
        <f t="shared" si="40"/>
        <v>1145.5199999997858</v>
      </c>
      <c r="BB95" s="9">
        <f t="shared" si="41"/>
        <v>1142.0599999998522</v>
      </c>
      <c r="BC95" s="9">
        <f t="shared" si="41"/>
        <v>-35694.230000000302</v>
      </c>
    </row>
    <row r="96" spans="1:55" x14ac:dyDescent="0.25">
      <c r="A96" s="1">
        <v>47178</v>
      </c>
      <c r="B96" s="18">
        <v>278.76</v>
      </c>
      <c r="C96">
        <v>946.82</v>
      </c>
      <c r="D96" s="2">
        <v>132859.98000000001</v>
      </c>
      <c r="E96" s="16">
        <v>263.70999999999998</v>
      </c>
      <c r="F96">
        <v>949.12</v>
      </c>
      <c r="G96" s="2">
        <v>132291.79</v>
      </c>
      <c r="H96" s="16">
        <v>248.77</v>
      </c>
      <c r="I96">
        <v>951.38</v>
      </c>
      <c r="J96" s="2">
        <v>131723.45000000001</v>
      </c>
      <c r="K96" s="16">
        <v>233.94</v>
      </c>
      <c r="L96">
        <v>953.62</v>
      </c>
      <c r="M96" s="2">
        <v>131152.95000000001</v>
      </c>
      <c r="N96" s="25">
        <v>723.07</v>
      </c>
      <c r="O96" s="2">
        <v>448.89</v>
      </c>
      <c r="P96" s="2">
        <v>177537.17</v>
      </c>
      <c r="Q96" s="16"/>
      <c r="U96" s="11">
        <v>47178</v>
      </c>
      <c r="V96" s="7">
        <f t="shared" si="26"/>
        <v>299419.06000000029</v>
      </c>
      <c r="W96" s="7">
        <f t="shared" si="27"/>
        <v>299824.81000000029</v>
      </c>
      <c r="X96" s="7">
        <f t="shared" si="28"/>
        <v>299458.05000000005</v>
      </c>
      <c r="Y96" s="7">
        <f t="shared" si="29"/>
        <v>298898.92000000016</v>
      </c>
      <c r="Z96" s="7">
        <f t="shared" si="30"/>
        <v>307957.71999999997</v>
      </c>
      <c r="AA96" s="7"/>
      <c r="AB96" s="7" cm="1">
        <f t="array" ref="AB96">value-D96</f>
        <v>164140.01999999999</v>
      </c>
      <c r="AC96" s="7" cm="1">
        <f t="array" ref="AC96">value-G96</f>
        <v>164708.21</v>
      </c>
      <c r="AD96" s="7" cm="1">
        <f t="array" ref="AD96">value-J96</f>
        <v>165276.54999999999</v>
      </c>
      <c r="AE96" s="7" cm="1">
        <f t="array" ref="AE96">value-M96</f>
        <v>165847.04999999999</v>
      </c>
      <c r="AF96" s="7" cm="1">
        <f t="array" ref="AF96">value-P96</f>
        <v>119462.82999999999</v>
      </c>
      <c r="AG96" s="7"/>
      <c r="AH96" s="7">
        <f t="shared" si="31"/>
        <v>463559.08000000031</v>
      </c>
      <c r="AI96" s="7">
        <f t="shared" si="32"/>
        <v>464533.02000000025</v>
      </c>
      <c r="AJ96" s="7">
        <f t="shared" si="33"/>
        <v>464734.60000000003</v>
      </c>
      <c r="AK96" s="7">
        <f t="shared" si="34"/>
        <v>464745.97000000015</v>
      </c>
      <c r="AL96" s="7">
        <f t="shared" si="35"/>
        <v>427420.54999999993</v>
      </c>
      <c r="AP96" s="9">
        <f t="shared" si="43"/>
        <v>405.75</v>
      </c>
      <c r="AQ96" s="9">
        <f t="shared" si="44"/>
        <v>38.989999999757856</v>
      </c>
      <c r="AR96" s="9">
        <f t="shared" si="45"/>
        <v>-520.14000000013039</v>
      </c>
      <c r="AS96" s="9">
        <f t="shared" si="46"/>
        <v>8538.6599999996834</v>
      </c>
      <c r="AU96" s="2">
        <f t="shared" si="36"/>
        <v>568.19000000000233</v>
      </c>
      <c r="AV96" s="2">
        <f t="shared" si="37"/>
        <v>1136.5299999999988</v>
      </c>
      <c r="AW96" s="2">
        <f t="shared" si="38"/>
        <v>1707.0299999999988</v>
      </c>
      <c r="AX96" s="2">
        <f t="shared" si="42"/>
        <v>-44677.19</v>
      </c>
      <c r="AZ96" s="9">
        <f t="shared" si="39"/>
        <v>973.94000000000233</v>
      </c>
      <c r="BA96" s="9">
        <f t="shared" si="40"/>
        <v>1175.5199999997567</v>
      </c>
      <c r="BB96" s="9">
        <f t="shared" si="41"/>
        <v>1186.8899999998685</v>
      </c>
      <c r="BC96" s="9">
        <f t="shared" si="41"/>
        <v>-36138.530000000319</v>
      </c>
    </row>
    <row r="97" spans="1:55" x14ac:dyDescent="0.25">
      <c r="A97" s="1">
        <v>47209</v>
      </c>
      <c r="B97" s="18">
        <v>276.79000000000002</v>
      </c>
      <c r="C97">
        <v>948.79</v>
      </c>
      <c r="D97" s="2">
        <v>131911.19</v>
      </c>
      <c r="E97" s="16">
        <v>261.83</v>
      </c>
      <c r="F97">
        <v>951</v>
      </c>
      <c r="G97" s="2">
        <v>131340.79</v>
      </c>
      <c r="H97" s="16">
        <v>246.98</v>
      </c>
      <c r="I97">
        <v>953.17</v>
      </c>
      <c r="J97" s="2">
        <v>130770.28</v>
      </c>
      <c r="K97" s="16">
        <v>232.25</v>
      </c>
      <c r="L97">
        <v>955.31</v>
      </c>
      <c r="M97" s="2">
        <v>130197.64</v>
      </c>
      <c r="N97" s="25">
        <v>721.24</v>
      </c>
      <c r="O97" s="2">
        <v>450.72</v>
      </c>
      <c r="P97" s="2">
        <v>177086.46</v>
      </c>
      <c r="Q97" s="16"/>
      <c r="U97" s="11">
        <v>47209</v>
      </c>
      <c r="V97" s="7">
        <f t="shared" si="26"/>
        <v>302693.48000000027</v>
      </c>
      <c r="W97" s="7">
        <f t="shared" si="27"/>
        <v>303111.98000000027</v>
      </c>
      <c r="X97" s="7">
        <f t="shared" si="28"/>
        <v>302757.90000000002</v>
      </c>
      <c r="Y97" s="7">
        <f t="shared" si="29"/>
        <v>302211.36000000016</v>
      </c>
      <c r="Z97" s="7">
        <f t="shared" si="30"/>
        <v>311285.75999999995</v>
      </c>
      <c r="AA97" s="7"/>
      <c r="AB97" s="7" cm="1">
        <f t="array" ref="AB97">value-D97</f>
        <v>165088.81</v>
      </c>
      <c r="AC97" s="7" cm="1">
        <f t="array" ref="AC97">value-G97</f>
        <v>165659.21</v>
      </c>
      <c r="AD97" s="7" cm="1">
        <f t="array" ref="AD97">value-J97</f>
        <v>166229.72</v>
      </c>
      <c r="AE97" s="7" cm="1">
        <f t="array" ref="AE97">value-M97</f>
        <v>166802.35999999999</v>
      </c>
      <c r="AF97" s="7" cm="1">
        <f t="array" ref="AF97">value-P97</f>
        <v>119913.54000000001</v>
      </c>
      <c r="AG97" s="7"/>
      <c r="AH97" s="7">
        <f t="shared" si="31"/>
        <v>467782.29000000027</v>
      </c>
      <c r="AI97" s="7">
        <f t="shared" si="32"/>
        <v>468771.19000000029</v>
      </c>
      <c r="AJ97" s="7">
        <f t="shared" si="33"/>
        <v>468987.62</v>
      </c>
      <c r="AK97" s="7">
        <f t="shared" si="34"/>
        <v>469013.72000000015</v>
      </c>
      <c r="AL97" s="7">
        <f t="shared" si="35"/>
        <v>431199.29999999993</v>
      </c>
      <c r="AP97" s="9">
        <f t="shared" si="43"/>
        <v>418.5</v>
      </c>
      <c r="AQ97" s="9">
        <f t="shared" si="44"/>
        <v>64.419999999750871</v>
      </c>
      <c r="AR97" s="9">
        <f t="shared" si="45"/>
        <v>-482.12000000011176</v>
      </c>
      <c r="AS97" s="9">
        <f t="shared" si="46"/>
        <v>8592.2799999996787</v>
      </c>
      <c r="AU97" s="2">
        <f t="shared" si="36"/>
        <v>570.39999999999418</v>
      </c>
      <c r="AV97" s="2">
        <f t="shared" si="37"/>
        <v>1140.9100000000035</v>
      </c>
      <c r="AW97" s="2">
        <f t="shared" si="38"/>
        <v>1713.5500000000029</v>
      </c>
      <c r="AX97" s="2">
        <f t="shared" si="42"/>
        <v>-45175.26999999999</v>
      </c>
      <c r="AZ97" s="9">
        <f t="shared" si="39"/>
        <v>988.89999999999418</v>
      </c>
      <c r="BA97" s="9">
        <f t="shared" si="40"/>
        <v>1205.3299999997544</v>
      </c>
      <c r="BB97" s="9">
        <f t="shared" si="41"/>
        <v>1231.4299999998912</v>
      </c>
      <c r="BC97" s="9">
        <f t="shared" si="41"/>
        <v>-36582.990000000311</v>
      </c>
    </row>
    <row r="98" spans="1:55" x14ac:dyDescent="0.25">
      <c r="A98" s="1">
        <v>47239</v>
      </c>
      <c r="B98" s="18">
        <v>274.81</v>
      </c>
      <c r="C98">
        <v>950.77</v>
      </c>
      <c r="D98" s="2">
        <v>130960.42</v>
      </c>
      <c r="E98" s="16">
        <v>259.95</v>
      </c>
      <c r="F98">
        <v>952.88</v>
      </c>
      <c r="G98" s="2">
        <v>130387.91</v>
      </c>
      <c r="H98" s="16">
        <v>245.19</v>
      </c>
      <c r="I98">
        <v>954.96</v>
      </c>
      <c r="J98" s="2">
        <v>129815.32</v>
      </c>
      <c r="K98" s="16">
        <v>230.56</v>
      </c>
      <c r="L98">
        <v>957</v>
      </c>
      <c r="M98" s="2">
        <v>129240.64</v>
      </c>
      <c r="N98" s="25">
        <v>719.41</v>
      </c>
      <c r="O98" s="2">
        <v>452.55</v>
      </c>
      <c r="P98" s="2">
        <v>176633.91</v>
      </c>
      <c r="Q98" s="16"/>
      <c r="U98" s="11">
        <v>47239</v>
      </c>
      <c r="V98" s="7">
        <f t="shared" si="26"/>
        <v>305967.90000000026</v>
      </c>
      <c r="W98" s="7">
        <f t="shared" si="27"/>
        <v>306399.15000000026</v>
      </c>
      <c r="X98" s="7">
        <f t="shared" si="28"/>
        <v>306057.75</v>
      </c>
      <c r="Y98" s="7">
        <f t="shared" si="29"/>
        <v>305523.80000000016</v>
      </c>
      <c r="Z98" s="7">
        <f t="shared" si="30"/>
        <v>314613.79999999993</v>
      </c>
      <c r="AA98" s="7"/>
      <c r="AB98" s="7" cm="1">
        <f t="array" ref="AB98">value-D98</f>
        <v>166039.58000000002</v>
      </c>
      <c r="AC98" s="7" cm="1">
        <f t="array" ref="AC98">value-G98</f>
        <v>166612.09</v>
      </c>
      <c r="AD98" s="7" cm="1">
        <f t="array" ref="AD98">value-J98</f>
        <v>167184.68</v>
      </c>
      <c r="AE98" s="7" cm="1">
        <f t="array" ref="AE98">value-M98</f>
        <v>167759.35999999999</v>
      </c>
      <c r="AF98" s="7" cm="1">
        <f t="array" ref="AF98">value-P98</f>
        <v>120366.09</v>
      </c>
      <c r="AG98" s="7"/>
      <c r="AH98" s="7">
        <f t="shared" si="31"/>
        <v>472007.48000000027</v>
      </c>
      <c r="AI98" s="7">
        <f t="shared" si="32"/>
        <v>473011.24000000022</v>
      </c>
      <c r="AJ98" s="7">
        <f t="shared" si="33"/>
        <v>473242.43</v>
      </c>
      <c r="AK98" s="7">
        <f t="shared" si="34"/>
        <v>473283.16000000015</v>
      </c>
      <c r="AL98" s="7">
        <f t="shared" si="35"/>
        <v>434979.8899999999</v>
      </c>
      <c r="AP98" s="9">
        <f t="shared" si="43"/>
        <v>431.25</v>
      </c>
      <c r="AQ98" s="9">
        <f t="shared" si="44"/>
        <v>89.849999999743886</v>
      </c>
      <c r="AR98" s="9">
        <f t="shared" si="45"/>
        <v>-444.10000000009313</v>
      </c>
      <c r="AS98" s="9">
        <f t="shared" si="46"/>
        <v>8645.899999999674</v>
      </c>
      <c r="AU98" s="2">
        <f t="shared" si="36"/>
        <v>572.50999999999476</v>
      </c>
      <c r="AV98" s="2">
        <f t="shared" si="37"/>
        <v>1145.0999999999913</v>
      </c>
      <c r="AW98" s="2">
        <f t="shared" si="38"/>
        <v>1719.7799999999988</v>
      </c>
      <c r="AX98" s="2">
        <f t="shared" si="42"/>
        <v>-45673.490000000005</v>
      </c>
      <c r="AZ98" s="9">
        <f t="shared" si="39"/>
        <v>1003.7599999999948</v>
      </c>
      <c r="BA98" s="9">
        <f t="shared" si="40"/>
        <v>1234.9499999997352</v>
      </c>
      <c r="BB98" s="9">
        <f t="shared" si="41"/>
        <v>1275.6799999999057</v>
      </c>
      <c r="BC98" s="9">
        <f t="shared" si="41"/>
        <v>-37027.590000000331</v>
      </c>
    </row>
    <row r="99" spans="1:55" x14ac:dyDescent="0.25">
      <c r="A99" s="1">
        <v>47270</v>
      </c>
      <c r="B99" s="18">
        <v>272.83</v>
      </c>
      <c r="C99">
        <v>952.75</v>
      </c>
      <c r="D99" s="2">
        <v>130007.67999999999</v>
      </c>
      <c r="E99" s="16">
        <v>258.06</v>
      </c>
      <c r="F99">
        <v>954.77</v>
      </c>
      <c r="G99" s="2">
        <v>129433.13</v>
      </c>
      <c r="H99" s="16">
        <v>243.4</v>
      </c>
      <c r="I99">
        <v>956.75</v>
      </c>
      <c r="J99" s="2">
        <v>128858.58</v>
      </c>
      <c r="K99" s="16">
        <v>228.86</v>
      </c>
      <c r="L99">
        <v>958.7</v>
      </c>
      <c r="M99" s="2">
        <v>128281.94</v>
      </c>
      <c r="N99" s="25">
        <v>717.58</v>
      </c>
      <c r="O99" s="2">
        <v>454.38</v>
      </c>
      <c r="P99" s="2">
        <v>176179.52</v>
      </c>
      <c r="Q99" s="16"/>
      <c r="U99" s="11">
        <v>47270</v>
      </c>
      <c r="V99" s="7">
        <f t="shared" si="26"/>
        <v>309242.32000000024</v>
      </c>
      <c r="W99" s="7">
        <f t="shared" si="27"/>
        <v>309686.32000000024</v>
      </c>
      <c r="X99" s="7">
        <f t="shared" si="28"/>
        <v>309357.59999999998</v>
      </c>
      <c r="Y99" s="7">
        <f t="shared" si="29"/>
        <v>308836.24000000017</v>
      </c>
      <c r="Z99" s="7">
        <f t="shared" si="30"/>
        <v>317941.83999999991</v>
      </c>
      <c r="AA99" s="7"/>
      <c r="AB99" s="7" cm="1">
        <f t="array" ref="AB99">value-D99</f>
        <v>166992.32000000001</v>
      </c>
      <c r="AC99" s="7" cm="1">
        <f t="array" ref="AC99">value-G99</f>
        <v>167566.87</v>
      </c>
      <c r="AD99" s="7" cm="1">
        <f t="array" ref="AD99">value-J99</f>
        <v>168141.41999999998</v>
      </c>
      <c r="AE99" s="7" cm="1">
        <f t="array" ref="AE99">value-M99</f>
        <v>168718.06</v>
      </c>
      <c r="AF99" s="7" cm="1">
        <f t="array" ref="AF99">value-P99</f>
        <v>120820.48000000001</v>
      </c>
      <c r="AG99" s="7"/>
      <c r="AH99" s="7">
        <f t="shared" si="31"/>
        <v>476234.64000000025</v>
      </c>
      <c r="AI99" s="7">
        <f t="shared" si="32"/>
        <v>477253.19000000024</v>
      </c>
      <c r="AJ99" s="7">
        <f t="shared" si="33"/>
        <v>477499.01999999996</v>
      </c>
      <c r="AK99" s="7">
        <f t="shared" si="34"/>
        <v>477554.30000000016</v>
      </c>
      <c r="AL99" s="7">
        <f t="shared" si="35"/>
        <v>438762.31999999995</v>
      </c>
      <c r="AP99" s="9">
        <f t="shared" si="43"/>
        <v>444</v>
      </c>
      <c r="AQ99" s="9">
        <f t="shared" si="44"/>
        <v>115.2799999997369</v>
      </c>
      <c r="AR99" s="9">
        <f t="shared" si="45"/>
        <v>-406.08000000007451</v>
      </c>
      <c r="AS99" s="9">
        <f t="shared" si="46"/>
        <v>8699.5199999996694</v>
      </c>
      <c r="AU99" s="2">
        <f t="shared" si="36"/>
        <v>574.54999999998836</v>
      </c>
      <c r="AV99" s="2">
        <f t="shared" si="37"/>
        <v>1149.0999999999913</v>
      </c>
      <c r="AW99" s="2">
        <f t="shared" si="38"/>
        <v>1725.7399999999907</v>
      </c>
      <c r="AX99" s="2">
        <f t="shared" si="42"/>
        <v>-46171.839999999997</v>
      </c>
      <c r="AZ99" s="9">
        <f t="shared" si="39"/>
        <v>1018.5499999999884</v>
      </c>
      <c r="BA99" s="9">
        <f t="shared" si="40"/>
        <v>1264.3799999997282</v>
      </c>
      <c r="BB99" s="9">
        <f t="shared" si="41"/>
        <v>1319.6599999999162</v>
      </c>
      <c r="BC99" s="9">
        <f t="shared" si="41"/>
        <v>-37472.320000000327</v>
      </c>
    </row>
    <row r="100" spans="1:55" x14ac:dyDescent="0.25">
      <c r="A100" s="1">
        <v>47300</v>
      </c>
      <c r="B100" s="18">
        <v>270.85000000000002</v>
      </c>
      <c r="C100">
        <v>954.73</v>
      </c>
      <c r="D100" s="2">
        <v>129052.95</v>
      </c>
      <c r="E100" s="16">
        <v>256.17</v>
      </c>
      <c r="F100">
        <v>956.66</v>
      </c>
      <c r="G100" s="2">
        <v>128476.47</v>
      </c>
      <c r="H100" s="16">
        <v>241.61</v>
      </c>
      <c r="I100">
        <v>958.54</v>
      </c>
      <c r="J100" s="2">
        <v>127900.04</v>
      </c>
      <c r="K100" s="16">
        <v>227.17</v>
      </c>
      <c r="L100">
        <v>960.39</v>
      </c>
      <c r="M100" s="2">
        <v>127321.55</v>
      </c>
      <c r="N100" s="25">
        <v>715.73</v>
      </c>
      <c r="O100" s="2">
        <v>456.23</v>
      </c>
      <c r="P100" s="2">
        <v>175723.29</v>
      </c>
      <c r="Q100" s="16"/>
      <c r="U100" s="11">
        <v>47300</v>
      </c>
      <c r="V100" s="7">
        <f t="shared" si="26"/>
        <v>312516.74000000022</v>
      </c>
      <c r="W100" s="7">
        <f t="shared" si="27"/>
        <v>312973.49000000022</v>
      </c>
      <c r="X100" s="7">
        <f t="shared" si="28"/>
        <v>312657.44999999995</v>
      </c>
      <c r="Y100" s="7">
        <f t="shared" si="29"/>
        <v>312148.68000000017</v>
      </c>
      <c r="Z100" s="7">
        <f t="shared" si="30"/>
        <v>321269.87999999989</v>
      </c>
      <c r="AA100" s="7"/>
      <c r="AB100" s="7" cm="1">
        <f t="array" ref="AB100">value-D100</f>
        <v>167947.05</v>
      </c>
      <c r="AC100" s="7" cm="1">
        <f t="array" ref="AC100">value-G100</f>
        <v>168523.53</v>
      </c>
      <c r="AD100" s="7" cm="1">
        <f t="array" ref="AD100">value-J100</f>
        <v>169099.96000000002</v>
      </c>
      <c r="AE100" s="7" cm="1">
        <f t="array" ref="AE100">value-M100</f>
        <v>169678.45</v>
      </c>
      <c r="AF100" s="7" cm="1">
        <f t="array" ref="AF100">value-P100</f>
        <v>121276.70999999999</v>
      </c>
      <c r="AG100" s="7"/>
      <c r="AH100" s="7">
        <f t="shared" si="31"/>
        <v>480463.79000000021</v>
      </c>
      <c r="AI100" s="7">
        <f t="shared" si="32"/>
        <v>481497.02000000025</v>
      </c>
      <c r="AJ100" s="7">
        <f t="shared" si="33"/>
        <v>481757.41</v>
      </c>
      <c r="AK100" s="7">
        <f t="shared" si="34"/>
        <v>481827.13000000018</v>
      </c>
      <c r="AL100" s="7">
        <f t="shared" si="35"/>
        <v>442546.58999999985</v>
      </c>
      <c r="AP100" s="9">
        <f t="shared" si="43"/>
        <v>456.75</v>
      </c>
      <c r="AQ100" s="9">
        <f t="shared" si="44"/>
        <v>140.70999999972992</v>
      </c>
      <c r="AR100" s="9">
        <f t="shared" si="45"/>
        <v>-368.06000000005588</v>
      </c>
      <c r="AS100" s="9">
        <f t="shared" si="46"/>
        <v>8753.1399999996647</v>
      </c>
      <c r="AU100" s="2">
        <f t="shared" si="36"/>
        <v>576.47999999999593</v>
      </c>
      <c r="AV100" s="2">
        <f t="shared" si="37"/>
        <v>1152.9100000000035</v>
      </c>
      <c r="AW100" s="2">
        <f t="shared" si="38"/>
        <v>1731.3999999999942</v>
      </c>
      <c r="AX100" s="2">
        <f t="shared" si="42"/>
        <v>-46670.340000000011</v>
      </c>
      <c r="AZ100" s="9">
        <f t="shared" si="39"/>
        <v>1033.2299999999959</v>
      </c>
      <c r="BA100" s="9">
        <f t="shared" si="40"/>
        <v>1293.6199999997334</v>
      </c>
      <c r="BB100" s="9">
        <f t="shared" si="41"/>
        <v>1363.3399999999383</v>
      </c>
      <c r="BC100" s="9">
        <f t="shared" si="41"/>
        <v>-37917.200000000346</v>
      </c>
    </row>
    <row r="101" spans="1:55" x14ac:dyDescent="0.25">
      <c r="A101" s="1">
        <v>47331</v>
      </c>
      <c r="B101" s="18">
        <v>268.86</v>
      </c>
      <c r="C101">
        <v>956.72</v>
      </c>
      <c r="D101" s="2">
        <v>128096.23</v>
      </c>
      <c r="E101" s="16">
        <v>254.28</v>
      </c>
      <c r="F101">
        <v>958.55</v>
      </c>
      <c r="G101" s="2">
        <v>127517.92</v>
      </c>
      <c r="H101" s="16">
        <v>239.81</v>
      </c>
      <c r="I101">
        <v>960.34</v>
      </c>
      <c r="J101" s="2">
        <v>126939.7</v>
      </c>
      <c r="K101" s="16">
        <v>225.47</v>
      </c>
      <c r="L101">
        <v>962.09</v>
      </c>
      <c r="M101" s="2">
        <v>126359.46</v>
      </c>
      <c r="N101" s="25">
        <v>713.88</v>
      </c>
      <c r="O101" s="2">
        <v>458.08</v>
      </c>
      <c r="P101" s="2">
        <v>175265.21</v>
      </c>
      <c r="Q101" s="16"/>
      <c r="U101" s="11">
        <v>47331</v>
      </c>
      <c r="V101" s="7">
        <f t="shared" si="26"/>
        <v>315791.16000000021</v>
      </c>
      <c r="W101" s="7">
        <f t="shared" si="27"/>
        <v>316260.66000000021</v>
      </c>
      <c r="X101" s="7">
        <f t="shared" si="28"/>
        <v>315957.29999999993</v>
      </c>
      <c r="Y101" s="7">
        <f t="shared" si="29"/>
        <v>315461.12000000017</v>
      </c>
      <c r="Z101" s="7">
        <f t="shared" si="30"/>
        <v>324597.91999999987</v>
      </c>
      <c r="AA101" s="7"/>
      <c r="AB101" s="7" cm="1">
        <f t="array" ref="AB101">value-D101</f>
        <v>168903.77000000002</v>
      </c>
      <c r="AC101" s="7" cm="1">
        <f t="array" ref="AC101">value-G101</f>
        <v>169482.08000000002</v>
      </c>
      <c r="AD101" s="7" cm="1">
        <f t="array" ref="AD101">value-J101</f>
        <v>170060.3</v>
      </c>
      <c r="AE101" s="7" cm="1">
        <f t="array" ref="AE101">value-M101</f>
        <v>170640.53999999998</v>
      </c>
      <c r="AF101" s="7" cm="1">
        <f t="array" ref="AF101">value-P101</f>
        <v>121734.79000000001</v>
      </c>
      <c r="AG101" s="7"/>
      <c r="AH101" s="7">
        <f t="shared" si="31"/>
        <v>484694.93000000023</v>
      </c>
      <c r="AI101" s="7">
        <f t="shared" si="32"/>
        <v>485742.74000000022</v>
      </c>
      <c r="AJ101" s="7">
        <f t="shared" si="33"/>
        <v>486017.59999999992</v>
      </c>
      <c r="AK101" s="7">
        <f t="shared" si="34"/>
        <v>486101.66000000015</v>
      </c>
      <c r="AL101" s="7">
        <f t="shared" si="35"/>
        <v>446332.70999999985</v>
      </c>
      <c r="AP101" s="9">
        <f t="shared" si="43"/>
        <v>469.5</v>
      </c>
      <c r="AQ101" s="9">
        <f t="shared" si="44"/>
        <v>166.13999999972293</v>
      </c>
      <c r="AR101" s="9">
        <f t="shared" si="45"/>
        <v>-330.04000000003725</v>
      </c>
      <c r="AS101" s="9">
        <f t="shared" si="46"/>
        <v>8806.7599999996601</v>
      </c>
      <c r="AU101" s="2">
        <f t="shared" si="36"/>
        <v>578.30999999999767</v>
      </c>
      <c r="AV101" s="2">
        <f t="shared" si="37"/>
        <v>1156.5299999999988</v>
      </c>
      <c r="AW101" s="2">
        <f t="shared" si="38"/>
        <v>1736.7699999999895</v>
      </c>
      <c r="AX101" s="2">
        <f t="shared" si="42"/>
        <v>-47168.979999999996</v>
      </c>
      <c r="AZ101" s="9">
        <f t="shared" si="39"/>
        <v>1047.8099999999977</v>
      </c>
      <c r="BA101" s="9">
        <f t="shared" si="40"/>
        <v>1322.6699999997218</v>
      </c>
      <c r="BB101" s="9">
        <f t="shared" si="41"/>
        <v>1406.7299999999523</v>
      </c>
      <c r="BC101" s="9">
        <f t="shared" si="41"/>
        <v>-38362.220000000336</v>
      </c>
    </row>
    <row r="102" spans="1:55" x14ac:dyDescent="0.25">
      <c r="A102" s="1">
        <v>47362</v>
      </c>
      <c r="B102" s="18">
        <v>266.87</v>
      </c>
      <c r="C102">
        <v>958.71</v>
      </c>
      <c r="D102" s="2">
        <v>127137.51</v>
      </c>
      <c r="E102" s="16">
        <v>252.38</v>
      </c>
      <c r="F102">
        <v>960.45</v>
      </c>
      <c r="G102" s="2">
        <v>126557.47</v>
      </c>
      <c r="H102" s="16">
        <v>238.01</v>
      </c>
      <c r="I102">
        <v>962.14</v>
      </c>
      <c r="J102" s="2">
        <v>125977.56</v>
      </c>
      <c r="K102" s="16">
        <v>223.76</v>
      </c>
      <c r="L102">
        <v>963.8</v>
      </c>
      <c r="M102" s="2">
        <v>125395.66</v>
      </c>
      <c r="N102" s="25">
        <v>712.01</v>
      </c>
      <c r="O102" s="2">
        <v>459.95</v>
      </c>
      <c r="P102" s="2">
        <v>174805.27</v>
      </c>
      <c r="Q102" s="16"/>
      <c r="U102" s="11">
        <v>47362</v>
      </c>
      <c r="V102" s="7">
        <f t="shared" si="26"/>
        <v>319065.58000000019</v>
      </c>
      <c r="W102" s="7">
        <f t="shared" si="27"/>
        <v>319547.83000000019</v>
      </c>
      <c r="X102" s="7">
        <f t="shared" si="28"/>
        <v>319257.14999999991</v>
      </c>
      <c r="Y102" s="7">
        <f t="shared" si="29"/>
        <v>318773.56000000017</v>
      </c>
      <c r="Z102" s="7">
        <f t="shared" si="30"/>
        <v>327925.95999999985</v>
      </c>
      <c r="AA102" s="7"/>
      <c r="AB102" s="7" cm="1">
        <f t="array" ref="AB102">value-D102</f>
        <v>169862.49</v>
      </c>
      <c r="AC102" s="7" cm="1">
        <f t="array" ref="AC102">value-G102</f>
        <v>170442.53</v>
      </c>
      <c r="AD102" s="7" cm="1">
        <f t="array" ref="AD102">value-J102</f>
        <v>171022.44</v>
      </c>
      <c r="AE102" s="7" cm="1">
        <f t="array" ref="AE102">value-M102</f>
        <v>171604.34</v>
      </c>
      <c r="AF102" s="7" cm="1">
        <f t="array" ref="AF102">value-P102</f>
        <v>122194.73000000001</v>
      </c>
      <c r="AG102" s="7"/>
      <c r="AH102" s="7">
        <f t="shared" si="31"/>
        <v>488928.07000000018</v>
      </c>
      <c r="AI102" s="7">
        <f t="shared" si="32"/>
        <v>489990.36000000022</v>
      </c>
      <c r="AJ102" s="7">
        <f t="shared" si="33"/>
        <v>490279.58999999991</v>
      </c>
      <c r="AK102" s="7">
        <f t="shared" si="34"/>
        <v>490377.90000000014</v>
      </c>
      <c r="AL102" s="7">
        <f t="shared" si="35"/>
        <v>450120.68999999983</v>
      </c>
      <c r="AP102" s="9">
        <f t="shared" si="43"/>
        <v>482.25</v>
      </c>
      <c r="AQ102" s="9">
        <f t="shared" si="44"/>
        <v>191.56999999971595</v>
      </c>
      <c r="AR102" s="9">
        <f t="shared" si="45"/>
        <v>-292.02000000001863</v>
      </c>
      <c r="AS102" s="9">
        <f t="shared" si="46"/>
        <v>8860.3799999996554</v>
      </c>
      <c r="AU102" s="2">
        <f t="shared" si="36"/>
        <v>580.0399999999936</v>
      </c>
      <c r="AV102" s="2">
        <f t="shared" si="37"/>
        <v>1159.9499999999971</v>
      </c>
      <c r="AW102" s="2">
        <f t="shared" si="38"/>
        <v>1741.8499999999913</v>
      </c>
      <c r="AX102" s="2">
        <f t="shared" si="42"/>
        <v>-47667.759999999995</v>
      </c>
      <c r="AZ102" s="9">
        <f t="shared" si="39"/>
        <v>1062.2899999999936</v>
      </c>
      <c r="BA102" s="9">
        <f t="shared" si="40"/>
        <v>1351.519999999713</v>
      </c>
      <c r="BB102" s="9">
        <f t="shared" si="41"/>
        <v>1449.8299999999726</v>
      </c>
      <c r="BC102" s="9">
        <f t="shared" si="41"/>
        <v>-38807.380000000339</v>
      </c>
    </row>
    <row r="103" spans="1:55" x14ac:dyDescent="0.25">
      <c r="A103" s="1">
        <v>47392</v>
      </c>
      <c r="B103" s="18">
        <v>264.87</v>
      </c>
      <c r="C103">
        <v>960.71</v>
      </c>
      <c r="D103" s="2">
        <v>126176.8</v>
      </c>
      <c r="E103" s="16">
        <v>250.48</v>
      </c>
      <c r="F103">
        <v>962.35</v>
      </c>
      <c r="G103" s="2">
        <v>125595.12</v>
      </c>
      <c r="H103" s="16">
        <v>236.21</v>
      </c>
      <c r="I103">
        <v>963.94</v>
      </c>
      <c r="J103" s="2">
        <v>125013.62</v>
      </c>
      <c r="K103" s="16">
        <v>222.05</v>
      </c>
      <c r="L103">
        <v>965.51</v>
      </c>
      <c r="M103" s="2">
        <v>124430.15</v>
      </c>
      <c r="N103" s="25">
        <v>710.15</v>
      </c>
      <c r="O103" s="2">
        <v>461.81</v>
      </c>
      <c r="P103" s="2">
        <v>174343.45</v>
      </c>
      <c r="Q103" s="16"/>
      <c r="U103" s="11">
        <v>47392</v>
      </c>
      <c r="V103" s="7">
        <f t="shared" si="26"/>
        <v>322340.00000000017</v>
      </c>
      <c r="W103" s="7">
        <f t="shared" si="27"/>
        <v>322835.00000000017</v>
      </c>
      <c r="X103" s="7">
        <f t="shared" si="28"/>
        <v>322556.99999999988</v>
      </c>
      <c r="Y103" s="7">
        <f t="shared" si="29"/>
        <v>322086.00000000017</v>
      </c>
      <c r="Z103" s="7">
        <f t="shared" si="30"/>
        <v>331253.99999999983</v>
      </c>
      <c r="AA103" s="7"/>
      <c r="AB103" s="7" cm="1">
        <f t="array" ref="AB103">value-D103</f>
        <v>170823.2</v>
      </c>
      <c r="AC103" s="7" cm="1">
        <f t="array" ref="AC103">value-G103</f>
        <v>171404.88</v>
      </c>
      <c r="AD103" s="7" cm="1">
        <f t="array" ref="AD103">value-J103</f>
        <v>171986.38</v>
      </c>
      <c r="AE103" s="7" cm="1">
        <f t="array" ref="AE103">value-M103</f>
        <v>172569.85</v>
      </c>
      <c r="AF103" s="7" cm="1">
        <f t="array" ref="AF103">value-P103</f>
        <v>122656.54999999999</v>
      </c>
      <c r="AG103" s="7"/>
      <c r="AH103" s="7">
        <f t="shared" si="31"/>
        <v>493163.20000000019</v>
      </c>
      <c r="AI103" s="7">
        <f t="shared" si="32"/>
        <v>494239.88000000018</v>
      </c>
      <c r="AJ103" s="7">
        <f t="shared" si="33"/>
        <v>494543.37999999989</v>
      </c>
      <c r="AK103" s="7">
        <f t="shared" si="34"/>
        <v>494655.85000000021</v>
      </c>
      <c r="AL103" s="7">
        <f t="shared" si="35"/>
        <v>453910.54999999981</v>
      </c>
      <c r="AP103" s="9">
        <f t="shared" si="43"/>
        <v>495</v>
      </c>
      <c r="AQ103" s="9">
        <f t="shared" si="44"/>
        <v>216.99999999970896</v>
      </c>
      <c r="AR103" s="9">
        <f t="shared" si="45"/>
        <v>-254</v>
      </c>
      <c r="AS103" s="9">
        <f t="shared" si="46"/>
        <v>8913.9999999996508</v>
      </c>
      <c r="AU103" s="2">
        <f t="shared" si="36"/>
        <v>581.68000000000757</v>
      </c>
      <c r="AV103" s="2">
        <f t="shared" si="37"/>
        <v>1163.1800000000076</v>
      </c>
      <c r="AW103" s="2">
        <f t="shared" si="38"/>
        <v>1746.6500000000087</v>
      </c>
      <c r="AX103" s="2">
        <f t="shared" si="42"/>
        <v>-48166.650000000009</v>
      </c>
      <c r="AZ103" s="9">
        <f t="shared" si="39"/>
        <v>1076.6800000000076</v>
      </c>
      <c r="BA103" s="9">
        <f t="shared" si="40"/>
        <v>1380.1799999997165</v>
      </c>
      <c r="BB103" s="9">
        <f t="shared" si="41"/>
        <v>1492.6500000000087</v>
      </c>
      <c r="BC103" s="9">
        <f t="shared" si="41"/>
        <v>-39252.650000000358</v>
      </c>
    </row>
    <row r="104" spans="1:55" x14ac:dyDescent="0.25">
      <c r="A104" s="1">
        <v>47423</v>
      </c>
      <c r="B104" s="18">
        <v>262.87</v>
      </c>
      <c r="C104">
        <v>962.71</v>
      </c>
      <c r="D104" s="2">
        <v>125214.09</v>
      </c>
      <c r="E104" s="16">
        <v>248.57</v>
      </c>
      <c r="F104">
        <v>964.26</v>
      </c>
      <c r="G104" s="2">
        <v>124630.86</v>
      </c>
      <c r="H104" s="16">
        <v>234.4</v>
      </c>
      <c r="I104">
        <v>965.75</v>
      </c>
      <c r="J104" s="2">
        <v>124047.87</v>
      </c>
      <c r="K104" s="16">
        <v>220.35</v>
      </c>
      <c r="L104">
        <v>967.21</v>
      </c>
      <c r="M104" s="2">
        <v>123462.94</v>
      </c>
      <c r="N104" s="25">
        <v>708.27</v>
      </c>
      <c r="O104" s="2">
        <v>463.69</v>
      </c>
      <c r="P104" s="2">
        <v>173879.76</v>
      </c>
      <c r="Q104" s="16"/>
      <c r="U104" s="11">
        <v>47423</v>
      </c>
      <c r="V104" s="7">
        <f t="shared" si="26"/>
        <v>325614.42000000016</v>
      </c>
      <c r="W104" s="7">
        <f t="shared" si="27"/>
        <v>326122.17000000016</v>
      </c>
      <c r="X104" s="7">
        <f t="shared" si="28"/>
        <v>325856.84999999986</v>
      </c>
      <c r="Y104" s="7">
        <f t="shared" si="29"/>
        <v>325398.44000000018</v>
      </c>
      <c r="Z104" s="7">
        <f t="shared" si="30"/>
        <v>334582.0399999998</v>
      </c>
      <c r="AA104" s="7"/>
      <c r="AB104" s="7" cm="1">
        <f t="array" ref="AB104">value-D104</f>
        <v>171785.91</v>
      </c>
      <c r="AC104" s="7" cm="1">
        <f t="array" ref="AC104">value-G104</f>
        <v>172369.14</v>
      </c>
      <c r="AD104" s="7" cm="1">
        <f t="array" ref="AD104">value-J104</f>
        <v>172952.13</v>
      </c>
      <c r="AE104" s="7" cm="1">
        <f t="array" ref="AE104">value-M104</f>
        <v>173537.06</v>
      </c>
      <c r="AF104" s="7" cm="1">
        <f t="array" ref="AF104">value-P104</f>
        <v>123120.23999999999</v>
      </c>
      <c r="AG104" s="7"/>
      <c r="AH104" s="7">
        <f t="shared" si="31"/>
        <v>497400.33000000019</v>
      </c>
      <c r="AI104" s="7">
        <f t="shared" si="32"/>
        <v>498491.31000000017</v>
      </c>
      <c r="AJ104" s="7">
        <f t="shared" si="33"/>
        <v>498808.97999999986</v>
      </c>
      <c r="AK104" s="7">
        <f t="shared" si="34"/>
        <v>498935.50000000017</v>
      </c>
      <c r="AL104" s="7">
        <f t="shared" si="35"/>
        <v>457702.2799999998</v>
      </c>
      <c r="AP104" s="9">
        <f t="shared" si="43"/>
        <v>507.75</v>
      </c>
      <c r="AQ104" s="9">
        <f t="shared" si="44"/>
        <v>242.42999999970198</v>
      </c>
      <c r="AR104" s="9">
        <f t="shared" si="45"/>
        <v>-215.97999999998137</v>
      </c>
      <c r="AS104" s="9">
        <f t="shared" si="46"/>
        <v>8967.6199999996461</v>
      </c>
      <c r="AU104" s="2">
        <f t="shared" si="36"/>
        <v>583.22999999999593</v>
      </c>
      <c r="AV104" s="2">
        <f t="shared" si="37"/>
        <v>1166.2200000000012</v>
      </c>
      <c r="AW104" s="2">
        <f t="shared" si="38"/>
        <v>1751.1499999999942</v>
      </c>
      <c r="AX104" s="2">
        <f t="shared" si="42"/>
        <v>-48665.670000000013</v>
      </c>
      <c r="AZ104" s="9">
        <f t="shared" si="39"/>
        <v>1090.9799999999959</v>
      </c>
      <c r="BA104" s="9">
        <f t="shared" si="40"/>
        <v>1408.6499999997031</v>
      </c>
      <c r="BB104" s="9">
        <f t="shared" si="41"/>
        <v>1535.1700000000128</v>
      </c>
      <c r="BC104" s="9">
        <f t="shared" si="41"/>
        <v>-39698.050000000367</v>
      </c>
    </row>
    <row r="105" spans="1:55" x14ac:dyDescent="0.25">
      <c r="A105" s="1">
        <v>47453</v>
      </c>
      <c r="B105" s="18">
        <v>260.86</v>
      </c>
      <c r="C105">
        <v>964.72</v>
      </c>
      <c r="D105" s="2">
        <v>124249.38</v>
      </c>
      <c r="E105" s="16">
        <v>246.67</v>
      </c>
      <c r="F105">
        <v>966.16</v>
      </c>
      <c r="G105" s="2">
        <v>123664.7</v>
      </c>
      <c r="H105" s="16">
        <v>232.59</v>
      </c>
      <c r="I105">
        <v>967.56</v>
      </c>
      <c r="J105" s="2">
        <v>123080.31</v>
      </c>
      <c r="K105" s="16">
        <v>218.63</v>
      </c>
      <c r="L105">
        <v>968.93</v>
      </c>
      <c r="M105" s="2">
        <v>122494.01</v>
      </c>
      <c r="N105" s="25">
        <v>706.39</v>
      </c>
      <c r="O105" s="2">
        <v>465.57</v>
      </c>
      <c r="P105" s="2">
        <v>173414.19</v>
      </c>
      <c r="Q105" s="16"/>
      <c r="U105" s="11">
        <v>47453</v>
      </c>
      <c r="V105" s="7">
        <f t="shared" si="26"/>
        <v>328888.84000000014</v>
      </c>
      <c r="W105" s="7">
        <f t="shared" si="27"/>
        <v>329409.34000000014</v>
      </c>
      <c r="X105" s="7">
        <f t="shared" si="28"/>
        <v>329156.69999999984</v>
      </c>
      <c r="Y105" s="7">
        <f t="shared" si="29"/>
        <v>328710.88000000018</v>
      </c>
      <c r="Z105" s="7">
        <f t="shared" si="30"/>
        <v>337910.07999999978</v>
      </c>
      <c r="AA105" s="7"/>
      <c r="AB105" s="7" cm="1">
        <f t="array" ref="AB105">value-D105</f>
        <v>172750.62</v>
      </c>
      <c r="AC105" s="7" cm="1">
        <f t="array" ref="AC105">value-G105</f>
        <v>173335.3</v>
      </c>
      <c r="AD105" s="7" cm="1">
        <f t="array" ref="AD105">value-J105</f>
        <v>173919.69</v>
      </c>
      <c r="AE105" s="7" cm="1">
        <f t="array" ref="AE105">value-M105</f>
        <v>174505.99</v>
      </c>
      <c r="AF105" s="7" cm="1">
        <f t="array" ref="AF105">value-P105</f>
        <v>123585.81</v>
      </c>
      <c r="AG105" s="7"/>
      <c r="AH105" s="7">
        <f t="shared" si="31"/>
        <v>501639.46000000014</v>
      </c>
      <c r="AI105" s="7">
        <f t="shared" si="32"/>
        <v>502744.64000000013</v>
      </c>
      <c r="AJ105" s="7">
        <f t="shared" si="33"/>
        <v>503076.38999999984</v>
      </c>
      <c r="AK105" s="7">
        <f t="shared" si="34"/>
        <v>503216.87000000017</v>
      </c>
      <c r="AL105" s="7">
        <f t="shared" si="35"/>
        <v>461495.88999999978</v>
      </c>
      <c r="AP105" s="9">
        <f t="shared" si="43"/>
        <v>520.5</v>
      </c>
      <c r="AQ105" s="9">
        <f t="shared" si="44"/>
        <v>267.85999999969499</v>
      </c>
      <c r="AR105" s="9">
        <f t="shared" si="45"/>
        <v>-177.95999999996275</v>
      </c>
      <c r="AS105" s="9">
        <f t="shared" si="46"/>
        <v>9021.2399999996414</v>
      </c>
      <c r="AU105" s="2">
        <f t="shared" si="36"/>
        <v>584.68000000000757</v>
      </c>
      <c r="AV105" s="2">
        <f t="shared" si="37"/>
        <v>1169.070000000007</v>
      </c>
      <c r="AW105" s="2">
        <f t="shared" si="38"/>
        <v>1755.3700000000099</v>
      </c>
      <c r="AX105" s="2">
        <f t="shared" si="42"/>
        <v>-49164.81</v>
      </c>
      <c r="AZ105" s="9">
        <f t="shared" si="39"/>
        <v>1105.1800000000076</v>
      </c>
      <c r="BA105" s="9">
        <f t="shared" si="40"/>
        <v>1436.929999999702</v>
      </c>
      <c r="BB105" s="9">
        <f t="shared" si="41"/>
        <v>1577.4100000000471</v>
      </c>
      <c r="BC105" s="9">
        <f t="shared" si="41"/>
        <v>-40143.570000000356</v>
      </c>
    </row>
    <row r="106" spans="1:55" x14ac:dyDescent="0.25">
      <c r="A106" s="1">
        <v>47484</v>
      </c>
      <c r="B106" s="18">
        <v>258.85000000000002</v>
      </c>
      <c r="C106">
        <v>966.73</v>
      </c>
      <c r="D106" s="2">
        <v>123282.65</v>
      </c>
      <c r="E106" s="16">
        <v>244.75</v>
      </c>
      <c r="F106">
        <v>968.08</v>
      </c>
      <c r="G106" s="2">
        <v>122696.62</v>
      </c>
      <c r="H106" s="16">
        <v>230.78</v>
      </c>
      <c r="I106">
        <v>969.37</v>
      </c>
      <c r="J106" s="2">
        <v>122110.93</v>
      </c>
      <c r="K106" s="16">
        <v>216.92</v>
      </c>
      <c r="L106">
        <v>970.64</v>
      </c>
      <c r="M106" s="2">
        <v>121523.37</v>
      </c>
      <c r="N106" s="25">
        <v>704.5</v>
      </c>
      <c r="O106" s="2">
        <v>467.46</v>
      </c>
      <c r="P106" s="2">
        <v>172946.72</v>
      </c>
      <c r="Q106" s="16"/>
      <c r="U106" s="11">
        <v>47484</v>
      </c>
      <c r="V106" s="7">
        <f t="shared" si="26"/>
        <v>332163.26000000013</v>
      </c>
      <c r="W106" s="7">
        <f t="shared" si="27"/>
        <v>332696.51000000013</v>
      </c>
      <c r="X106" s="7">
        <f t="shared" si="28"/>
        <v>332456.54999999981</v>
      </c>
      <c r="Y106" s="7">
        <f t="shared" si="29"/>
        <v>332023.32000000018</v>
      </c>
      <c r="Z106" s="7">
        <f t="shared" si="30"/>
        <v>341238.11999999976</v>
      </c>
      <c r="AA106" s="7"/>
      <c r="AB106" s="7" cm="1">
        <f t="array" ref="AB106">value-D106</f>
        <v>173717.35</v>
      </c>
      <c r="AC106" s="7" cm="1">
        <f t="array" ref="AC106">value-G106</f>
        <v>174303.38</v>
      </c>
      <c r="AD106" s="7" cm="1">
        <f t="array" ref="AD106">value-J106</f>
        <v>174889.07</v>
      </c>
      <c r="AE106" s="7" cm="1">
        <f t="array" ref="AE106">value-M106</f>
        <v>175476.63</v>
      </c>
      <c r="AF106" s="7" cm="1">
        <f t="array" ref="AF106">value-P106</f>
        <v>124053.28</v>
      </c>
      <c r="AG106" s="7"/>
      <c r="AH106" s="7">
        <f t="shared" si="31"/>
        <v>505880.6100000001</v>
      </c>
      <c r="AI106" s="7">
        <f t="shared" si="32"/>
        <v>506999.89000000013</v>
      </c>
      <c r="AJ106" s="7">
        <f t="shared" si="33"/>
        <v>507345.61999999982</v>
      </c>
      <c r="AK106" s="7">
        <f t="shared" si="34"/>
        <v>507499.95000000019</v>
      </c>
      <c r="AL106" s="7">
        <f t="shared" si="35"/>
        <v>465291.39999999979</v>
      </c>
      <c r="AP106" s="9">
        <f t="shared" si="43"/>
        <v>533.25</v>
      </c>
      <c r="AQ106" s="9">
        <f t="shared" si="44"/>
        <v>293.28999999968801</v>
      </c>
      <c r="AR106" s="9">
        <f t="shared" si="45"/>
        <v>-139.93999999994412</v>
      </c>
      <c r="AS106" s="9">
        <f t="shared" si="46"/>
        <v>9074.8599999996368</v>
      </c>
      <c r="AU106" s="2">
        <f t="shared" si="36"/>
        <v>586.02999999999884</v>
      </c>
      <c r="AV106" s="2">
        <f t="shared" si="37"/>
        <v>1171.7200000000012</v>
      </c>
      <c r="AW106" s="2">
        <f t="shared" si="38"/>
        <v>1759.2799999999988</v>
      </c>
      <c r="AX106" s="2">
        <f t="shared" si="42"/>
        <v>-49664.070000000007</v>
      </c>
      <c r="AZ106" s="9">
        <f t="shared" si="39"/>
        <v>1119.2799999999988</v>
      </c>
      <c r="BA106" s="9">
        <f t="shared" si="40"/>
        <v>1465.0099999996892</v>
      </c>
      <c r="BB106" s="9">
        <f t="shared" si="41"/>
        <v>1619.3400000000547</v>
      </c>
      <c r="BC106" s="9">
        <f t="shared" si="41"/>
        <v>-40589.21000000037</v>
      </c>
    </row>
    <row r="107" spans="1:55" x14ac:dyDescent="0.25">
      <c r="A107" s="1">
        <v>47515</v>
      </c>
      <c r="B107" s="18">
        <v>256.83999999999997</v>
      </c>
      <c r="C107">
        <v>968.74</v>
      </c>
      <c r="D107" s="2">
        <v>122313.91</v>
      </c>
      <c r="E107" s="16">
        <v>242.84</v>
      </c>
      <c r="F107">
        <v>969.99</v>
      </c>
      <c r="G107" s="2">
        <v>121726.63</v>
      </c>
      <c r="H107" s="16">
        <v>228.96</v>
      </c>
      <c r="I107">
        <v>971.19</v>
      </c>
      <c r="J107" s="2">
        <v>121139.74</v>
      </c>
      <c r="K107" s="16">
        <v>215.2</v>
      </c>
      <c r="L107">
        <v>972.36</v>
      </c>
      <c r="M107" s="2">
        <v>120551</v>
      </c>
      <c r="N107" s="25">
        <v>702.6</v>
      </c>
      <c r="O107" s="2">
        <v>469.36</v>
      </c>
      <c r="P107" s="2">
        <v>172477.36</v>
      </c>
      <c r="Q107" s="16"/>
      <c r="U107" s="11">
        <v>47515</v>
      </c>
      <c r="V107" s="7">
        <f t="shared" si="26"/>
        <v>335437.68000000011</v>
      </c>
      <c r="W107" s="7">
        <f t="shared" si="27"/>
        <v>335983.68000000011</v>
      </c>
      <c r="X107" s="7">
        <f t="shared" si="28"/>
        <v>335756.39999999979</v>
      </c>
      <c r="Y107" s="7">
        <f t="shared" si="29"/>
        <v>335335.76000000018</v>
      </c>
      <c r="Z107" s="7">
        <f t="shared" si="30"/>
        <v>344566.15999999974</v>
      </c>
      <c r="AA107" s="7"/>
      <c r="AB107" s="7" cm="1">
        <f t="array" ref="AB107">value-D107</f>
        <v>174686.09</v>
      </c>
      <c r="AC107" s="7" cm="1">
        <f t="array" ref="AC107">value-G107</f>
        <v>175273.37</v>
      </c>
      <c r="AD107" s="7" cm="1">
        <f t="array" ref="AD107">value-J107</f>
        <v>175860.26</v>
      </c>
      <c r="AE107" s="7" cm="1">
        <f t="array" ref="AE107">value-M107</f>
        <v>176449</v>
      </c>
      <c r="AF107" s="7" cm="1">
        <f t="array" ref="AF107">value-P107</f>
        <v>124522.64000000001</v>
      </c>
      <c r="AG107" s="7"/>
      <c r="AH107" s="7">
        <f t="shared" si="31"/>
        <v>510123.77000000014</v>
      </c>
      <c r="AI107" s="7">
        <f t="shared" si="32"/>
        <v>511257.0500000001</v>
      </c>
      <c r="AJ107" s="7">
        <f t="shared" si="33"/>
        <v>511616.6599999998</v>
      </c>
      <c r="AK107" s="7">
        <f t="shared" si="34"/>
        <v>511784.76000000018</v>
      </c>
      <c r="AL107" s="7">
        <f t="shared" si="35"/>
        <v>469088.79999999976</v>
      </c>
      <c r="AP107" s="9">
        <f t="shared" si="43"/>
        <v>546</v>
      </c>
      <c r="AQ107" s="9">
        <f t="shared" si="44"/>
        <v>318.71999999968102</v>
      </c>
      <c r="AR107" s="9">
        <f t="shared" si="45"/>
        <v>-101.91999999992549</v>
      </c>
      <c r="AS107" s="9">
        <f t="shared" si="46"/>
        <v>9128.4799999996321</v>
      </c>
      <c r="AU107" s="2">
        <f t="shared" si="36"/>
        <v>587.27999999999884</v>
      </c>
      <c r="AV107" s="2">
        <f t="shared" si="37"/>
        <v>1174.1699999999983</v>
      </c>
      <c r="AW107" s="2">
        <f t="shared" si="38"/>
        <v>1762.9100000000035</v>
      </c>
      <c r="AX107" s="2">
        <f t="shared" si="42"/>
        <v>-50163.449999999983</v>
      </c>
      <c r="AZ107" s="9">
        <f t="shared" si="39"/>
        <v>1133.2799999999988</v>
      </c>
      <c r="BA107" s="9">
        <f t="shared" si="40"/>
        <v>1492.8899999996793</v>
      </c>
      <c r="BB107" s="9">
        <f t="shared" si="41"/>
        <v>1660.990000000078</v>
      </c>
      <c r="BC107" s="9">
        <f t="shared" si="41"/>
        <v>-41034.97000000035</v>
      </c>
    </row>
    <row r="108" spans="1:55" x14ac:dyDescent="0.25">
      <c r="A108" s="1">
        <v>47543</v>
      </c>
      <c r="B108" s="18">
        <v>254.82</v>
      </c>
      <c r="C108">
        <v>970.76</v>
      </c>
      <c r="D108" s="2">
        <v>121343.15</v>
      </c>
      <c r="E108" s="16">
        <v>240.92</v>
      </c>
      <c r="F108">
        <v>971.91</v>
      </c>
      <c r="G108" s="2">
        <v>120754.71</v>
      </c>
      <c r="H108" s="16">
        <v>227.14</v>
      </c>
      <c r="I108">
        <v>973.01</v>
      </c>
      <c r="J108" s="2">
        <v>120166.73</v>
      </c>
      <c r="K108" s="16">
        <v>213.48</v>
      </c>
      <c r="L108">
        <v>974.08</v>
      </c>
      <c r="M108" s="2">
        <v>119576.92</v>
      </c>
      <c r="N108" s="25">
        <v>700.69</v>
      </c>
      <c r="O108" s="2">
        <v>471.27</v>
      </c>
      <c r="P108" s="2">
        <v>172006.09</v>
      </c>
      <c r="Q108" s="16"/>
      <c r="U108" s="11">
        <v>47543</v>
      </c>
      <c r="V108" s="7">
        <f t="shared" si="26"/>
        <v>338712.10000000009</v>
      </c>
      <c r="W108" s="7">
        <f t="shared" si="27"/>
        <v>339270.85000000009</v>
      </c>
      <c r="X108" s="7">
        <f t="shared" si="28"/>
        <v>339056.24999999977</v>
      </c>
      <c r="Y108" s="7">
        <f t="shared" si="29"/>
        <v>338648.20000000019</v>
      </c>
      <c r="Z108" s="7">
        <f t="shared" si="30"/>
        <v>347894.19999999972</v>
      </c>
      <c r="AA108" s="7"/>
      <c r="AB108" s="7" cm="1">
        <f t="array" ref="AB108">value-D108</f>
        <v>175656.85</v>
      </c>
      <c r="AC108" s="7" cm="1">
        <f t="array" ref="AC108">value-G108</f>
        <v>176245.28999999998</v>
      </c>
      <c r="AD108" s="7" cm="1">
        <f t="array" ref="AD108">value-J108</f>
        <v>176833.27000000002</v>
      </c>
      <c r="AE108" s="7" cm="1">
        <f t="array" ref="AE108">value-M108</f>
        <v>177423.08000000002</v>
      </c>
      <c r="AF108" s="7" cm="1">
        <f t="array" ref="AF108">value-P108</f>
        <v>124993.91</v>
      </c>
      <c r="AG108" s="7"/>
      <c r="AH108" s="7">
        <f t="shared" si="31"/>
        <v>514368.95000000007</v>
      </c>
      <c r="AI108" s="7">
        <f t="shared" si="32"/>
        <v>515516.14000000007</v>
      </c>
      <c r="AJ108" s="7">
        <f t="shared" si="33"/>
        <v>515889.51999999979</v>
      </c>
      <c r="AK108" s="7">
        <f t="shared" si="34"/>
        <v>516071.2800000002</v>
      </c>
      <c r="AL108" s="7">
        <f t="shared" si="35"/>
        <v>472888.10999999975</v>
      </c>
      <c r="AP108" s="9">
        <f t="shared" si="43"/>
        <v>558.75</v>
      </c>
      <c r="AQ108" s="9">
        <f t="shared" si="44"/>
        <v>344.14999999967404</v>
      </c>
      <c r="AR108" s="9">
        <f t="shared" si="45"/>
        <v>-63.899999999906868</v>
      </c>
      <c r="AS108" s="9">
        <f t="shared" si="46"/>
        <v>9182.0999999996275</v>
      </c>
      <c r="AU108" s="2">
        <f t="shared" si="36"/>
        <v>588.43999999998778</v>
      </c>
      <c r="AV108" s="2">
        <f t="shared" si="37"/>
        <v>1176.4199999999983</v>
      </c>
      <c r="AW108" s="2">
        <f t="shared" si="38"/>
        <v>1766.2299999999959</v>
      </c>
      <c r="AX108" s="2">
        <f t="shared" si="42"/>
        <v>-50662.94</v>
      </c>
      <c r="AZ108" s="9">
        <f t="shared" si="39"/>
        <v>1147.1899999999878</v>
      </c>
      <c r="BA108" s="9">
        <f t="shared" si="40"/>
        <v>1520.5699999996723</v>
      </c>
      <c r="BB108" s="9">
        <f t="shared" si="41"/>
        <v>1702.3300000000891</v>
      </c>
      <c r="BC108" s="9">
        <f t="shared" si="41"/>
        <v>-41480.840000000375</v>
      </c>
    </row>
    <row r="109" spans="1:55" x14ac:dyDescent="0.25">
      <c r="A109" s="1">
        <v>47574</v>
      </c>
      <c r="B109" s="18">
        <v>252.8</v>
      </c>
      <c r="C109">
        <v>972.78</v>
      </c>
      <c r="D109" s="2">
        <v>120370.37</v>
      </c>
      <c r="E109" s="16">
        <v>238.99</v>
      </c>
      <c r="F109">
        <v>973.84</v>
      </c>
      <c r="G109" s="2">
        <v>119780.88</v>
      </c>
      <c r="H109" s="16">
        <v>225.31</v>
      </c>
      <c r="I109">
        <v>974.84</v>
      </c>
      <c r="J109" s="2">
        <v>119191.89</v>
      </c>
      <c r="K109" s="16">
        <v>211.75</v>
      </c>
      <c r="L109">
        <v>975.81</v>
      </c>
      <c r="M109" s="2">
        <v>118601.11</v>
      </c>
      <c r="N109" s="25">
        <v>698.77</v>
      </c>
      <c r="O109" s="2">
        <v>473.19</v>
      </c>
      <c r="P109" s="2">
        <v>171532.9</v>
      </c>
      <c r="Q109" s="16"/>
      <c r="U109" s="11">
        <v>47574</v>
      </c>
      <c r="V109" s="7">
        <f t="shared" si="26"/>
        <v>341986.52000000008</v>
      </c>
      <c r="W109" s="7">
        <f t="shared" si="27"/>
        <v>342558.02000000008</v>
      </c>
      <c r="X109" s="7">
        <f t="shared" si="28"/>
        <v>342356.09999999974</v>
      </c>
      <c r="Y109" s="7">
        <f t="shared" si="29"/>
        <v>341960.64000000019</v>
      </c>
      <c r="Z109" s="7">
        <f t="shared" si="30"/>
        <v>351222.2399999997</v>
      </c>
      <c r="AA109" s="7"/>
      <c r="AB109" s="7" cm="1">
        <f t="array" ref="AB109">value-D109</f>
        <v>176629.63</v>
      </c>
      <c r="AC109" s="7" cm="1">
        <f t="array" ref="AC109">value-G109</f>
        <v>177219.12</v>
      </c>
      <c r="AD109" s="7" cm="1">
        <f t="array" ref="AD109">value-J109</f>
        <v>177808.11</v>
      </c>
      <c r="AE109" s="7" cm="1">
        <f t="array" ref="AE109">value-M109</f>
        <v>178398.89</v>
      </c>
      <c r="AF109" s="7" cm="1">
        <f t="array" ref="AF109">value-P109</f>
        <v>125467.1</v>
      </c>
      <c r="AG109" s="7"/>
      <c r="AH109" s="7">
        <f t="shared" si="31"/>
        <v>518616.15000000008</v>
      </c>
      <c r="AI109" s="7">
        <f t="shared" si="32"/>
        <v>519777.14000000007</v>
      </c>
      <c r="AJ109" s="7">
        <f t="shared" si="33"/>
        <v>520164.20999999973</v>
      </c>
      <c r="AK109" s="7">
        <f t="shared" si="34"/>
        <v>520359.5300000002</v>
      </c>
      <c r="AL109" s="7">
        <f t="shared" si="35"/>
        <v>476689.33999999973</v>
      </c>
      <c r="AP109" s="9">
        <f t="shared" si="43"/>
        <v>571.5</v>
      </c>
      <c r="AQ109" s="9">
        <f t="shared" si="44"/>
        <v>369.57999999966705</v>
      </c>
      <c r="AR109" s="9">
        <f t="shared" si="45"/>
        <v>-25.879999999888241</v>
      </c>
      <c r="AS109" s="9">
        <f t="shared" si="46"/>
        <v>9235.7199999996228</v>
      </c>
      <c r="AU109" s="2">
        <f t="shared" si="36"/>
        <v>589.48999999999069</v>
      </c>
      <c r="AV109" s="2">
        <f t="shared" si="37"/>
        <v>1178.4799999999959</v>
      </c>
      <c r="AW109" s="2">
        <f t="shared" si="38"/>
        <v>1769.2599999999948</v>
      </c>
      <c r="AX109" s="2">
        <f t="shared" si="42"/>
        <v>-51162.53</v>
      </c>
      <c r="AZ109" s="9">
        <f t="shared" si="39"/>
        <v>1160.9899999999907</v>
      </c>
      <c r="BA109" s="9">
        <f t="shared" si="40"/>
        <v>1548.059999999663</v>
      </c>
      <c r="BB109" s="9">
        <f t="shared" si="41"/>
        <v>1743.3800000001065</v>
      </c>
      <c r="BC109" s="9">
        <f t="shared" si="41"/>
        <v>-41926.810000000376</v>
      </c>
    </row>
    <row r="110" spans="1:55" x14ac:dyDescent="0.25">
      <c r="A110" s="1">
        <v>47604</v>
      </c>
      <c r="B110" s="18">
        <v>250.77</v>
      </c>
      <c r="C110">
        <v>974.81</v>
      </c>
      <c r="D110" s="2">
        <v>119395.56</v>
      </c>
      <c r="E110" s="16">
        <v>237.07</v>
      </c>
      <c r="F110">
        <v>975.76</v>
      </c>
      <c r="G110" s="2">
        <v>118805.11</v>
      </c>
      <c r="H110" s="16">
        <v>223.48</v>
      </c>
      <c r="I110">
        <v>976.67</v>
      </c>
      <c r="J110" s="2">
        <v>118215.23</v>
      </c>
      <c r="K110" s="16">
        <v>210.02</v>
      </c>
      <c r="L110">
        <v>977.54</v>
      </c>
      <c r="M110" s="2">
        <v>117623.57</v>
      </c>
      <c r="N110" s="25">
        <v>696.85</v>
      </c>
      <c r="O110" s="2">
        <v>475.11</v>
      </c>
      <c r="P110" s="2">
        <v>171057.8</v>
      </c>
      <c r="Q110" s="16"/>
      <c r="U110" s="11">
        <v>47604</v>
      </c>
      <c r="V110" s="7">
        <f t="shared" si="26"/>
        <v>345260.94000000006</v>
      </c>
      <c r="W110" s="7">
        <f t="shared" si="27"/>
        <v>345845.19000000006</v>
      </c>
      <c r="X110" s="7">
        <f t="shared" si="28"/>
        <v>345655.94999999972</v>
      </c>
      <c r="Y110" s="7">
        <f t="shared" si="29"/>
        <v>345273.08000000019</v>
      </c>
      <c r="Z110" s="7">
        <f t="shared" si="30"/>
        <v>354550.27999999968</v>
      </c>
      <c r="AA110" s="7"/>
      <c r="AB110" s="7" cm="1">
        <f t="array" ref="AB110">value-D110</f>
        <v>177604.44</v>
      </c>
      <c r="AC110" s="7" cm="1">
        <f t="array" ref="AC110">value-G110</f>
        <v>178194.89</v>
      </c>
      <c r="AD110" s="7" cm="1">
        <f t="array" ref="AD110">value-J110</f>
        <v>178784.77000000002</v>
      </c>
      <c r="AE110" s="7" cm="1">
        <f t="array" ref="AE110">value-M110</f>
        <v>179376.43</v>
      </c>
      <c r="AF110" s="7" cm="1">
        <f t="array" ref="AF110">value-P110</f>
        <v>125942.20000000001</v>
      </c>
      <c r="AG110" s="7"/>
      <c r="AH110" s="7">
        <f t="shared" si="31"/>
        <v>522865.38000000006</v>
      </c>
      <c r="AI110" s="7">
        <f t="shared" si="32"/>
        <v>524040.08000000007</v>
      </c>
      <c r="AJ110" s="7">
        <f t="shared" si="33"/>
        <v>524440.71999999974</v>
      </c>
      <c r="AK110" s="7">
        <f t="shared" si="34"/>
        <v>524649.51000000024</v>
      </c>
      <c r="AL110" s="7">
        <f t="shared" si="35"/>
        <v>480492.47999999969</v>
      </c>
      <c r="AP110" s="9">
        <f t="shared" si="43"/>
        <v>584.25</v>
      </c>
      <c r="AQ110" s="9">
        <f t="shared" si="44"/>
        <v>395.00999999966007</v>
      </c>
      <c r="AR110" s="9">
        <f t="shared" si="45"/>
        <v>12.140000000130385</v>
      </c>
      <c r="AS110" s="9">
        <f t="shared" si="46"/>
        <v>9289.3399999996182</v>
      </c>
      <c r="AU110" s="2">
        <f t="shared" si="36"/>
        <v>590.44999999999709</v>
      </c>
      <c r="AV110" s="2">
        <f t="shared" si="37"/>
        <v>1180.3300000000017</v>
      </c>
      <c r="AW110" s="2">
        <f t="shared" si="38"/>
        <v>1771.9899999999907</v>
      </c>
      <c r="AX110" s="2">
        <f t="shared" si="42"/>
        <v>-51662.239999999991</v>
      </c>
      <c r="AZ110" s="9">
        <f t="shared" si="39"/>
        <v>1174.6999999999971</v>
      </c>
      <c r="BA110" s="9">
        <f t="shared" si="40"/>
        <v>1575.3399999996618</v>
      </c>
      <c r="BB110" s="9">
        <f t="shared" si="41"/>
        <v>1784.1300000001211</v>
      </c>
      <c r="BC110" s="9">
        <f t="shared" si="41"/>
        <v>-42372.900000000373</v>
      </c>
    </row>
    <row r="111" spans="1:55" x14ac:dyDescent="0.25">
      <c r="A111" s="1">
        <v>47635</v>
      </c>
      <c r="B111" s="18">
        <v>248.74</v>
      </c>
      <c r="C111">
        <v>976.84</v>
      </c>
      <c r="D111" s="2">
        <v>118418.72</v>
      </c>
      <c r="E111" s="16">
        <v>235.14</v>
      </c>
      <c r="F111">
        <v>977.69</v>
      </c>
      <c r="G111" s="2">
        <v>117827.42</v>
      </c>
      <c r="H111" s="16">
        <v>221.65</v>
      </c>
      <c r="I111">
        <v>978.5</v>
      </c>
      <c r="J111" s="2">
        <v>117236.73</v>
      </c>
      <c r="K111" s="16">
        <v>208.29</v>
      </c>
      <c r="L111">
        <v>979.27</v>
      </c>
      <c r="M111" s="2">
        <v>116644.3</v>
      </c>
      <c r="N111" s="25">
        <v>694.92</v>
      </c>
      <c r="O111" s="2">
        <v>477.04</v>
      </c>
      <c r="P111" s="2">
        <v>170580.76</v>
      </c>
      <c r="Q111" s="16"/>
      <c r="U111" s="11">
        <v>47635</v>
      </c>
      <c r="V111" s="7">
        <f t="shared" si="26"/>
        <v>348535.36000000004</v>
      </c>
      <c r="W111" s="7">
        <f t="shared" si="27"/>
        <v>349132.36000000004</v>
      </c>
      <c r="X111" s="7">
        <f t="shared" si="28"/>
        <v>348955.7999999997</v>
      </c>
      <c r="Y111" s="7">
        <f t="shared" si="29"/>
        <v>348585.52000000019</v>
      </c>
      <c r="Z111" s="7">
        <f t="shared" si="30"/>
        <v>357878.31999999966</v>
      </c>
      <c r="AA111" s="7"/>
      <c r="AB111" s="7" cm="1">
        <f t="array" ref="AB111">value-D111</f>
        <v>178581.28</v>
      </c>
      <c r="AC111" s="7" cm="1">
        <f t="array" ref="AC111">value-G111</f>
        <v>179172.58000000002</v>
      </c>
      <c r="AD111" s="7" cm="1">
        <f t="array" ref="AD111">value-J111</f>
        <v>179763.27000000002</v>
      </c>
      <c r="AE111" s="7" cm="1">
        <f t="array" ref="AE111">value-M111</f>
        <v>180355.7</v>
      </c>
      <c r="AF111" s="7" cm="1">
        <f t="array" ref="AF111">value-P111</f>
        <v>126419.23999999999</v>
      </c>
      <c r="AG111" s="7"/>
      <c r="AH111" s="7">
        <f t="shared" si="31"/>
        <v>527116.64</v>
      </c>
      <c r="AI111" s="7">
        <f t="shared" si="32"/>
        <v>528304.94000000006</v>
      </c>
      <c r="AJ111" s="7">
        <f t="shared" si="33"/>
        <v>528719.06999999972</v>
      </c>
      <c r="AK111" s="7">
        <f t="shared" si="34"/>
        <v>528941.2200000002</v>
      </c>
      <c r="AL111" s="7">
        <f t="shared" si="35"/>
        <v>484297.55999999965</v>
      </c>
      <c r="AP111" s="9">
        <f t="shared" si="43"/>
        <v>597</v>
      </c>
      <c r="AQ111" s="9">
        <f t="shared" si="44"/>
        <v>420.43999999965308</v>
      </c>
      <c r="AR111" s="9">
        <f t="shared" si="45"/>
        <v>50.160000000149012</v>
      </c>
      <c r="AS111" s="9">
        <f t="shared" si="46"/>
        <v>9342.9599999996135</v>
      </c>
      <c r="AU111" s="2">
        <f t="shared" si="36"/>
        <v>591.30000000000291</v>
      </c>
      <c r="AV111" s="2">
        <f t="shared" si="37"/>
        <v>1181.9900000000052</v>
      </c>
      <c r="AW111" s="2">
        <f t="shared" si="38"/>
        <v>1774.4199999999983</v>
      </c>
      <c r="AX111" s="2">
        <f t="shared" si="42"/>
        <v>-52162.040000000008</v>
      </c>
      <c r="AZ111" s="9">
        <f t="shared" si="39"/>
        <v>1188.3000000000029</v>
      </c>
      <c r="BA111" s="9">
        <f t="shared" si="40"/>
        <v>1602.4299999996583</v>
      </c>
      <c r="BB111" s="9">
        <f t="shared" si="41"/>
        <v>1824.5800000001473</v>
      </c>
      <c r="BC111" s="9">
        <f t="shared" si="41"/>
        <v>-42819.080000000395</v>
      </c>
    </row>
    <row r="112" spans="1:55" x14ac:dyDescent="0.25">
      <c r="A112" s="1">
        <v>47665</v>
      </c>
      <c r="B112" s="18">
        <v>246.71</v>
      </c>
      <c r="C112">
        <v>978.87</v>
      </c>
      <c r="D112" s="2">
        <v>117439.84</v>
      </c>
      <c r="E112" s="16">
        <v>233.2</v>
      </c>
      <c r="F112">
        <v>979.63</v>
      </c>
      <c r="G112" s="2">
        <v>116847.79</v>
      </c>
      <c r="H112" s="16">
        <v>219.82</v>
      </c>
      <c r="I112">
        <v>980.33</v>
      </c>
      <c r="J112" s="2">
        <v>116256.4</v>
      </c>
      <c r="K112" s="16">
        <v>206.56</v>
      </c>
      <c r="L112">
        <v>981</v>
      </c>
      <c r="M112" s="2">
        <v>115663.3</v>
      </c>
      <c r="N112" s="25">
        <v>692.98</v>
      </c>
      <c r="O112" s="2">
        <v>478.98</v>
      </c>
      <c r="P112" s="2">
        <v>170101.78</v>
      </c>
      <c r="Q112" s="16"/>
      <c r="U112" s="11">
        <v>47665</v>
      </c>
      <c r="V112" s="7">
        <f t="shared" si="26"/>
        <v>351809.78</v>
      </c>
      <c r="W112" s="7">
        <f t="shared" si="27"/>
        <v>352419.53</v>
      </c>
      <c r="X112" s="7">
        <f t="shared" si="28"/>
        <v>352255.64999999967</v>
      </c>
      <c r="Y112" s="7">
        <f t="shared" si="29"/>
        <v>351897.9600000002</v>
      </c>
      <c r="Z112" s="7">
        <f t="shared" si="30"/>
        <v>361206.35999999964</v>
      </c>
      <c r="AA112" s="7"/>
      <c r="AB112" s="7" cm="1">
        <f t="array" ref="AB112">value-D112</f>
        <v>179560.16</v>
      </c>
      <c r="AC112" s="7" cm="1">
        <f t="array" ref="AC112">value-G112</f>
        <v>180152.21000000002</v>
      </c>
      <c r="AD112" s="7" cm="1">
        <f t="array" ref="AD112">value-J112</f>
        <v>180743.6</v>
      </c>
      <c r="AE112" s="7" cm="1">
        <f t="array" ref="AE112">value-M112</f>
        <v>181336.7</v>
      </c>
      <c r="AF112" s="7" cm="1">
        <f t="array" ref="AF112">value-P112</f>
        <v>126898.22</v>
      </c>
      <c r="AG112" s="7"/>
      <c r="AH112" s="7">
        <f t="shared" si="31"/>
        <v>531369.94000000006</v>
      </c>
      <c r="AI112" s="7">
        <f t="shared" si="32"/>
        <v>532571.74</v>
      </c>
      <c r="AJ112" s="7">
        <f t="shared" si="33"/>
        <v>532999.24999999965</v>
      </c>
      <c r="AK112" s="7">
        <f t="shared" si="34"/>
        <v>533234.66000000015</v>
      </c>
      <c r="AL112" s="7">
        <f t="shared" si="35"/>
        <v>488104.57999999961</v>
      </c>
      <c r="AP112" s="9">
        <f t="shared" si="43"/>
        <v>609.75</v>
      </c>
      <c r="AQ112" s="9">
        <f t="shared" si="44"/>
        <v>445.8699999996461</v>
      </c>
      <c r="AR112" s="9">
        <f t="shared" si="45"/>
        <v>88.180000000167638</v>
      </c>
      <c r="AS112" s="9">
        <f t="shared" si="46"/>
        <v>9396.5799999996088</v>
      </c>
      <c r="AU112" s="2">
        <f t="shared" si="36"/>
        <v>592.05000000000291</v>
      </c>
      <c r="AV112" s="2">
        <f t="shared" si="37"/>
        <v>1183.4400000000023</v>
      </c>
      <c r="AW112" s="2">
        <f t="shared" si="38"/>
        <v>1776.5399999999936</v>
      </c>
      <c r="AX112" s="2">
        <f t="shared" si="42"/>
        <v>-52661.94</v>
      </c>
      <c r="AZ112" s="9">
        <f t="shared" si="39"/>
        <v>1201.8000000000029</v>
      </c>
      <c r="BA112" s="9">
        <f t="shared" si="40"/>
        <v>1629.3099999996484</v>
      </c>
      <c r="BB112" s="9">
        <f t="shared" si="41"/>
        <v>1864.7200000001612</v>
      </c>
      <c r="BC112" s="9">
        <f t="shared" si="41"/>
        <v>-43265.360000000393</v>
      </c>
    </row>
    <row r="113" spans="1:55" x14ac:dyDescent="0.25">
      <c r="A113" s="1">
        <v>47696</v>
      </c>
      <c r="B113" s="18">
        <v>244.67</v>
      </c>
      <c r="C113">
        <v>980.91</v>
      </c>
      <c r="D113" s="2">
        <v>116458.93</v>
      </c>
      <c r="E113" s="16">
        <v>231.26</v>
      </c>
      <c r="F113">
        <v>981.57</v>
      </c>
      <c r="G113" s="2">
        <v>115866.22</v>
      </c>
      <c r="H113" s="16">
        <v>217.98</v>
      </c>
      <c r="I113">
        <v>982.17</v>
      </c>
      <c r="J113" s="2">
        <v>115274.23</v>
      </c>
      <c r="K113" s="16">
        <v>204.82</v>
      </c>
      <c r="L113">
        <v>982.74</v>
      </c>
      <c r="M113" s="2">
        <v>114680.56</v>
      </c>
      <c r="N113" s="25">
        <v>691.04</v>
      </c>
      <c r="O113" s="2">
        <v>480.92</v>
      </c>
      <c r="P113" s="2">
        <v>169620.86</v>
      </c>
      <c r="Q113" s="16"/>
      <c r="U113" s="11">
        <v>47696</v>
      </c>
      <c r="V113" s="7">
        <f t="shared" si="26"/>
        <v>355084.2</v>
      </c>
      <c r="W113" s="7">
        <f t="shared" si="27"/>
        <v>355706.7</v>
      </c>
      <c r="X113" s="7">
        <f t="shared" si="28"/>
        <v>355555.49999999965</v>
      </c>
      <c r="Y113" s="7">
        <f t="shared" si="29"/>
        <v>355210.4000000002</v>
      </c>
      <c r="Z113" s="7">
        <f t="shared" si="30"/>
        <v>364534.39999999962</v>
      </c>
      <c r="AA113" s="7"/>
      <c r="AB113" s="7" cm="1">
        <f t="array" ref="AB113">value-D113</f>
        <v>180541.07</v>
      </c>
      <c r="AC113" s="7" cm="1">
        <f t="array" ref="AC113">value-G113</f>
        <v>181133.78</v>
      </c>
      <c r="AD113" s="7" cm="1">
        <f t="array" ref="AD113">value-J113</f>
        <v>181725.77000000002</v>
      </c>
      <c r="AE113" s="7" cm="1">
        <f t="array" ref="AE113">value-M113</f>
        <v>182319.44</v>
      </c>
      <c r="AF113" s="7" cm="1">
        <f t="array" ref="AF113">value-P113</f>
        <v>127379.14000000001</v>
      </c>
      <c r="AG113" s="7"/>
      <c r="AH113" s="7">
        <f t="shared" si="31"/>
        <v>535625.27</v>
      </c>
      <c r="AI113" s="7">
        <f t="shared" si="32"/>
        <v>536840.48</v>
      </c>
      <c r="AJ113" s="7">
        <f t="shared" si="33"/>
        <v>537281.26999999967</v>
      </c>
      <c r="AK113" s="7">
        <f t="shared" si="34"/>
        <v>537529.8400000002</v>
      </c>
      <c r="AL113" s="7">
        <f t="shared" si="35"/>
        <v>491913.53999999963</v>
      </c>
      <c r="AP113" s="9">
        <f t="shared" si="43"/>
        <v>622.5</v>
      </c>
      <c r="AQ113" s="9">
        <f t="shared" si="44"/>
        <v>471.29999999963911</v>
      </c>
      <c r="AR113" s="9">
        <f t="shared" si="45"/>
        <v>126.20000000018626</v>
      </c>
      <c r="AS113" s="9">
        <f t="shared" si="46"/>
        <v>9450.1999999996042</v>
      </c>
      <c r="AU113" s="2">
        <f t="shared" si="36"/>
        <v>592.70999999999185</v>
      </c>
      <c r="AV113" s="2">
        <f t="shared" si="37"/>
        <v>1184.6999999999971</v>
      </c>
      <c r="AW113" s="2">
        <f t="shared" si="38"/>
        <v>1778.3699999999953</v>
      </c>
      <c r="AX113" s="2">
        <f t="shared" si="42"/>
        <v>-53161.929999999993</v>
      </c>
      <c r="AZ113" s="9">
        <f t="shared" si="39"/>
        <v>1215.2099999999919</v>
      </c>
      <c r="BA113" s="9">
        <f t="shared" si="40"/>
        <v>1655.9999999996362</v>
      </c>
      <c r="BB113" s="9">
        <f t="shared" si="41"/>
        <v>1904.5700000001816</v>
      </c>
      <c r="BC113" s="9">
        <f t="shared" si="41"/>
        <v>-43711.730000000389</v>
      </c>
    </row>
    <row r="114" spans="1:55" x14ac:dyDescent="0.25">
      <c r="A114" s="1">
        <v>47727</v>
      </c>
      <c r="B114" s="18">
        <v>242.62</v>
      </c>
      <c r="C114">
        <v>982.96</v>
      </c>
      <c r="D114" s="2">
        <v>115475.97</v>
      </c>
      <c r="E114" s="16">
        <v>229.32</v>
      </c>
      <c r="F114">
        <v>983.51</v>
      </c>
      <c r="G114" s="2">
        <v>114882.71</v>
      </c>
      <c r="H114" s="16">
        <v>216.14</v>
      </c>
      <c r="I114">
        <v>984.01</v>
      </c>
      <c r="J114" s="2">
        <v>114290.22</v>
      </c>
      <c r="K114" s="16">
        <v>203.08</v>
      </c>
      <c r="L114">
        <v>984.48</v>
      </c>
      <c r="M114" s="2">
        <v>113696.08</v>
      </c>
      <c r="N114" s="25">
        <v>689.08</v>
      </c>
      <c r="O114" s="2">
        <v>482.88</v>
      </c>
      <c r="P114" s="2">
        <v>169137.99</v>
      </c>
      <c r="Q114" s="16"/>
      <c r="U114" s="11">
        <v>47727</v>
      </c>
      <c r="V114" s="7">
        <f t="shared" si="26"/>
        <v>358358.62</v>
      </c>
      <c r="W114" s="7">
        <f t="shared" si="27"/>
        <v>358993.87</v>
      </c>
      <c r="X114" s="7">
        <f t="shared" si="28"/>
        <v>358855.34999999963</v>
      </c>
      <c r="Y114" s="7">
        <f t="shared" si="29"/>
        <v>358522.8400000002</v>
      </c>
      <c r="Z114" s="7">
        <f t="shared" si="30"/>
        <v>367862.43999999959</v>
      </c>
      <c r="AA114" s="7"/>
      <c r="AB114" s="7" cm="1">
        <f t="array" ref="AB114">value-D114</f>
        <v>181524.03</v>
      </c>
      <c r="AC114" s="7" cm="1">
        <f t="array" ref="AC114">value-G114</f>
        <v>182117.28999999998</v>
      </c>
      <c r="AD114" s="7" cm="1">
        <f t="array" ref="AD114">value-J114</f>
        <v>182709.78</v>
      </c>
      <c r="AE114" s="7" cm="1">
        <f t="array" ref="AE114">value-M114</f>
        <v>183303.91999999998</v>
      </c>
      <c r="AF114" s="7" cm="1">
        <f t="array" ref="AF114">value-P114</f>
        <v>127862.01000000001</v>
      </c>
      <c r="AG114" s="7"/>
      <c r="AH114" s="7">
        <f t="shared" si="31"/>
        <v>539882.65</v>
      </c>
      <c r="AI114" s="7">
        <f t="shared" si="32"/>
        <v>541111.15999999992</v>
      </c>
      <c r="AJ114" s="7">
        <f t="shared" si="33"/>
        <v>541565.12999999966</v>
      </c>
      <c r="AK114" s="7">
        <f t="shared" si="34"/>
        <v>541826.76000000024</v>
      </c>
      <c r="AL114" s="7">
        <f t="shared" si="35"/>
        <v>495724.4499999996</v>
      </c>
      <c r="AP114" s="9">
        <f t="shared" si="43"/>
        <v>635.25</v>
      </c>
      <c r="AQ114" s="9">
        <f t="shared" si="44"/>
        <v>496.72999999963213</v>
      </c>
      <c r="AR114" s="9">
        <f t="shared" si="45"/>
        <v>164.22000000020489</v>
      </c>
      <c r="AS114" s="9">
        <f t="shared" si="46"/>
        <v>9503.8199999995995</v>
      </c>
      <c r="AU114" s="2">
        <f t="shared" si="36"/>
        <v>593.25999999999476</v>
      </c>
      <c r="AV114" s="2">
        <f t="shared" si="37"/>
        <v>1185.75</v>
      </c>
      <c r="AW114" s="2">
        <f t="shared" si="38"/>
        <v>1779.8899999999994</v>
      </c>
      <c r="AX114" s="2">
        <f t="shared" si="42"/>
        <v>-53662.01999999999</v>
      </c>
      <c r="AZ114" s="9">
        <f t="shared" si="39"/>
        <v>1228.5099999999948</v>
      </c>
      <c r="BA114" s="9">
        <f t="shared" si="40"/>
        <v>1682.4799999996321</v>
      </c>
      <c r="BB114" s="9">
        <f t="shared" si="41"/>
        <v>1944.1100000002043</v>
      </c>
      <c r="BC114" s="9">
        <f t="shared" si="41"/>
        <v>-44158.20000000039</v>
      </c>
    </row>
    <row r="115" spans="1:55" x14ac:dyDescent="0.25">
      <c r="A115" s="1">
        <v>47757</v>
      </c>
      <c r="B115" s="18">
        <v>240.57</v>
      </c>
      <c r="C115">
        <v>985.01</v>
      </c>
      <c r="D115" s="2">
        <v>114490.97</v>
      </c>
      <c r="E115" s="16">
        <v>227.37</v>
      </c>
      <c r="F115">
        <v>985.46</v>
      </c>
      <c r="G115" s="2">
        <v>113897.25</v>
      </c>
      <c r="H115" s="16">
        <v>214.29</v>
      </c>
      <c r="I115">
        <v>985.86</v>
      </c>
      <c r="J115" s="2">
        <v>113304.36</v>
      </c>
      <c r="K115" s="16">
        <v>201.34</v>
      </c>
      <c r="L115">
        <v>986.22</v>
      </c>
      <c r="M115" s="2">
        <v>112709.86</v>
      </c>
      <c r="N115" s="25">
        <v>687.12</v>
      </c>
      <c r="O115" s="2">
        <v>484.84</v>
      </c>
      <c r="P115" s="2">
        <v>168653.15</v>
      </c>
      <c r="Q115" s="16"/>
      <c r="U115" s="11">
        <v>47757</v>
      </c>
      <c r="V115" s="7">
        <f t="shared" si="26"/>
        <v>361633.04</v>
      </c>
      <c r="W115" s="7">
        <f t="shared" si="27"/>
        <v>362281.04</v>
      </c>
      <c r="X115" s="7">
        <f t="shared" si="28"/>
        <v>362155.1999999996</v>
      </c>
      <c r="Y115" s="7">
        <f t="shared" si="29"/>
        <v>361835.2800000002</v>
      </c>
      <c r="Z115" s="7">
        <f t="shared" si="30"/>
        <v>371190.47999999957</v>
      </c>
      <c r="AA115" s="7"/>
      <c r="AB115" s="7" cm="1">
        <f t="array" ref="AB115">value-D115</f>
        <v>182509.03</v>
      </c>
      <c r="AC115" s="7" cm="1">
        <f t="array" ref="AC115">value-G115</f>
        <v>183102.75</v>
      </c>
      <c r="AD115" s="7" cm="1">
        <f t="array" ref="AD115">value-J115</f>
        <v>183695.64</v>
      </c>
      <c r="AE115" s="7" cm="1">
        <f t="array" ref="AE115">value-M115</f>
        <v>184290.14</v>
      </c>
      <c r="AF115" s="7" cm="1">
        <f t="array" ref="AF115">value-P115</f>
        <v>128346.85</v>
      </c>
      <c r="AG115" s="7"/>
      <c r="AH115" s="7">
        <f t="shared" si="31"/>
        <v>544142.06999999995</v>
      </c>
      <c r="AI115" s="7">
        <f t="shared" si="32"/>
        <v>545383.79</v>
      </c>
      <c r="AJ115" s="7">
        <f t="shared" si="33"/>
        <v>545850.83999999962</v>
      </c>
      <c r="AK115" s="7">
        <f t="shared" si="34"/>
        <v>546125.42000000016</v>
      </c>
      <c r="AL115" s="7">
        <f t="shared" si="35"/>
        <v>499537.32999999961</v>
      </c>
      <c r="AP115" s="9">
        <f t="shared" si="43"/>
        <v>648</v>
      </c>
      <c r="AQ115" s="9">
        <f t="shared" si="44"/>
        <v>522.15999999962514</v>
      </c>
      <c r="AR115" s="9">
        <f t="shared" si="45"/>
        <v>202.24000000022352</v>
      </c>
      <c r="AS115" s="9">
        <f t="shared" si="46"/>
        <v>9557.4399999995949</v>
      </c>
      <c r="AU115" s="2">
        <f t="shared" si="36"/>
        <v>593.72000000000116</v>
      </c>
      <c r="AV115" s="2">
        <f t="shared" si="37"/>
        <v>1186.6100000000006</v>
      </c>
      <c r="AW115" s="2">
        <f t="shared" si="38"/>
        <v>1781.1100000000006</v>
      </c>
      <c r="AX115" s="2">
        <f t="shared" si="42"/>
        <v>-54162.179999999993</v>
      </c>
      <c r="AZ115" s="9">
        <f t="shared" si="39"/>
        <v>1241.7200000000012</v>
      </c>
      <c r="BA115" s="9">
        <f t="shared" si="40"/>
        <v>1708.7699999996257</v>
      </c>
      <c r="BB115" s="9">
        <f t="shared" si="41"/>
        <v>1983.3500000002241</v>
      </c>
      <c r="BC115" s="9">
        <f t="shared" si="41"/>
        <v>-44604.740000000398</v>
      </c>
    </row>
    <row r="116" spans="1:55" x14ac:dyDescent="0.25">
      <c r="A116" s="1">
        <v>47788</v>
      </c>
      <c r="B116" s="18">
        <v>238.52</v>
      </c>
      <c r="C116">
        <v>987.06</v>
      </c>
      <c r="D116" s="2">
        <v>113503.91</v>
      </c>
      <c r="E116" s="16">
        <v>225.42</v>
      </c>
      <c r="F116">
        <v>987.41</v>
      </c>
      <c r="G116" s="2">
        <v>112909.84</v>
      </c>
      <c r="H116" s="16">
        <v>212.45</v>
      </c>
      <c r="I116">
        <v>987.7</v>
      </c>
      <c r="J116" s="2">
        <v>112316.66</v>
      </c>
      <c r="K116" s="16">
        <v>199.59</v>
      </c>
      <c r="L116">
        <v>987.97</v>
      </c>
      <c r="M116" s="2">
        <v>111721.89</v>
      </c>
      <c r="N116" s="25">
        <v>685.15</v>
      </c>
      <c r="O116" s="2">
        <v>486.81</v>
      </c>
      <c r="P116" s="2">
        <v>168166.34</v>
      </c>
      <c r="Q116" s="16"/>
      <c r="U116" s="11">
        <v>47788</v>
      </c>
      <c r="V116" s="7">
        <f t="shared" si="26"/>
        <v>364907.45999999996</v>
      </c>
      <c r="W116" s="7">
        <f t="shared" si="27"/>
        <v>365568.20999999996</v>
      </c>
      <c r="X116" s="7">
        <f t="shared" si="28"/>
        <v>365455.04999999958</v>
      </c>
      <c r="Y116" s="7">
        <f t="shared" si="29"/>
        <v>365147.7200000002</v>
      </c>
      <c r="Z116" s="7">
        <f t="shared" si="30"/>
        <v>374518.51999999955</v>
      </c>
      <c r="AA116" s="7"/>
      <c r="AB116" s="7" cm="1">
        <f t="array" ref="AB116">value-D116</f>
        <v>183496.09</v>
      </c>
      <c r="AC116" s="7" cm="1">
        <f t="array" ref="AC116">value-G116</f>
        <v>184090.16</v>
      </c>
      <c r="AD116" s="7" cm="1">
        <f t="array" ref="AD116">value-J116</f>
        <v>184683.34</v>
      </c>
      <c r="AE116" s="7" cm="1">
        <f t="array" ref="AE116">value-M116</f>
        <v>185278.11</v>
      </c>
      <c r="AF116" s="7" cm="1">
        <f t="array" ref="AF116">value-P116</f>
        <v>128833.66</v>
      </c>
      <c r="AG116" s="7"/>
      <c r="AH116" s="7">
        <f t="shared" si="31"/>
        <v>548403.54999999993</v>
      </c>
      <c r="AI116" s="7">
        <f t="shared" si="32"/>
        <v>549658.37</v>
      </c>
      <c r="AJ116" s="7">
        <f t="shared" si="33"/>
        <v>550138.38999999955</v>
      </c>
      <c r="AK116" s="7">
        <f t="shared" si="34"/>
        <v>550425.83000000019</v>
      </c>
      <c r="AL116" s="7">
        <f t="shared" si="35"/>
        <v>503352.17999999959</v>
      </c>
      <c r="AP116" s="9">
        <f t="shared" si="43"/>
        <v>660.75</v>
      </c>
      <c r="AQ116" s="9">
        <f t="shared" si="44"/>
        <v>547.58999999961816</v>
      </c>
      <c r="AR116" s="9">
        <f t="shared" si="45"/>
        <v>240.26000000024214</v>
      </c>
      <c r="AS116" s="9">
        <f t="shared" si="46"/>
        <v>9611.0599999995902</v>
      </c>
      <c r="AU116" s="2">
        <f t="shared" si="36"/>
        <v>594.07000000000698</v>
      </c>
      <c r="AV116" s="2">
        <f t="shared" si="37"/>
        <v>1187.25</v>
      </c>
      <c r="AW116" s="2">
        <f t="shared" si="38"/>
        <v>1782.0200000000041</v>
      </c>
      <c r="AX116" s="2">
        <f t="shared" si="42"/>
        <v>-54662.429999999993</v>
      </c>
      <c r="AZ116" s="9">
        <f t="shared" si="39"/>
        <v>1254.820000000007</v>
      </c>
      <c r="BA116" s="9">
        <f t="shared" si="40"/>
        <v>1734.8399999996182</v>
      </c>
      <c r="BB116" s="9">
        <f t="shared" si="41"/>
        <v>2022.2800000002462</v>
      </c>
      <c r="BC116" s="9">
        <f t="shared" si="41"/>
        <v>-45051.370000000403</v>
      </c>
    </row>
    <row r="117" spans="1:55" x14ac:dyDescent="0.25">
      <c r="A117" s="1">
        <v>47818</v>
      </c>
      <c r="B117" s="18">
        <v>236.47</v>
      </c>
      <c r="C117">
        <v>989.11</v>
      </c>
      <c r="D117" s="2">
        <v>112514.8</v>
      </c>
      <c r="E117" s="16">
        <v>223.47</v>
      </c>
      <c r="F117">
        <v>989.36</v>
      </c>
      <c r="G117" s="2">
        <v>111920.48</v>
      </c>
      <c r="H117" s="16">
        <v>210.59</v>
      </c>
      <c r="I117">
        <v>989.56</v>
      </c>
      <c r="J117" s="2">
        <v>111327.1</v>
      </c>
      <c r="K117" s="16">
        <v>197.84</v>
      </c>
      <c r="L117">
        <v>989.72</v>
      </c>
      <c r="M117" s="2">
        <v>110732.17</v>
      </c>
      <c r="N117" s="25">
        <v>683.18</v>
      </c>
      <c r="O117" s="2">
        <v>488.78</v>
      </c>
      <c r="P117" s="2">
        <v>167677.56</v>
      </c>
      <c r="Q117" s="16"/>
      <c r="U117" s="11">
        <v>47818</v>
      </c>
      <c r="V117" s="7">
        <f t="shared" si="26"/>
        <v>368181.87999999995</v>
      </c>
      <c r="W117" s="7">
        <f t="shared" si="27"/>
        <v>368855.37999999995</v>
      </c>
      <c r="X117" s="7">
        <f t="shared" si="28"/>
        <v>368754.89999999956</v>
      </c>
      <c r="Y117" s="7">
        <f t="shared" si="29"/>
        <v>368460.16000000021</v>
      </c>
      <c r="Z117" s="7">
        <f t="shared" si="30"/>
        <v>377846.55999999953</v>
      </c>
      <c r="AA117" s="7"/>
      <c r="AB117" s="7" cm="1">
        <f t="array" ref="AB117">value-D117</f>
        <v>184485.2</v>
      </c>
      <c r="AC117" s="7" cm="1">
        <f t="array" ref="AC117">value-G117</f>
        <v>185079.52000000002</v>
      </c>
      <c r="AD117" s="7" cm="1">
        <f t="array" ref="AD117">value-J117</f>
        <v>185672.9</v>
      </c>
      <c r="AE117" s="7" cm="1">
        <f t="array" ref="AE117">value-M117</f>
        <v>186267.83000000002</v>
      </c>
      <c r="AF117" s="7" cm="1">
        <f t="array" ref="AF117">value-P117</f>
        <v>129322.44</v>
      </c>
      <c r="AG117" s="7"/>
      <c r="AH117" s="7">
        <f t="shared" si="31"/>
        <v>552667.07999999996</v>
      </c>
      <c r="AI117" s="7">
        <f t="shared" si="32"/>
        <v>553934.89999999991</v>
      </c>
      <c r="AJ117" s="7">
        <f t="shared" si="33"/>
        <v>554427.79999999958</v>
      </c>
      <c r="AK117" s="7">
        <f t="shared" si="34"/>
        <v>554727.99000000022</v>
      </c>
      <c r="AL117" s="7">
        <f t="shared" si="35"/>
        <v>507168.99999999953</v>
      </c>
      <c r="AP117" s="9">
        <f t="shared" si="43"/>
        <v>673.5</v>
      </c>
      <c r="AQ117" s="9">
        <f t="shared" si="44"/>
        <v>573.01999999961117</v>
      </c>
      <c r="AR117" s="9">
        <f t="shared" si="45"/>
        <v>278.28000000026077</v>
      </c>
      <c r="AS117" s="9">
        <f t="shared" si="46"/>
        <v>9664.6799999995856</v>
      </c>
      <c r="AU117" s="2">
        <f t="shared" si="36"/>
        <v>594.32000000000698</v>
      </c>
      <c r="AV117" s="2">
        <f t="shared" si="37"/>
        <v>1187.6999999999971</v>
      </c>
      <c r="AW117" s="2">
        <f t="shared" si="38"/>
        <v>1782.6300000000047</v>
      </c>
      <c r="AX117" s="2">
        <f t="shared" si="42"/>
        <v>-55162.759999999995</v>
      </c>
      <c r="AZ117" s="9">
        <f t="shared" si="39"/>
        <v>1267.820000000007</v>
      </c>
      <c r="BA117" s="9">
        <f t="shared" si="40"/>
        <v>1760.7199999996083</v>
      </c>
      <c r="BB117" s="9">
        <f t="shared" si="41"/>
        <v>2060.9100000002654</v>
      </c>
      <c r="BC117" s="9">
        <f t="shared" si="41"/>
        <v>-45498.080000000409</v>
      </c>
    </row>
    <row r="118" spans="1:55" x14ac:dyDescent="0.25">
      <c r="A118" s="1">
        <v>47849</v>
      </c>
      <c r="B118" s="18">
        <v>234.41</v>
      </c>
      <c r="C118">
        <v>991.17</v>
      </c>
      <c r="D118" s="2">
        <v>111523.62</v>
      </c>
      <c r="E118" s="16">
        <v>221.51</v>
      </c>
      <c r="F118">
        <v>991.32</v>
      </c>
      <c r="G118" s="2">
        <v>110929.16</v>
      </c>
      <c r="H118" s="16">
        <v>208.74</v>
      </c>
      <c r="I118">
        <v>991.41</v>
      </c>
      <c r="J118" s="2">
        <v>110335.69</v>
      </c>
      <c r="K118" s="16">
        <v>196.09</v>
      </c>
      <c r="L118">
        <v>991.47</v>
      </c>
      <c r="M118" s="2">
        <v>109740.7</v>
      </c>
      <c r="N118" s="25">
        <v>681.19</v>
      </c>
      <c r="O118" s="2">
        <v>490.77</v>
      </c>
      <c r="P118" s="2">
        <v>167186.79</v>
      </c>
      <c r="Q118" s="16"/>
      <c r="U118" s="11">
        <v>47849</v>
      </c>
      <c r="V118" s="7">
        <f t="shared" si="26"/>
        <v>371456.29999999993</v>
      </c>
      <c r="W118" s="7">
        <f t="shared" si="27"/>
        <v>372142.54999999993</v>
      </c>
      <c r="X118" s="7">
        <f t="shared" si="28"/>
        <v>372054.74999999953</v>
      </c>
      <c r="Y118" s="7">
        <f t="shared" si="29"/>
        <v>371772.60000000021</v>
      </c>
      <c r="Z118" s="7">
        <f t="shared" si="30"/>
        <v>381174.59999999951</v>
      </c>
      <c r="AA118" s="7"/>
      <c r="AB118" s="7" cm="1">
        <f t="array" ref="AB118">value-D118</f>
        <v>185476.38</v>
      </c>
      <c r="AC118" s="7" cm="1">
        <f t="array" ref="AC118">value-G118</f>
        <v>186070.84</v>
      </c>
      <c r="AD118" s="7" cm="1">
        <f t="array" ref="AD118">value-J118</f>
        <v>186664.31</v>
      </c>
      <c r="AE118" s="7" cm="1">
        <f t="array" ref="AE118">value-M118</f>
        <v>187259.3</v>
      </c>
      <c r="AF118" s="7" cm="1">
        <f t="array" ref="AF118">value-P118</f>
        <v>129813.20999999999</v>
      </c>
      <c r="AG118" s="7"/>
      <c r="AH118" s="7">
        <f t="shared" si="31"/>
        <v>556932.67999999993</v>
      </c>
      <c r="AI118" s="7">
        <f t="shared" si="32"/>
        <v>558213.3899999999</v>
      </c>
      <c r="AJ118" s="7">
        <f t="shared" si="33"/>
        <v>558719.05999999959</v>
      </c>
      <c r="AK118" s="7">
        <f t="shared" si="34"/>
        <v>559031.90000000014</v>
      </c>
      <c r="AL118" s="7">
        <f t="shared" si="35"/>
        <v>510987.80999999947</v>
      </c>
      <c r="AP118" s="9">
        <f t="shared" si="43"/>
        <v>686.25</v>
      </c>
      <c r="AQ118" s="9">
        <f t="shared" si="44"/>
        <v>598.44999999960419</v>
      </c>
      <c r="AR118" s="9">
        <f t="shared" si="45"/>
        <v>316.3000000002794</v>
      </c>
      <c r="AS118" s="9">
        <f t="shared" si="46"/>
        <v>9718.2999999995809</v>
      </c>
      <c r="AU118" s="2">
        <f t="shared" si="36"/>
        <v>594.45999999999185</v>
      </c>
      <c r="AV118" s="2">
        <f t="shared" si="37"/>
        <v>1187.929999999993</v>
      </c>
      <c r="AW118" s="2">
        <f t="shared" si="38"/>
        <v>1782.9199999999983</v>
      </c>
      <c r="AX118" s="2">
        <f t="shared" si="42"/>
        <v>-55663.170000000013</v>
      </c>
      <c r="AZ118" s="9">
        <f t="shared" si="39"/>
        <v>1280.7099999999919</v>
      </c>
      <c r="BA118" s="9">
        <f t="shared" si="40"/>
        <v>1786.3799999995972</v>
      </c>
      <c r="BB118" s="9">
        <f t="shared" si="41"/>
        <v>2099.2200000002777</v>
      </c>
      <c r="BC118" s="9">
        <f t="shared" si="41"/>
        <v>-45944.870000000432</v>
      </c>
    </row>
    <row r="119" spans="1:55" x14ac:dyDescent="0.25">
      <c r="A119" s="1">
        <v>47880</v>
      </c>
      <c r="B119" s="18">
        <v>232.34</v>
      </c>
      <c r="C119">
        <v>993.24</v>
      </c>
      <c r="D119" s="2">
        <v>110530.38</v>
      </c>
      <c r="E119" s="16">
        <v>219.55</v>
      </c>
      <c r="F119">
        <v>993.28</v>
      </c>
      <c r="G119" s="2">
        <v>109935.88</v>
      </c>
      <c r="H119" s="16">
        <v>206.88</v>
      </c>
      <c r="I119">
        <v>993.27</v>
      </c>
      <c r="J119" s="2">
        <v>109342.42</v>
      </c>
      <c r="K119" s="16">
        <v>194.33</v>
      </c>
      <c r="L119">
        <v>993.23</v>
      </c>
      <c r="M119" s="2">
        <v>108747.47</v>
      </c>
      <c r="N119" s="25">
        <v>679.2</v>
      </c>
      <c r="O119" s="2">
        <v>492.76</v>
      </c>
      <c r="P119" s="2">
        <v>166694.01999999999</v>
      </c>
      <c r="Q119" s="16"/>
      <c r="U119" s="11">
        <v>47880</v>
      </c>
      <c r="V119" s="7">
        <f t="shared" si="26"/>
        <v>374730.71999999991</v>
      </c>
      <c r="W119" s="7">
        <f t="shared" si="27"/>
        <v>375429.71999999991</v>
      </c>
      <c r="X119" s="7">
        <f t="shared" si="28"/>
        <v>375354.59999999951</v>
      </c>
      <c r="Y119" s="7">
        <f t="shared" si="29"/>
        <v>375085.04000000021</v>
      </c>
      <c r="Z119" s="7">
        <f t="shared" si="30"/>
        <v>384502.63999999949</v>
      </c>
      <c r="AA119" s="7"/>
      <c r="AB119" s="7" cm="1">
        <f t="array" ref="AB119">value-D119</f>
        <v>186469.62</v>
      </c>
      <c r="AC119" s="7" cm="1">
        <f t="array" ref="AC119">value-G119</f>
        <v>187064.12</v>
      </c>
      <c r="AD119" s="7" cm="1">
        <f t="array" ref="AD119">value-J119</f>
        <v>187657.58000000002</v>
      </c>
      <c r="AE119" s="7" cm="1">
        <f t="array" ref="AE119">value-M119</f>
        <v>188252.53</v>
      </c>
      <c r="AF119" s="7" cm="1">
        <f t="array" ref="AF119">value-P119</f>
        <v>130305.98000000001</v>
      </c>
      <c r="AG119" s="7"/>
      <c r="AH119" s="7">
        <f t="shared" si="31"/>
        <v>561200.33999999985</v>
      </c>
      <c r="AI119" s="7">
        <f t="shared" si="32"/>
        <v>562493.83999999985</v>
      </c>
      <c r="AJ119" s="7">
        <f t="shared" si="33"/>
        <v>563012.17999999947</v>
      </c>
      <c r="AK119" s="7">
        <f t="shared" si="34"/>
        <v>563337.57000000018</v>
      </c>
      <c r="AL119" s="7">
        <f t="shared" si="35"/>
        <v>514808.61999999953</v>
      </c>
      <c r="AP119" s="9">
        <f t="shared" si="43"/>
        <v>699</v>
      </c>
      <c r="AQ119" s="9">
        <f t="shared" si="44"/>
        <v>623.8799999995972</v>
      </c>
      <c r="AR119" s="9">
        <f t="shared" si="45"/>
        <v>354.32000000029802</v>
      </c>
      <c r="AS119" s="9">
        <f t="shared" si="46"/>
        <v>9771.9199999995762</v>
      </c>
      <c r="AU119" s="2">
        <f t="shared" si="36"/>
        <v>594.5</v>
      </c>
      <c r="AV119" s="2">
        <f t="shared" si="37"/>
        <v>1187.9600000000064</v>
      </c>
      <c r="AW119" s="2">
        <f t="shared" si="38"/>
        <v>1782.9100000000035</v>
      </c>
      <c r="AX119" s="2">
        <f t="shared" si="42"/>
        <v>-56163.639999999985</v>
      </c>
      <c r="AZ119" s="9">
        <f t="shared" si="39"/>
        <v>1293.5</v>
      </c>
      <c r="BA119" s="9">
        <f t="shared" si="40"/>
        <v>1811.8399999996036</v>
      </c>
      <c r="BB119" s="9">
        <f t="shared" si="41"/>
        <v>2137.2300000003015</v>
      </c>
      <c r="BC119" s="9">
        <f t="shared" si="41"/>
        <v>-46391.720000000409</v>
      </c>
    </row>
    <row r="120" spans="1:55" x14ac:dyDescent="0.25">
      <c r="A120" s="1">
        <v>47908</v>
      </c>
      <c r="B120" s="18">
        <v>230.27</v>
      </c>
      <c r="C120">
        <v>995.31</v>
      </c>
      <c r="D120" s="2">
        <v>109535.08</v>
      </c>
      <c r="E120" s="16">
        <v>217.58</v>
      </c>
      <c r="F120">
        <v>995.25</v>
      </c>
      <c r="G120" s="2">
        <v>108940.63</v>
      </c>
      <c r="H120" s="16">
        <v>205.02</v>
      </c>
      <c r="I120">
        <v>995.13</v>
      </c>
      <c r="J120" s="2">
        <v>108347.29</v>
      </c>
      <c r="K120" s="16">
        <v>192.57</v>
      </c>
      <c r="L120">
        <v>994.99</v>
      </c>
      <c r="M120" s="2">
        <v>107752.49</v>
      </c>
      <c r="N120" s="25">
        <v>677.19</v>
      </c>
      <c r="O120" s="2">
        <v>494.77</v>
      </c>
      <c r="P120" s="2">
        <v>166199.26</v>
      </c>
      <c r="Q120" s="16"/>
      <c r="U120" s="11">
        <v>47908</v>
      </c>
      <c r="V120" s="7">
        <f t="shared" si="26"/>
        <v>378005.1399999999</v>
      </c>
      <c r="W120" s="7">
        <f t="shared" si="27"/>
        <v>378716.8899999999</v>
      </c>
      <c r="X120" s="7">
        <f t="shared" si="28"/>
        <v>378654.44999999949</v>
      </c>
      <c r="Y120" s="7">
        <f t="shared" si="29"/>
        <v>378397.48000000021</v>
      </c>
      <c r="Z120" s="7">
        <f t="shared" si="30"/>
        <v>387830.67999999947</v>
      </c>
      <c r="AA120" s="7"/>
      <c r="AB120" s="7" cm="1">
        <f t="array" ref="AB120">value-D120</f>
        <v>187464.91999999998</v>
      </c>
      <c r="AC120" s="7" cm="1">
        <f t="array" ref="AC120">value-G120</f>
        <v>188059.37</v>
      </c>
      <c r="AD120" s="7" cm="1">
        <f t="array" ref="AD120">value-J120</f>
        <v>188652.71000000002</v>
      </c>
      <c r="AE120" s="7" cm="1">
        <f t="array" ref="AE120">value-M120</f>
        <v>189247.51</v>
      </c>
      <c r="AF120" s="7" cm="1">
        <f t="array" ref="AF120">value-P120</f>
        <v>130800.73999999999</v>
      </c>
      <c r="AG120" s="7"/>
      <c r="AH120" s="7">
        <f t="shared" si="31"/>
        <v>565470.05999999982</v>
      </c>
      <c r="AI120" s="7">
        <f t="shared" si="32"/>
        <v>566776.25999999989</v>
      </c>
      <c r="AJ120" s="7">
        <f t="shared" si="33"/>
        <v>567307.15999999945</v>
      </c>
      <c r="AK120" s="7">
        <f t="shared" si="34"/>
        <v>567644.99000000022</v>
      </c>
      <c r="AL120" s="7">
        <f t="shared" si="35"/>
        <v>518631.41999999946</v>
      </c>
      <c r="AP120" s="9">
        <f t="shared" si="43"/>
        <v>711.75</v>
      </c>
      <c r="AQ120" s="9">
        <f t="shared" si="44"/>
        <v>649.30999999959022</v>
      </c>
      <c r="AR120" s="9">
        <f t="shared" si="45"/>
        <v>392.34000000031665</v>
      </c>
      <c r="AS120" s="9">
        <f t="shared" si="46"/>
        <v>9825.5399999995716</v>
      </c>
      <c r="AU120" s="2">
        <f t="shared" si="36"/>
        <v>594.44999999999709</v>
      </c>
      <c r="AV120" s="2">
        <f t="shared" si="37"/>
        <v>1187.7900000000081</v>
      </c>
      <c r="AW120" s="2">
        <f t="shared" si="38"/>
        <v>1782.5899999999965</v>
      </c>
      <c r="AX120" s="2">
        <f t="shared" si="42"/>
        <v>-56664.180000000008</v>
      </c>
      <c r="AZ120" s="9">
        <f t="shared" si="39"/>
        <v>1306.1999999999971</v>
      </c>
      <c r="BA120" s="9">
        <f t="shared" si="40"/>
        <v>1837.0999999995984</v>
      </c>
      <c r="BB120" s="9">
        <f t="shared" si="41"/>
        <v>2174.9300000003132</v>
      </c>
      <c r="BC120" s="9">
        <f t="shared" si="41"/>
        <v>-46838.640000000436</v>
      </c>
    </row>
    <row r="121" spans="1:55" x14ac:dyDescent="0.25">
      <c r="A121" s="1">
        <v>47939</v>
      </c>
      <c r="B121" s="18">
        <v>228.2</v>
      </c>
      <c r="C121">
        <v>997.38</v>
      </c>
      <c r="D121" s="2">
        <v>108537.69</v>
      </c>
      <c r="E121" s="16">
        <v>215.61</v>
      </c>
      <c r="F121">
        <v>997.22</v>
      </c>
      <c r="G121" s="2">
        <v>107943.41</v>
      </c>
      <c r="H121" s="16">
        <v>203.15</v>
      </c>
      <c r="I121">
        <v>997</v>
      </c>
      <c r="J121" s="2">
        <v>107350.29</v>
      </c>
      <c r="K121" s="16">
        <v>190.81</v>
      </c>
      <c r="L121">
        <v>996.75</v>
      </c>
      <c r="M121" s="2">
        <v>106755.74</v>
      </c>
      <c r="N121" s="25">
        <v>675.18</v>
      </c>
      <c r="O121" s="2">
        <v>496.78</v>
      </c>
      <c r="P121" s="2">
        <v>165702.48000000001</v>
      </c>
      <c r="Q121" s="16"/>
      <c r="U121" s="11">
        <v>47939</v>
      </c>
      <c r="V121" s="7">
        <f t="shared" si="26"/>
        <v>381279.55999999988</v>
      </c>
      <c r="W121" s="7">
        <f t="shared" si="27"/>
        <v>382004.05999999988</v>
      </c>
      <c r="X121" s="7">
        <f t="shared" si="28"/>
        <v>381954.29999999946</v>
      </c>
      <c r="Y121" s="7">
        <f t="shared" si="29"/>
        <v>381709.92000000022</v>
      </c>
      <c r="Z121" s="7">
        <f t="shared" si="30"/>
        <v>391158.71999999945</v>
      </c>
      <c r="AA121" s="7"/>
      <c r="AB121" s="7" cm="1">
        <f t="array" ref="AB121">value-D121</f>
        <v>188462.31</v>
      </c>
      <c r="AC121" s="7" cm="1">
        <f t="array" ref="AC121">value-G121</f>
        <v>189056.59</v>
      </c>
      <c r="AD121" s="7" cm="1">
        <f t="array" ref="AD121">value-J121</f>
        <v>189649.71000000002</v>
      </c>
      <c r="AE121" s="7" cm="1">
        <f t="array" ref="AE121">value-M121</f>
        <v>190244.26</v>
      </c>
      <c r="AF121" s="7" cm="1">
        <f t="array" ref="AF121">value-P121</f>
        <v>131297.51999999999</v>
      </c>
      <c r="AG121" s="7"/>
      <c r="AH121" s="7">
        <f t="shared" si="31"/>
        <v>569741.86999999988</v>
      </c>
      <c r="AI121" s="7">
        <f t="shared" si="32"/>
        <v>571060.64999999991</v>
      </c>
      <c r="AJ121" s="7">
        <f t="shared" si="33"/>
        <v>571604.00999999954</v>
      </c>
      <c r="AK121" s="7">
        <f t="shared" si="34"/>
        <v>571954.18000000017</v>
      </c>
      <c r="AL121" s="7">
        <f t="shared" si="35"/>
        <v>522456.23999999941</v>
      </c>
      <c r="AP121" s="9">
        <f t="shared" si="43"/>
        <v>724.5</v>
      </c>
      <c r="AQ121" s="9">
        <f t="shared" si="44"/>
        <v>674.73999999958323</v>
      </c>
      <c r="AR121" s="9">
        <f t="shared" si="45"/>
        <v>430.36000000033528</v>
      </c>
      <c r="AS121" s="9">
        <f t="shared" si="46"/>
        <v>9879.1599999995669</v>
      </c>
      <c r="AU121" s="2">
        <f t="shared" si="36"/>
        <v>594.27999999999884</v>
      </c>
      <c r="AV121" s="2">
        <f t="shared" si="37"/>
        <v>1187.4000000000087</v>
      </c>
      <c r="AW121" s="2">
        <f t="shared" si="38"/>
        <v>1781.9499999999971</v>
      </c>
      <c r="AX121" s="2">
        <f t="shared" si="42"/>
        <v>-57164.790000000008</v>
      </c>
      <c r="AZ121" s="9">
        <f t="shared" si="39"/>
        <v>1318.7799999999988</v>
      </c>
      <c r="BA121" s="9">
        <f t="shared" si="40"/>
        <v>1862.139999999592</v>
      </c>
      <c r="BB121" s="9">
        <f t="shared" si="41"/>
        <v>2212.3100000003324</v>
      </c>
      <c r="BC121" s="9">
        <f t="shared" si="41"/>
        <v>-47285.630000000441</v>
      </c>
    </row>
    <row r="122" spans="1:55" x14ac:dyDescent="0.25">
      <c r="A122" s="1">
        <v>47969</v>
      </c>
      <c r="B122" s="18">
        <v>226.12</v>
      </c>
      <c r="C122">
        <v>999.46</v>
      </c>
      <c r="D122" s="2">
        <v>107538.23</v>
      </c>
      <c r="E122" s="16">
        <v>213.64</v>
      </c>
      <c r="F122">
        <v>999.19</v>
      </c>
      <c r="G122" s="2">
        <v>106944.22</v>
      </c>
      <c r="H122" s="16">
        <v>201.28</v>
      </c>
      <c r="I122">
        <v>998.87</v>
      </c>
      <c r="J122" s="2">
        <v>106351.42</v>
      </c>
      <c r="K122" s="16">
        <v>189.05</v>
      </c>
      <c r="L122">
        <v>998.51</v>
      </c>
      <c r="M122" s="2">
        <v>105757.22</v>
      </c>
      <c r="N122" s="25">
        <v>673.17</v>
      </c>
      <c r="O122" s="2">
        <v>498.79</v>
      </c>
      <c r="P122" s="2">
        <v>165203.69</v>
      </c>
      <c r="Q122" s="16"/>
      <c r="U122" s="11">
        <v>47969</v>
      </c>
      <c r="V122" s="7">
        <f t="shared" si="26"/>
        <v>384553.97999999986</v>
      </c>
      <c r="W122" s="7">
        <f t="shared" si="27"/>
        <v>385291.22999999986</v>
      </c>
      <c r="X122" s="7">
        <f t="shared" si="28"/>
        <v>385254.14999999944</v>
      </c>
      <c r="Y122" s="7">
        <f t="shared" si="29"/>
        <v>385022.36000000022</v>
      </c>
      <c r="Z122" s="7">
        <f t="shared" si="30"/>
        <v>394486.75999999943</v>
      </c>
      <c r="AA122" s="7"/>
      <c r="AB122" s="7" cm="1">
        <f t="array" ref="AB122">value-D122</f>
        <v>189461.77000000002</v>
      </c>
      <c r="AC122" s="7" cm="1">
        <f t="array" ref="AC122">value-G122</f>
        <v>190055.78</v>
      </c>
      <c r="AD122" s="7" cm="1">
        <f t="array" ref="AD122">value-J122</f>
        <v>190648.58000000002</v>
      </c>
      <c r="AE122" s="7" cm="1">
        <f t="array" ref="AE122">value-M122</f>
        <v>191242.78</v>
      </c>
      <c r="AF122" s="7" cm="1">
        <f t="array" ref="AF122">value-P122</f>
        <v>131796.31</v>
      </c>
      <c r="AG122" s="7"/>
      <c r="AH122" s="7">
        <f t="shared" si="31"/>
        <v>574015.74999999988</v>
      </c>
      <c r="AI122" s="7">
        <f t="shared" si="32"/>
        <v>575347.00999999989</v>
      </c>
      <c r="AJ122" s="7">
        <f t="shared" si="33"/>
        <v>575902.72999999952</v>
      </c>
      <c r="AK122" s="7">
        <f t="shared" si="34"/>
        <v>576265.14000000025</v>
      </c>
      <c r="AL122" s="7">
        <f t="shared" si="35"/>
        <v>526283.06999999937</v>
      </c>
      <c r="AP122" s="9">
        <f t="shared" si="43"/>
        <v>737.25</v>
      </c>
      <c r="AQ122" s="9">
        <f t="shared" si="44"/>
        <v>700.16999999957625</v>
      </c>
      <c r="AR122" s="9">
        <f t="shared" si="45"/>
        <v>468.3800000003539</v>
      </c>
      <c r="AS122" s="9">
        <f t="shared" si="46"/>
        <v>9932.7799999995623</v>
      </c>
      <c r="AU122" s="2">
        <f t="shared" si="36"/>
        <v>594.00999999999476</v>
      </c>
      <c r="AV122" s="2">
        <f t="shared" si="37"/>
        <v>1186.8099999999977</v>
      </c>
      <c r="AW122" s="2">
        <f t="shared" si="38"/>
        <v>1781.0099999999948</v>
      </c>
      <c r="AX122" s="2">
        <f t="shared" si="42"/>
        <v>-57665.460000000006</v>
      </c>
      <c r="AZ122" s="9">
        <f t="shared" si="39"/>
        <v>1331.2599999999948</v>
      </c>
      <c r="BA122" s="9">
        <f t="shared" si="40"/>
        <v>1886.9799999995739</v>
      </c>
      <c r="BB122" s="9">
        <f t="shared" si="41"/>
        <v>2249.3900000003487</v>
      </c>
      <c r="BC122" s="9">
        <f t="shared" si="41"/>
        <v>-47732.680000000444</v>
      </c>
    </row>
    <row r="123" spans="1:55" x14ac:dyDescent="0.25">
      <c r="A123" s="1">
        <v>48000</v>
      </c>
      <c r="B123" s="18">
        <v>224.04</v>
      </c>
      <c r="C123" s="2">
        <v>1001.54</v>
      </c>
      <c r="D123" s="2">
        <v>106536.69</v>
      </c>
      <c r="E123" s="16">
        <v>211.66</v>
      </c>
      <c r="F123" s="2">
        <v>1001.17</v>
      </c>
      <c r="G123" s="2">
        <v>105943.05</v>
      </c>
      <c r="H123" s="16">
        <v>199.41</v>
      </c>
      <c r="I123" s="2">
        <v>1000.74</v>
      </c>
      <c r="J123" s="2">
        <v>105350.68</v>
      </c>
      <c r="K123" s="16">
        <v>187.28</v>
      </c>
      <c r="L123" s="2">
        <v>1000.28</v>
      </c>
      <c r="M123" s="2">
        <v>104756.94</v>
      </c>
      <c r="N123" s="25">
        <v>671.14</v>
      </c>
      <c r="O123" s="2">
        <v>500.82</v>
      </c>
      <c r="P123" s="2">
        <v>164702.87</v>
      </c>
      <c r="Q123" s="16"/>
      <c r="U123" s="11">
        <v>48000</v>
      </c>
      <c r="V123" s="7">
        <f t="shared" si="26"/>
        <v>387828.39999999985</v>
      </c>
      <c r="W123" s="7">
        <f t="shared" si="27"/>
        <v>388578.39999999985</v>
      </c>
      <c r="X123" s="7">
        <f t="shared" si="28"/>
        <v>388553.99999999942</v>
      </c>
      <c r="Y123" s="7">
        <f t="shared" si="29"/>
        <v>388334.80000000022</v>
      </c>
      <c r="Z123" s="7">
        <f t="shared" si="30"/>
        <v>397814.79999999941</v>
      </c>
      <c r="AA123" s="7"/>
      <c r="AB123" s="7" cm="1">
        <f t="array" ref="AB123">value-D123</f>
        <v>190463.31</v>
      </c>
      <c r="AC123" s="7" cm="1">
        <f t="array" ref="AC123">value-G123</f>
        <v>191056.95</v>
      </c>
      <c r="AD123" s="7" cm="1">
        <f t="array" ref="AD123">value-J123</f>
        <v>191649.32</v>
      </c>
      <c r="AE123" s="7" cm="1">
        <f t="array" ref="AE123">value-M123</f>
        <v>192243.06</v>
      </c>
      <c r="AF123" s="7" cm="1">
        <f t="array" ref="AF123">value-P123</f>
        <v>132297.13</v>
      </c>
      <c r="AG123" s="7"/>
      <c r="AH123" s="7">
        <f t="shared" si="31"/>
        <v>578291.70999999985</v>
      </c>
      <c r="AI123" s="7">
        <f t="shared" si="32"/>
        <v>579635.34999999986</v>
      </c>
      <c r="AJ123" s="7">
        <f t="shared" si="33"/>
        <v>580203.31999999937</v>
      </c>
      <c r="AK123" s="7">
        <f t="shared" si="34"/>
        <v>580577.86000000022</v>
      </c>
      <c r="AL123" s="7">
        <f t="shared" si="35"/>
        <v>530111.92999999947</v>
      </c>
      <c r="AP123" s="9">
        <f t="shared" si="43"/>
        <v>750</v>
      </c>
      <c r="AQ123" s="9">
        <f t="shared" si="44"/>
        <v>725.59999999956926</v>
      </c>
      <c r="AR123" s="9">
        <f t="shared" si="45"/>
        <v>506.40000000037253</v>
      </c>
      <c r="AS123" s="9">
        <f t="shared" si="46"/>
        <v>9986.3999999995576</v>
      </c>
      <c r="AU123" s="2">
        <f t="shared" si="36"/>
        <v>593.63999999999942</v>
      </c>
      <c r="AV123" s="2">
        <f t="shared" si="37"/>
        <v>1186.0100000000093</v>
      </c>
      <c r="AW123" s="2">
        <f t="shared" si="38"/>
        <v>1779.75</v>
      </c>
      <c r="AX123" s="2">
        <f t="shared" si="42"/>
        <v>-58166.179999999993</v>
      </c>
      <c r="AZ123" s="9">
        <f t="shared" si="39"/>
        <v>1343.6399999999994</v>
      </c>
      <c r="BA123" s="9">
        <f t="shared" si="40"/>
        <v>1911.6099999995786</v>
      </c>
      <c r="BB123" s="9">
        <f t="shared" si="41"/>
        <v>2286.1500000003725</v>
      </c>
      <c r="BC123" s="9">
        <f t="shared" si="41"/>
        <v>-48179.780000000435</v>
      </c>
    </row>
    <row r="124" spans="1:55" x14ac:dyDescent="0.25">
      <c r="A124" s="1">
        <v>48030</v>
      </c>
      <c r="B124" s="18">
        <v>221.95</v>
      </c>
      <c r="C124" s="2">
        <v>1003.63</v>
      </c>
      <c r="D124" s="2">
        <v>105533.06</v>
      </c>
      <c r="E124" s="16">
        <v>209.68</v>
      </c>
      <c r="F124" s="2">
        <v>1003.15</v>
      </c>
      <c r="G124" s="2">
        <v>104939.9</v>
      </c>
      <c r="H124" s="16">
        <v>197.53</v>
      </c>
      <c r="I124" s="2">
        <v>1002.62</v>
      </c>
      <c r="J124" s="2">
        <v>104348.06</v>
      </c>
      <c r="K124" s="16">
        <v>185.51</v>
      </c>
      <c r="L124" s="2">
        <v>1002.05</v>
      </c>
      <c r="M124" s="2">
        <v>103754.89</v>
      </c>
      <c r="N124" s="25">
        <v>669.11</v>
      </c>
      <c r="O124" s="2">
        <v>502.85</v>
      </c>
      <c r="P124" s="2">
        <v>164200.01999999999</v>
      </c>
      <c r="Q124" s="16"/>
      <c r="U124" s="11">
        <v>48030</v>
      </c>
      <c r="V124" s="7">
        <f t="shared" si="26"/>
        <v>391102.81999999983</v>
      </c>
      <c r="W124" s="7">
        <f t="shared" si="27"/>
        <v>391865.56999999983</v>
      </c>
      <c r="X124" s="7">
        <f t="shared" si="28"/>
        <v>391853.84999999939</v>
      </c>
      <c r="Y124" s="7">
        <f t="shared" si="29"/>
        <v>391647.24000000022</v>
      </c>
      <c r="Z124" s="7">
        <f t="shared" si="30"/>
        <v>401142.83999999939</v>
      </c>
      <c r="AA124" s="7"/>
      <c r="AB124" s="7" cm="1">
        <f t="array" ref="AB124">value-D124</f>
        <v>191466.94</v>
      </c>
      <c r="AC124" s="7" cm="1">
        <f t="array" ref="AC124">value-G124</f>
        <v>192060.1</v>
      </c>
      <c r="AD124" s="7" cm="1">
        <f t="array" ref="AD124">value-J124</f>
        <v>192651.94</v>
      </c>
      <c r="AE124" s="7" cm="1">
        <f t="array" ref="AE124">value-M124</f>
        <v>193245.11</v>
      </c>
      <c r="AF124" s="7" cm="1">
        <f t="array" ref="AF124">value-P124</f>
        <v>132799.98000000001</v>
      </c>
      <c r="AG124" s="7"/>
      <c r="AH124" s="7">
        <f t="shared" si="31"/>
        <v>582569.75999999978</v>
      </c>
      <c r="AI124" s="7">
        <f t="shared" si="32"/>
        <v>583925.66999999981</v>
      </c>
      <c r="AJ124" s="7">
        <f t="shared" si="33"/>
        <v>584505.78999999934</v>
      </c>
      <c r="AK124" s="7">
        <f t="shared" si="34"/>
        <v>584892.35000000021</v>
      </c>
      <c r="AL124" s="7">
        <f t="shared" si="35"/>
        <v>533942.81999999937</v>
      </c>
      <c r="AP124" s="9">
        <f t="shared" si="43"/>
        <v>762.75</v>
      </c>
      <c r="AQ124" s="9">
        <f t="shared" si="44"/>
        <v>751.02999999956228</v>
      </c>
      <c r="AR124" s="9">
        <f t="shared" si="45"/>
        <v>544.42000000039116</v>
      </c>
      <c r="AS124" s="9">
        <f t="shared" si="46"/>
        <v>10040.019999999553</v>
      </c>
      <c r="AU124" s="2">
        <f t="shared" si="36"/>
        <v>593.16000000000349</v>
      </c>
      <c r="AV124" s="2">
        <f t="shared" si="37"/>
        <v>1185</v>
      </c>
      <c r="AW124" s="2">
        <f t="shared" si="38"/>
        <v>1778.1699999999983</v>
      </c>
      <c r="AX124" s="2">
        <f t="shared" si="42"/>
        <v>-58666.959999999992</v>
      </c>
      <c r="AZ124" s="9">
        <f t="shared" si="39"/>
        <v>1355.9100000000035</v>
      </c>
      <c r="BA124" s="9">
        <f t="shared" si="40"/>
        <v>1936.0299999995623</v>
      </c>
      <c r="BB124" s="9">
        <f t="shared" si="41"/>
        <v>2322.5900000003894</v>
      </c>
      <c r="BC124" s="9">
        <f t="shared" si="41"/>
        <v>-48626.940000000439</v>
      </c>
    </row>
    <row r="125" spans="1:55" x14ac:dyDescent="0.25">
      <c r="A125" s="1">
        <v>48061</v>
      </c>
      <c r="B125" s="18">
        <v>219.86</v>
      </c>
      <c r="C125" s="2">
        <v>1005.72</v>
      </c>
      <c r="D125" s="2">
        <v>104527.34</v>
      </c>
      <c r="E125" s="16">
        <v>207.69</v>
      </c>
      <c r="F125" s="2">
        <v>1005.14</v>
      </c>
      <c r="G125" s="2">
        <v>103934.76</v>
      </c>
      <c r="H125" s="16">
        <v>195.65</v>
      </c>
      <c r="I125" s="2">
        <v>1004.5</v>
      </c>
      <c r="J125" s="2">
        <v>103343.57</v>
      </c>
      <c r="K125" s="16">
        <v>183.73</v>
      </c>
      <c r="L125" s="2">
        <v>1003.83</v>
      </c>
      <c r="M125" s="2">
        <v>102751.06</v>
      </c>
      <c r="N125" s="25">
        <v>667.06</v>
      </c>
      <c r="O125" s="2">
        <v>504.9</v>
      </c>
      <c r="P125" s="2">
        <v>163695.12</v>
      </c>
      <c r="Q125" s="16"/>
      <c r="U125" s="11">
        <v>48061</v>
      </c>
      <c r="V125" s="7">
        <f t="shared" si="26"/>
        <v>394377.23999999982</v>
      </c>
      <c r="W125" s="7">
        <f t="shared" si="27"/>
        <v>395152.73999999982</v>
      </c>
      <c r="X125" s="7">
        <f t="shared" si="28"/>
        <v>395153.69999999937</v>
      </c>
      <c r="Y125" s="7">
        <f t="shared" si="29"/>
        <v>394959.68000000023</v>
      </c>
      <c r="Z125" s="7">
        <f t="shared" si="30"/>
        <v>404470.87999999936</v>
      </c>
      <c r="AA125" s="7"/>
      <c r="AB125" s="7" cm="1">
        <f t="array" ref="AB125">value-D125</f>
        <v>192472.66</v>
      </c>
      <c r="AC125" s="7" cm="1">
        <f t="array" ref="AC125">value-G125</f>
        <v>193065.24</v>
      </c>
      <c r="AD125" s="7" cm="1">
        <f t="array" ref="AD125">value-J125</f>
        <v>193656.43</v>
      </c>
      <c r="AE125" s="7" cm="1">
        <f t="array" ref="AE125">value-M125</f>
        <v>194248.94</v>
      </c>
      <c r="AF125" s="7" cm="1">
        <f t="array" ref="AF125">value-P125</f>
        <v>133304.88</v>
      </c>
      <c r="AG125" s="7"/>
      <c r="AH125" s="7">
        <f t="shared" si="31"/>
        <v>586849.89999999979</v>
      </c>
      <c r="AI125" s="7">
        <f t="shared" si="32"/>
        <v>588217.97999999975</v>
      </c>
      <c r="AJ125" s="7">
        <f t="shared" si="33"/>
        <v>588810.12999999942</v>
      </c>
      <c r="AK125" s="7">
        <f t="shared" si="34"/>
        <v>589208.62000000023</v>
      </c>
      <c r="AL125" s="7">
        <f t="shared" si="35"/>
        <v>537775.75999999931</v>
      </c>
      <c r="AP125" s="9">
        <f t="shared" si="43"/>
        <v>775.5</v>
      </c>
      <c r="AQ125" s="9">
        <f t="shared" si="44"/>
        <v>776.45999999955529</v>
      </c>
      <c r="AR125" s="9">
        <f t="shared" si="45"/>
        <v>582.44000000040978</v>
      </c>
      <c r="AS125" s="9">
        <f t="shared" si="46"/>
        <v>10093.639999999548</v>
      </c>
      <c r="AU125" s="2">
        <f t="shared" si="36"/>
        <v>592.58000000000175</v>
      </c>
      <c r="AV125" s="2">
        <f t="shared" si="37"/>
        <v>1183.7699999999895</v>
      </c>
      <c r="AW125" s="2">
        <f t="shared" si="38"/>
        <v>1776.2799999999988</v>
      </c>
      <c r="AX125" s="2">
        <f t="shared" si="42"/>
        <v>-59167.78</v>
      </c>
      <c r="AZ125" s="9">
        <f t="shared" si="39"/>
        <v>1368.0800000000017</v>
      </c>
      <c r="BA125" s="9">
        <f t="shared" si="40"/>
        <v>1960.2299999995448</v>
      </c>
      <c r="BB125" s="9">
        <f t="shared" si="41"/>
        <v>2358.7200000004086</v>
      </c>
      <c r="BC125" s="9">
        <f t="shared" si="41"/>
        <v>-49074.140000000451</v>
      </c>
    </row>
    <row r="126" spans="1:55" x14ac:dyDescent="0.25">
      <c r="A126" s="1">
        <v>48092</v>
      </c>
      <c r="B126" s="18">
        <v>217.77</v>
      </c>
      <c r="C126" s="2">
        <v>1007.81</v>
      </c>
      <c r="D126" s="2">
        <v>103519.53</v>
      </c>
      <c r="E126" s="16">
        <v>205.7</v>
      </c>
      <c r="F126" s="2">
        <v>1007.13</v>
      </c>
      <c r="G126" s="2">
        <v>102927.64</v>
      </c>
      <c r="H126" s="16">
        <v>193.77</v>
      </c>
      <c r="I126" s="2">
        <v>1006.38</v>
      </c>
      <c r="J126" s="2">
        <v>102337.18</v>
      </c>
      <c r="K126" s="16">
        <v>181.96</v>
      </c>
      <c r="L126" s="2">
        <v>1005.6</v>
      </c>
      <c r="M126" s="2">
        <v>101745.46</v>
      </c>
      <c r="N126" s="25">
        <v>665.01</v>
      </c>
      <c r="O126" s="2">
        <v>506.95</v>
      </c>
      <c r="P126" s="2">
        <v>163188.17000000001</v>
      </c>
      <c r="Q126" s="16"/>
      <c r="U126" s="11">
        <v>48092</v>
      </c>
      <c r="V126" s="7">
        <f t="shared" si="26"/>
        <v>397651.6599999998</v>
      </c>
      <c r="W126" s="7">
        <f t="shared" si="27"/>
        <v>398439.9099999998</v>
      </c>
      <c r="X126" s="7">
        <f t="shared" si="28"/>
        <v>398453.54999999935</v>
      </c>
      <c r="Y126" s="7">
        <f t="shared" si="29"/>
        <v>398272.12000000023</v>
      </c>
      <c r="Z126" s="7">
        <f t="shared" si="30"/>
        <v>407798.91999999934</v>
      </c>
      <c r="AA126" s="7"/>
      <c r="AB126" s="7" cm="1">
        <f t="array" ref="AB126">value-D126</f>
        <v>193480.47</v>
      </c>
      <c r="AC126" s="7" cm="1">
        <f t="array" ref="AC126">value-G126</f>
        <v>194072.36</v>
      </c>
      <c r="AD126" s="7" cm="1">
        <f t="array" ref="AD126">value-J126</f>
        <v>194662.82</v>
      </c>
      <c r="AE126" s="7" cm="1">
        <f t="array" ref="AE126">value-M126</f>
        <v>195254.53999999998</v>
      </c>
      <c r="AF126" s="7" cm="1">
        <f t="array" ref="AF126">value-P126</f>
        <v>133811.82999999999</v>
      </c>
      <c r="AG126" s="7"/>
      <c r="AH126" s="7">
        <f t="shared" si="31"/>
        <v>591132.12999999977</v>
      </c>
      <c r="AI126" s="7">
        <f t="shared" si="32"/>
        <v>592512.26999999979</v>
      </c>
      <c r="AJ126" s="7">
        <f t="shared" si="33"/>
        <v>593116.36999999941</v>
      </c>
      <c r="AK126" s="7">
        <f t="shared" si="34"/>
        <v>593526.66000000015</v>
      </c>
      <c r="AL126" s="7">
        <f t="shared" si="35"/>
        <v>541610.7499999993</v>
      </c>
      <c r="AP126" s="9">
        <f t="shared" si="43"/>
        <v>788.25</v>
      </c>
      <c r="AQ126" s="9">
        <f t="shared" si="44"/>
        <v>801.88999999954831</v>
      </c>
      <c r="AR126" s="9">
        <f t="shared" si="45"/>
        <v>620.46000000042841</v>
      </c>
      <c r="AS126" s="9">
        <f t="shared" si="46"/>
        <v>10147.259999999544</v>
      </c>
      <c r="AU126" s="2">
        <f t="shared" si="36"/>
        <v>591.88999999999942</v>
      </c>
      <c r="AV126" s="2">
        <f t="shared" si="37"/>
        <v>1182.3500000000058</v>
      </c>
      <c r="AW126" s="2">
        <f t="shared" si="38"/>
        <v>1774.0699999999924</v>
      </c>
      <c r="AX126" s="2">
        <f t="shared" si="42"/>
        <v>-59668.640000000014</v>
      </c>
      <c r="AZ126" s="9">
        <f t="shared" si="39"/>
        <v>1380.1399999999994</v>
      </c>
      <c r="BA126" s="9">
        <f t="shared" si="40"/>
        <v>1984.2399999995541</v>
      </c>
      <c r="BB126" s="9">
        <f t="shared" si="41"/>
        <v>2394.5300000004208</v>
      </c>
      <c r="BC126" s="9">
        <f t="shared" si="41"/>
        <v>-49521.38000000047</v>
      </c>
    </row>
    <row r="127" spans="1:55" x14ac:dyDescent="0.25">
      <c r="A127" s="1">
        <v>48122</v>
      </c>
      <c r="B127" s="18">
        <v>215.67</v>
      </c>
      <c r="C127" s="2">
        <v>1009.91</v>
      </c>
      <c r="D127" s="2">
        <v>102509.61</v>
      </c>
      <c r="E127" s="16">
        <v>203.71</v>
      </c>
      <c r="F127" s="2">
        <v>1009.12</v>
      </c>
      <c r="G127" s="2">
        <v>101918.52</v>
      </c>
      <c r="H127" s="16">
        <v>191.88</v>
      </c>
      <c r="I127" s="2">
        <v>1008.27</v>
      </c>
      <c r="J127" s="2">
        <v>101328.92</v>
      </c>
      <c r="K127" s="16">
        <v>180.17</v>
      </c>
      <c r="L127" s="2">
        <v>1007.39</v>
      </c>
      <c r="M127" s="2">
        <v>100738.07</v>
      </c>
      <c r="N127" s="25">
        <v>662.95</v>
      </c>
      <c r="O127" s="2">
        <v>509.01</v>
      </c>
      <c r="P127" s="2">
        <v>162679.16</v>
      </c>
      <c r="Q127" s="16"/>
      <c r="U127" s="11">
        <v>48122</v>
      </c>
      <c r="V127" s="7">
        <f t="shared" si="26"/>
        <v>400926.07999999978</v>
      </c>
      <c r="W127" s="7">
        <f t="shared" si="27"/>
        <v>401727.07999999978</v>
      </c>
      <c r="X127" s="7">
        <f t="shared" si="28"/>
        <v>401753.39999999932</v>
      </c>
      <c r="Y127" s="7">
        <f t="shared" si="29"/>
        <v>401584.56000000023</v>
      </c>
      <c r="Z127" s="7">
        <f t="shared" si="30"/>
        <v>411126.95999999932</v>
      </c>
      <c r="AA127" s="7"/>
      <c r="AB127" s="7" cm="1">
        <f t="array" ref="AB127">value-D127</f>
        <v>194490.39</v>
      </c>
      <c r="AC127" s="7" cm="1">
        <f t="array" ref="AC127">value-G127</f>
        <v>195081.47999999998</v>
      </c>
      <c r="AD127" s="7" cm="1">
        <f t="array" ref="AD127">value-J127</f>
        <v>195671.08000000002</v>
      </c>
      <c r="AE127" s="7" cm="1">
        <f t="array" ref="AE127">value-M127</f>
        <v>196261.93</v>
      </c>
      <c r="AF127" s="7" cm="1">
        <f t="array" ref="AF127">value-P127</f>
        <v>134320.84</v>
      </c>
      <c r="AG127" s="7"/>
      <c r="AH127" s="7">
        <f t="shared" si="31"/>
        <v>595416.46999999974</v>
      </c>
      <c r="AI127" s="7">
        <f t="shared" si="32"/>
        <v>596808.55999999982</v>
      </c>
      <c r="AJ127" s="7">
        <f t="shared" si="33"/>
        <v>597424.47999999928</v>
      </c>
      <c r="AK127" s="7">
        <f t="shared" si="34"/>
        <v>597846.49000000022</v>
      </c>
      <c r="AL127" s="7">
        <f t="shared" si="35"/>
        <v>545447.79999999935</v>
      </c>
      <c r="AP127" s="9">
        <f t="shared" si="43"/>
        <v>801</v>
      </c>
      <c r="AQ127" s="9">
        <f t="shared" si="44"/>
        <v>827.31999999954132</v>
      </c>
      <c r="AR127" s="9">
        <f t="shared" si="45"/>
        <v>658.48000000044703</v>
      </c>
      <c r="AS127" s="9">
        <f t="shared" si="46"/>
        <v>10200.879999999539</v>
      </c>
      <c r="AU127" s="2">
        <f t="shared" si="36"/>
        <v>591.08999999999651</v>
      </c>
      <c r="AV127" s="2">
        <f t="shared" si="37"/>
        <v>1180.6900000000023</v>
      </c>
      <c r="AW127" s="2">
        <f t="shared" si="38"/>
        <v>1771.5399999999936</v>
      </c>
      <c r="AX127" s="2">
        <f t="shared" si="42"/>
        <v>-60169.55</v>
      </c>
      <c r="AZ127" s="9">
        <f t="shared" si="39"/>
        <v>1392.0899999999965</v>
      </c>
      <c r="BA127" s="9">
        <f t="shared" si="40"/>
        <v>2008.0099999995437</v>
      </c>
      <c r="BB127" s="9">
        <f t="shared" si="41"/>
        <v>2430.0200000004406</v>
      </c>
      <c r="BC127" s="9">
        <f t="shared" si="41"/>
        <v>-49968.670000000464</v>
      </c>
    </row>
    <row r="128" spans="1:55" x14ac:dyDescent="0.25">
      <c r="A128" s="1">
        <v>48153</v>
      </c>
      <c r="B128" s="18">
        <v>213.56</v>
      </c>
      <c r="C128" s="2">
        <v>1012.02</v>
      </c>
      <c r="D128" s="2">
        <v>101497.60000000001</v>
      </c>
      <c r="E128" s="16">
        <v>201.71</v>
      </c>
      <c r="F128" s="2">
        <v>1011.12</v>
      </c>
      <c r="G128" s="2">
        <v>100907.4</v>
      </c>
      <c r="H128" s="16">
        <v>189.99</v>
      </c>
      <c r="I128" s="2">
        <v>1010.16</v>
      </c>
      <c r="J128" s="2">
        <v>100318.76</v>
      </c>
      <c r="K128" s="16">
        <v>178.39</v>
      </c>
      <c r="L128" s="2">
        <v>1009.17</v>
      </c>
      <c r="M128" s="2">
        <v>99728.9</v>
      </c>
      <c r="N128" s="25">
        <v>660.88</v>
      </c>
      <c r="O128" s="2">
        <v>511.08</v>
      </c>
      <c r="P128" s="2">
        <v>162168.09</v>
      </c>
      <c r="Q128" s="16"/>
      <c r="U128" s="11">
        <v>48153</v>
      </c>
      <c r="V128" s="7">
        <f t="shared" si="26"/>
        <v>404200.49999999977</v>
      </c>
      <c r="W128" s="7">
        <f t="shared" si="27"/>
        <v>405014.24999999977</v>
      </c>
      <c r="X128" s="7">
        <f t="shared" si="28"/>
        <v>405053.2499999993</v>
      </c>
      <c r="Y128" s="7">
        <f t="shared" si="29"/>
        <v>404897.00000000023</v>
      </c>
      <c r="Z128" s="7">
        <f t="shared" si="30"/>
        <v>414454.9999999993</v>
      </c>
      <c r="AA128" s="7"/>
      <c r="AB128" s="7" cm="1">
        <f t="array" ref="AB128">value-D128</f>
        <v>195502.4</v>
      </c>
      <c r="AC128" s="7" cm="1">
        <f t="array" ref="AC128">value-G128</f>
        <v>196092.6</v>
      </c>
      <c r="AD128" s="7" cm="1">
        <f t="array" ref="AD128">value-J128</f>
        <v>196681.24</v>
      </c>
      <c r="AE128" s="7" cm="1">
        <f t="array" ref="AE128">value-M128</f>
        <v>197271.1</v>
      </c>
      <c r="AF128" s="7" cm="1">
        <f t="array" ref="AF128">value-P128</f>
        <v>134831.91</v>
      </c>
      <c r="AG128" s="7"/>
      <c r="AH128" s="7">
        <f t="shared" si="31"/>
        <v>599702.89999999979</v>
      </c>
      <c r="AI128" s="7">
        <f t="shared" si="32"/>
        <v>601106.84999999974</v>
      </c>
      <c r="AJ128" s="7">
        <f t="shared" si="33"/>
        <v>601734.48999999929</v>
      </c>
      <c r="AK128" s="7">
        <f t="shared" si="34"/>
        <v>602168.10000000021</v>
      </c>
      <c r="AL128" s="7">
        <f t="shared" si="35"/>
        <v>549286.90999999933</v>
      </c>
      <c r="AP128" s="9">
        <f t="shared" si="43"/>
        <v>813.75</v>
      </c>
      <c r="AQ128" s="9">
        <f t="shared" si="44"/>
        <v>852.74999999953434</v>
      </c>
      <c r="AR128" s="9">
        <f t="shared" si="45"/>
        <v>696.50000000046566</v>
      </c>
      <c r="AS128" s="9">
        <f t="shared" si="46"/>
        <v>10254.499999999534</v>
      </c>
      <c r="AU128" s="2">
        <f t="shared" si="36"/>
        <v>590.20000000001164</v>
      </c>
      <c r="AV128" s="2">
        <f t="shared" si="37"/>
        <v>1178.8400000000111</v>
      </c>
      <c r="AW128" s="2">
        <f t="shared" si="38"/>
        <v>1768.7000000000116</v>
      </c>
      <c r="AX128" s="2">
        <f t="shared" si="42"/>
        <v>-60670.489999999991</v>
      </c>
      <c r="AZ128" s="9">
        <f t="shared" si="39"/>
        <v>1403.9500000000116</v>
      </c>
      <c r="BA128" s="9">
        <f t="shared" si="40"/>
        <v>2031.5899999995454</v>
      </c>
      <c r="BB128" s="9">
        <f t="shared" si="41"/>
        <v>2465.2000000004773</v>
      </c>
      <c r="BC128" s="9">
        <f t="shared" si="41"/>
        <v>-50415.990000000456</v>
      </c>
    </row>
    <row r="129" spans="1:55" x14ac:dyDescent="0.25">
      <c r="A129" s="1">
        <v>48183</v>
      </c>
      <c r="B129" s="18">
        <v>211.45</v>
      </c>
      <c r="C129" s="2">
        <v>1014.13</v>
      </c>
      <c r="D129" s="2">
        <v>100483.47</v>
      </c>
      <c r="E129" s="16">
        <v>199.71</v>
      </c>
      <c r="F129" s="2">
        <v>1013.12</v>
      </c>
      <c r="G129" s="2">
        <v>99894.28</v>
      </c>
      <c r="H129" s="16">
        <v>188.1</v>
      </c>
      <c r="I129" s="2">
        <v>1012.05</v>
      </c>
      <c r="J129" s="2">
        <v>99306.71</v>
      </c>
      <c r="K129" s="16">
        <v>176.6</v>
      </c>
      <c r="L129" s="2">
        <v>1010.96</v>
      </c>
      <c r="M129" s="2">
        <v>98717.94</v>
      </c>
      <c r="N129" s="25">
        <v>658.81</v>
      </c>
      <c r="O129" s="2">
        <v>513.15</v>
      </c>
      <c r="P129" s="2">
        <v>161654.93</v>
      </c>
      <c r="Q129" s="16"/>
      <c r="U129" s="11">
        <v>48183</v>
      </c>
      <c r="V129" s="7">
        <f t="shared" si="26"/>
        <v>407474.91999999975</v>
      </c>
      <c r="W129" s="7">
        <f t="shared" si="27"/>
        <v>408301.41999999975</v>
      </c>
      <c r="X129" s="7">
        <f t="shared" si="28"/>
        <v>408353.09999999928</v>
      </c>
      <c r="Y129" s="7">
        <f t="shared" si="29"/>
        <v>408209.44000000024</v>
      </c>
      <c r="Z129" s="7">
        <f t="shared" si="30"/>
        <v>417783.03999999928</v>
      </c>
      <c r="AA129" s="7"/>
      <c r="AB129" s="7" cm="1">
        <f t="array" ref="AB129">value-D129</f>
        <v>196516.53</v>
      </c>
      <c r="AC129" s="7" cm="1">
        <f t="array" ref="AC129">value-G129</f>
        <v>197105.72</v>
      </c>
      <c r="AD129" s="7" cm="1">
        <f t="array" ref="AD129">value-J129</f>
        <v>197693.28999999998</v>
      </c>
      <c r="AE129" s="7" cm="1">
        <f t="array" ref="AE129">value-M129</f>
        <v>198282.06</v>
      </c>
      <c r="AF129" s="7" cm="1">
        <f t="array" ref="AF129">value-P129</f>
        <v>135345.07</v>
      </c>
      <c r="AG129" s="7"/>
      <c r="AH129" s="7">
        <f t="shared" si="31"/>
        <v>603991.44999999972</v>
      </c>
      <c r="AI129" s="7">
        <f t="shared" si="32"/>
        <v>605407.13999999978</v>
      </c>
      <c r="AJ129" s="7">
        <f t="shared" si="33"/>
        <v>606046.3899999992</v>
      </c>
      <c r="AK129" s="7">
        <f t="shared" si="34"/>
        <v>606491.50000000023</v>
      </c>
      <c r="AL129" s="7">
        <f t="shared" si="35"/>
        <v>553128.10999999929</v>
      </c>
      <c r="AP129" s="9">
        <f t="shared" si="43"/>
        <v>826.5</v>
      </c>
      <c r="AQ129" s="9">
        <f t="shared" si="44"/>
        <v>878.17999999952735</v>
      </c>
      <c r="AR129" s="9">
        <f t="shared" si="45"/>
        <v>734.52000000048429</v>
      </c>
      <c r="AS129" s="9">
        <f t="shared" si="46"/>
        <v>10308.11999999953</v>
      </c>
      <c r="AU129" s="2">
        <f t="shared" si="36"/>
        <v>589.19000000000233</v>
      </c>
      <c r="AV129" s="2">
        <f t="shared" si="37"/>
        <v>1176.7599999999948</v>
      </c>
      <c r="AW129" s="2">
        <f t="shared" si="38"/>
        <v>1765.5299999999988</v>
      </c>
      <c r="AX129" s="2">
        <f t="shared" si="42"/>
        <v>-61171.459999999992</v>
      </c>
      <c r="AZ129" s="9">
        <f t="shared" si="39"/>
        <v>1415.6900000000023</v>
      </c>
      <c r="BA129" s="9">
        <f t="shared" si="40"/>
        <v>2054.9399999995221</v>
      </c>
      <c r="BB129" s="9">
        <f t="shared" si="41"/>
        <v>2500.0500000004831</v>
      </c>
      <c r="BC129" s="9">
        <f t="shared" si="41"/>
        <v>-50863.340000000462</v>
      </c>
    </row>
    <row r="130" spans="1:55" x14ac:dyDescent="0.25">
      <c r="A130" s="1">
        <v>48214</v>
      </c>
      <c r="B130" s="18">
        <v>209.34</v>
      </c>
      <c r="C130" s="2">
        <v>1016.24</v>
      </c>
      <c r="D130" s="2">
        <v>99467.23</v>
      </c>
      <c r="E130" s="16">
        <v>197.71</v>
      </c>
      <c r="F130" s="2">
        <v>1015.12</v>
      </c>
      <c r="G130" s="2">
        <v>98879.16</v>
      </c>
      <c r="H130" s="16">
        <v>186.2</v>
      </c>
      <c r="I130" s="2">
        <v>1013.95</v>
      </c>
      <c r="J130" s="2">
        <v>98292.76</v>
      </c>
      <c r="K130" s="16">
        <v>174.81</v>
      </c>
      <c r="L130" s="2">
        <v>1012.75</v>
      </c>
      <c r="M130" s="2">
        <v>97705.2</v>
      </c>
      <c r="N130" s="25">
        <v>656.72</v>
      </c>
      <c r="O130" s="2">
        <v>515.24</v>
      </c>
      <c r="P130" s="2">
        <v>161139.70000000001</v>
      </c>
      <c r="Q130" s="16"/>
      <c r="U130" s="11">
        <v>48214</v>
      </c>
      <c r="V130" s="7">
        <f t="shared" si="26"/>
        <v>410749.33999999973</v>
      </c>
      <c r="W130" s="7">
        <f t="shared" si="27"/>
        <v>411588.58999999973</v>
      </c>
      <c r="X130" s="7">
        <f t="shared" si="28"/>
        <v>411652.94999999925</v>
      </c>
      <c r="Y130" s="7">
        <f t="shared" si="29"/>
        <v>411521.88000000024</v>
      </c>
      <c r="Z130" s="7">
        <f t="shared" si="30"/>
        <v>421111.07999999926</v>
      </c>
      <c r="AA130" s="7"/>
      <c r="AB130" s="7" cm="1">
        <f t="array" ref="AB130">value-D130</f>
        <v>197532.77000000002</v>
      </c>
      <c r="AC130" s="7" cm="1">
        <f t="array" ref="AC130">value-G130</f>
        <v>198120.84</v>
      </c>
      <c r="AD130" s="7" cm="1">
        <f t="array" ref="AD130">value-J130</f>
        <v>198707.24</v>
      </c>
      <c r="AE130" s="7" cm="1">
        <f t="array" ref="AE130">value-M130</f>
        <v>199294.8</v>
      </c>
      <c r="AF130" s="7" cm="1">
        <f t="array" ref="AF130">value-P130</f>
        <v>135860.29999999999</v>
      </c>
      <c r="AG130" s="7"/>
      <c r="AH130" s="7">
        <f t="shared" si="31"/>
        <v>608282.10999999975</v>
      </c>
      <c r="AI130" s="7">
        <f t="shared" si="32"/>
        <v>609709.4299999997</v>
      </c>
      <c r="AJ130" s="7">
        <f t="shared" si="33"/>
        <v>610360.18999999925</v>
      </c>
      <c r="AK130" s="7">
        <f t="shared" si="34"/>
        <v>610816.68000000017</v>
      </c>
      <c r="AL130" s="7">
        <f t="shared" si="35"/>
        <v>556971.37999999919</v>
      </c>
      <c r="AP130" s="9">
        <f t="shared" si="43"/>
        <v>839.25</v>
      </c>
      <c r="AQ130" s="9">
        <f t="shared" si="44"/>
        <v>903.60999999952037</v>
      </c>
      <c r="AR130" s="9">
        <f t="shared" si="45"/>
        <v>772.54000000050291</v>
      </c>
      <c r="AS130" s="9">
        <f t="shared" si="46"/>
        <v>10361.739999999525</v>
      </c>
      <c r="AU130" s="2">
        <f t="shared" si="36"/>
        <v>588.06999999999243</v>
      </c>
      <c r="AV130" s="2">
        <f t="shared" si="37"/>
        <v>1174.4700000000012</v>
      </c>
      <c r="AW130" s="2">
        <f t="shared" si="38"/>
        <v>1762.0299999999988</v>
      </c>
      <c r="AX130" s="2">
        <f t="shared" si="42"/>
        <v>-61672.470000000016</v>
      </c>
      <c r="AZ130" s="9">
        <f t="shared" si="39"/>
        <v>1427.3199999999924</v>
      </c>
      <c r="BA130" s="9">
        <f t="shared" si="40"/>
        <v>2078.0799999995215</v>
      </c>
      <c r="BB130" s="9">
        <f t="shared" si="41"/>
        <v>2534.5700000005018</v>
      </c>
      <c r="BC130" s="9">
        <f t="shared" si="41"/>
        <v>-51310.730000000491</v>
      </c>
    </row>
    <row r="131" spans="1:55" x14ac:dyDescent="0.25">
      <c r="A131" s="1">
        <v>48245</v>
      </c>
      <c r="B131" s="18">
        <v>207.22</v>
      </c>
      <c r="C131" s="2">
        <v>1018.36</v>
      </c>
      <c r="D131" s="2">
        <v>98448.87</v>
      </c>
      <c r="E131" s="16">
        <v>195.7</v>
      </c>
      <c r="F131" s="2">
        <v>1017.13</v>
      </c>
      <c r="G131" s="2">
        <v>97862.03</v>
      </c>
      <c r="H131" s="16">
        <v>184.3</v>
      </c>
      <c r="I131" s="2">
        <v>1015.85</v>
      </c>
      <c r="J131" s="2">
        <v>97276.9</v>
      </c>
      <c r="K131" s="16">
        <v>173.02</v>
      </c>
      <c r="L131" s="2">
        <v>1014.54</v>
      </c>
      <c r="M131" s="2">
        <v>96690.66</v>
      </c>
      <c r="N131" s="25">
        <v>654.63</v>
      </c>
      <c r="O131" s="2">
        <v>517.33000000000004</v>
      </c>
      <c r="P131" s="2">
        <v>160622.37</v>
      </c>
      <c r="Q131" s="16"/>
      <c r="U131" s="11">
        <v>48245</v>
      </c>
      <c r="V131" s="7">
        <f t="shared" si="26"/>
        <v>414023.75999999972</v>
      </c>
      <c r="W131" s="7">
        <f t="shared" si="27"/>
        <v>414875.75999999972</v>
      </c>
      <c r="X131" s="7">
        <f t="shared" si="28"/>
        <v>414952.79999999923</v>
      </c>
      <c r="Y131" s="7">
        <f t="shared" si="29"/>
        <v>414834.32000000024</v>
      </c>
      <c r="Z131" s="7">
        <f t="shared" si="30"/>
        <v>424439.11999999924</v>
      </c>
      <c r="AA131" s="7"/>
      <c r="AB131" s="7" cm="1">
        <f t="array" ref="AB131">value-D131</f>
        <v>198551.13</v>
      </c>
      <c r="AC131" s="7" cm="1">
        <f t="array" ref="AC131">value-G131</f>
        <v>199137.97</v>
      </c>
      <c r="AD131" s="7" cm="1">
        <f t="array" ref="AD131">value-J131</f>
        <v>199723.1</v>
      </c>
      <c r="AE131" s="7" cm="1">
        <f t="array" ref="AE131">value-M131</f>
        <v>200309.34</v>
      </c>
      <c r="AF131" s="7" cm="1">
        <f t="array" ref="AF131">value-P131</f>
        <v>136377.63</v>
      </c>
      <c r="AG131" s="7"/>
      <c r="AH131" s="7">
        <f t="shared" si="31"/>
        <v>612574.88999999966</v>
      </c>
      <c r="AI131" s="7">
        <f t="shared" si="32"/>
        <v>614013.72999999975</v>
      </c>
      <c r="AJ131" s="7">
        <f t="shared" si="33"/>
        <v>614675.89999999921</v>
      </c>
      <c r="AK131" s="7">
        <f t="shared" si="34"/>
        <v>615143.66000000027</v>
      </c>
      <c r="AL131" s="7">
        <f t="shared" si="35"/>
        <v>560816.7499999993</v>
      </c>
      <c r="AP131" s="9">
        <f t="shared" si="43"/>
        <v>852</v>
      </c>
      <c r="AQ131" s="9">
        <f t="shared" si="44"/>
        <v>929.03999999951338</v>
      </c>
      <c r="AR131" s="9">
        <f t="shared" si="45"/>
        <v>810.56000000052154</v>
      </c>
      <c r="AS131" s="9">
        <f t="shared" si="46"/>
        <v>10415.35999999952</v>
      </c>
      <c r="AU131" s="2">
        <f t="shared" si="36"/>
        <v>586.83999999999651</v>
      </c>
      <c r="AV131" s="2">
        <f t="shared" si="37"/>
        <v>1171.9700000000012</v>
      </c>
      <c r="AW131" s="2">
        <f t="shared" si="38"/>
        <v>1758.2099999999919</v>
      </c>
      <c r="AX131" s="2">
        <f t="shared" si="42"/>
        <v>-62173.5</v>
      </c>
      <c r="AZ131" s="9">
        <f t="shared" si="39"/>
        <v>1438.8399999999965</v>
      </c>
      <c r="BA131" s="9">
        <f t="shared" si="40"/>
        <v>2101.0099999995145</v>
      </c>
      <c r="BB131" s="9">
        <f t="shared" si="41"/>
        <v>2568.7700000005134</v>
      </c>
      <c r="BC131" s="9">
        <f t="shared" si="41"/>
        <v>-51758.14000000048</v>
      </c>
    </row>
    <row r="132" spans="1:55" x14ac:dyDescent="0.25">
      <c r="A132" s="1">
        <v>48274</v>
      </c>
      <c r="B132" s="18">
        <v>205.1</v>
      </c>
      <c r="C132" s="2">
        <v>1020.48</v>
      </c>
      <c r="D132" s="2">
        <v>97428.4</v>
      </c>
      <c r="E132" s="16">
        <v>193.69</v>
      </c>
      <c r="F132" s="2">
        <v>1019.14</v>
      </c>
      <c r="G132" s="2">
        <v>96842.880000000005</v>
      </c>
      <c r="H132" s="16">
        <v>182.39</v>
      </c>
      <c r="I132" s="2">
        <v>1017.76</v>
      </c>
      <c r="J132" s="2">
        <v>96259.15</v>
      </c>
      <c r="K132" s="16">
        <v>171.22</v>
      </c>
      <c r="L132" s="2">
        <v>1016.34</v>
      </c>
      <c r="M132" s="2">
        <v>95674.32</v>
      </c>
      <c r="N132" s="25">
        <v>652.53</v>
      </c>
      <c r="O132" s="2">
        <v>519.42999999999995</v>
      </c>
      <c r="P132" s="2">
        <v>160102.93</v>
      </c>
      <c r="Q132" s="16"/>
      <c r="U132" s="11">
        <v>48274</v>
      </c>
      <c r="V132" s="7">
        <f t="shared" ref="V132:V195" si="47">V131+income-pay2_5</f>
        <v>417298.1799999997</v>
      </c>
      <c r="W132" s="7">
        <f t="shared" ref="W132:W195" si="48">W131+income-pay2_375</f>
        <v>418162.9299999997</v>
      </c>
      <c r="X132" s="7">
        <f t="shared" ref="X132:X195" si="49">X131+income-pay2_25</f>
        <v>418252.64999999921</v>
      </c>
      <c r="Y132" s="7">
        <f t="shared" ref="Y132:Y195" si="50">Y131+income-pay2_125</f>
        <v>418146.76000000024</v>
      </c>
      <c r="Z132" s="7">
        <f t="shared" ref="Z132:Z195" si="51">Z131+income-pay_flagstar</f>
        <v>427767.15999999922</v>
      </c>
      <c r="AA132" s="7"/>
      <c r="AB132" s="7" cm="1">
        <f t="array" ref="AB132">value-D132</f>
        <v>199571.6</v>
      </c>
      <c r="AC132" s="7" cm="1">
        <f t="array" ref="AC132">value-G132</f>
        <v>200157.12</v>
      </c>
      <c r="AD132" s="7" cm="1">
        <f t="array" ref="AD132">value-J132</f>
        <v>200740.85</v>
      </c>
      <c r="AE132" s="7" cm="1">
        <f t="array" ref="AE132">value-M132</f>
        <v>201325.68</v>
      </c>
      <c r="AF132" s="7" cm="1">
        <f t="array" ref="AF132">value-P132</f>
        <v>136897.07</v>
      </c>
      <c r="AG132" s="7"/>
      <c r="AH132" s="7">
        <f t="shared" ref="AH132:AH195" si="52">V132+AB132</f>
        <v>616869.77999999968</v>
      </c>
      <c r="AI132" s="7">
        <f t="shared" ref="AI132:AI195" si="53">W132+AC132</f>
        <v>618320.0499999997</v>
      </c>
      <c r="AJ132" s="7">
        <f t="shared" ref="AJ132:AJ195" si="54">X132+AD132</f>
        <v>618993.49999999919</v>
      </c>
      <c r="AK132" s="7">
        <f t="shared" ref="AK132:AK195" si="55">Y132+AE132</f>
        <v>619472.44000000018</v>
      </c>
      <c r="AL132" s="7">
        <f t="shared" ref="AL132:AL195" si="56">Z132+AF132</f>
        <v>564664.22999999928</v>
      </c>
      <c r="AP132" s="9">
        <f t="shared" si="43"/>
        <v>864.75</v>
      </c>
      <c r="AQ132" s="9">
        <f t="shared" si="44"/>
        <v>954.4699999995064</v>
      </c>
      <c r="AR132" s="9">
        <f t="shared" si="45"/>
        <v>848.58000000054017</v>
      </c>
      <c r="AS132" s="9">
        <f t="shared" si="46"/>
        <v>10468.979999999516</v>
      </c>
      <c r="AU132" s="2">
        <f t="shared" ref="AU132:AU195" si="57">$D132-G132</f>
        <v>585.51999999998952</v>
      </c>
      <c r="AV132" s="2">
        <f t="shared" ref="AV132:AV195" si="58">$D132-J132</f>
        <v>1169.25</v>
      </c>
      <c r="AW132" s="2">
        <f t="shared" ref="AW132:AW195" si="59">$D132-M132</f>
        <v>1754.0799999999872</v>
      </c>
      <c r="AX132" s="2">
        <f t="shared" si="42"/>
        <v>-62674.53</v>
      </c>
      <c r="AZ132" s="9">
        <f t="shared" ref="AZ132:AZ195" si="60">AP132+AU132</f>
        <v>1450.2699999999895</v>
      </c>
      <c r="BA132" s="9">
        <f t="shared" ref="BA132:BA195" si="61">AQ132+AV132</f>
        <v>2123.7199999995064</v>
      </c>
      <c r="BB132" s="9">
        <f t="shared" ref="BB132:BC195" si="62">AR132+AW132</f>
        <v>2602.6600000005274</v>
      </c>
      <c r="BC132" s="9">
        <f t="shared" si="62"/>
        <v>-52205.550000000483</v>
      </c>
    </row>
    <row r="133" spans="1:55" x14ac:dyDescent="0.25">
      <c r="A133" s="1">
        <v>48305</v>
      </c>
      <c r="B133" s="18">
        <v>202.98</v>
      </c>
      <c r="C133" s="2">
        <v>1022.6</v>
      </c>
      <c r="D133" s="2">
        <v>96405.79</v>
      </c>
      <c r="E133" s="16">
        <v>191.67</v>
      </c>
      <c r="F133" s="2">
        <v>1021.16</v>
      </c>
      <c r="G133" s="2">
        <v>95821.72</v>
      </c>
      <c r="H133" s="16">
        <v>180.49</v>
      </c>
      <c r="I133" s="2">
        <v>1019.66</v>
      </c>
      <c r="J133" s="2">
        <v>95239.48</v>
      </c>
      <c r="K133" s="16">
        <v>169.42</v>
      </c>
      <c r="L133" s="2">
        <v>1018.14</v>
      </c>
      <c r="M133" s="2">
        <v>94656.18</v>
      </c>
      <c r="N133" s="25">
        <v>650.41999999999996</v>
      </c>
      <c r="O133" s="2">
        <v>521.54</v>
      </c>
      <c r="P133" s="2">
        <v>159581.39000000001</v>
      </c>
      <c r="Q133" s="16"/>
      <c r="U133" s="11">
        <v>48305</v>
      </c>
      <c r="V133" s="7">
        <f t="shared" si="47"/>
        <v>420572.59999999969</v>
      </c>
      <c r="W133" s="7">
        <f t="shared" si="48"/>
        <v>421450.09999999969</v>
      </c>
      <c r="X133" s="7">
        <f t="shared" si="49"/>
        <v>421552.49999999919</v>
      </c>
      <c r="Y133" s="7">
        <f t="shared" si="50"/>
        <v>421459.20000000024</v>
      </c>
      <c r="Z133" s="7">
        <f t="shared" si="51"/>
        <v>431095.1999999992</v>
      </c>
      <c r="AA133" s="7"/>
      <c r="AB133" s="7" cm="1">
        <f t="array" ref="AB133">value-D133</f>
        <v>200594.21000000002</v>
      </c>
      <c r="AC133" s="7" cm="1">
        <f t="array" ref="AC133">value-G133</f>
        <v>201178.28</v>
      </c>
      <c r="AD133" s="7" cm="1">
        <f t="array" ref="AD133">value-J133</f>
        <v>201760.52000000002</v>
      </c>
      <c r="AE133" s="7" cm="1">
        <f t="array" ref="AE133">value-M133</f>
        <v>202343.82</v>
      </c>
      <c r="AF133" s="7" cm="1">
        <f t="array" ref="AF133">value-P133</f>
        <v>137418.60999999999</v>
      </c>
      <c r="AG133" s="7"/>
      <c r="AH133" s="7">
        <f t="shared" si="52"/>
        <v>621166.80999999971</v>
      </c>
      <c r="AI133" s="7">
        <f t="shared" si="53"/>
        <v>622628.37999999966</v>
      </c>
      <c r="AJ133" s="7">
        <f t="shared" si="54"/>
        <v>623313.0199999992</v>
      </c>
      <c r="AK133" s="7">
        <f t="shared" si="55"/>
        <v>623803.02000000025</v>
      </c>
      <c r="AL133" s="7">
        <f t="shared" si="56"/>
        <v>568513.80999999912</v>
      </c>
      <c r="AP133" s="9">
        <f t="shared" si="43"/>
        <v>877.5</v>
      </c>
      <c r="AQ133" s="9">
        <f t="shared" si="44"/>
        <v>979.89999999949941</v>
      </c>
      <c r="AR133" s="9">
        <f t="shared" si="45"/>
        <v>886.60000000055879</v>
      </c>
      <c r="AS133" s="9">
        <f t="shared" si="46"/>
        <v>10522.599999999511</v>
      </c>
      <c r="AU133" s="2">
        <f t="shared" si="57"/>
        <v>584.06999999999243</v>
      </c>
      <c r="AV133" s="2">
        <f t="shared" si="58"/>
        <v>1166.3099999999977</v>
      </c>
      <c r="AW133" s="2">
        <f t="shared" si="59"/>
        <v>1749.6100000000006</v>
      </c>
      <c r="AX133" s="2">
        <f t="shared" ref="AX133:AX196" si="63">$D133-P133</f>
        <v>-63175.60000000002</v>
      </c>
      <c r="AZ133" s="9">
        <f t="shared" si="60"/>
        <v>1461.5699999999924</v>
      </c>
      <c r="BA133" s="9">
        <f t="shared" si="61"/>
        <v>2146.2099999994971</v>
      </c>
      <c r="BB133" s="9">
        <f t="shared" si="62"/>
        <v>2636.2100000005594</v>
      </c>
      <c r="BC133" s="9">
        <f t="shared" si="62"/>
        <v>-52653.000000000509</v>
      </c>
    </row>
    <row r="134" spans="1:55" x14ac:dyDescent="0.25">
      <c r="A134" s="1">
        <v>48335</v>
      </c>
      <c r="B134" s="18">
        <v>200.85</v>
      </c>
      <c r="C134" s="2">
        <v>1024.73</v>
      </c>
      <c r="D134" s="2">
        <v>95381.06</v>
      </c>
      <c r="E134" s="16">
        <v>189.65</v>
      </c>
      <c r="F134" s="2">
        <v>1023.18</v>
      </c>
      <c r="G134" s="2">
        <v>94798.54</v>
      </c>
      <c r="H134" s="16">
        <v>178.57</v>
      </c>
      <c r="I134" s="2">
        <v>1021.58</v>
      </c>
      <c r="J134" s="2">
        <v>94217.91</v>
      </c>
      <c r="K134" s="16">
        <v>167.62</v>
      </c>
      <c r="L134" s="2">
        <v>1019.94</v>
      </c>
      <c r="M134" s="2">
        <v>93636.24</v>
      </c>
      <c r="N134" s="25">
        <v>648.29999999999995</v>
      </c>
      <c r="O134" s="2">
        <v>523.66</v>
      </c>
      <c r="P134" s="2">
        <v>159057.73000000001</v>
      </c>
      <c r="Q134" s="16"/>
      <c r="U134" s="11">
        <v>48335</v>
      </c>
      <c r="V134" s="7">
        <f t="shared" si="47"/>
        <v>423847.01999999967</v>
      </c>
      <c r="W134" s="7">
        <f t="shared" si="48"/>
        <v>424737.26999999967</v>
      </c>
      <c r="X134" s="7">
        <f t="shared" si="49"/>
        <v>424852.34999999916</v>
      </c>
      <c r="Y134" s="7">
        <f t="shared" si="50"/>
        <v>424771.64000000025</v>
      </c>
      <c r="Z134" s="7">
        <f t="shared" si="51"/>
        <v>434423.23999999918</v>
      </c>
      <c r="AA134" s="7"/>
      <c r="AB134" s="7" cm="1">
        <f t="array" ref="AB134">value-D134</f>
        <v>201618.94</v>
      </c>
      <c r="AC134" s="7" cm="1">
        <f t="array" ref="AC134">value-G134</f>
        <v>202201.46000000002</v>
      </c>
      <c r="AD134" s="7" cm="1">
        <f t="array" ref="AD134">value-J134</f>
        <v>202782.09</v>
      </c>
      <c r="AE134" s="7" cm="1">
        <f t="array" ref="AE134">value-M134</f>
        <v>203363.76</v>
      </c>
      <c r="AF134" s="7" cm="1">
        <f t="array" ref="AF134">value-P134</f>
        <v>137942.26999999999</v>
      </c>
      <c r="AG134" s="7"/>
      <c r="AH134" s="7">
        <f t="shared" si="52"/>
        <v>625465.95999999973</v>
      </c>
      <c r="AI134" s="7">
        <f t="shared" si="53"/>
        <v>626938.72999999975</v>
      </c>
      <c r="AJ134" s="7">
        <f t="shared" si="54"/>
        <v>627634.43999999913</v>
      </c>
      <c r="AK134" s="7">
        <f t="shared" si="55"/>
        <v>628135.40000000026</v>
      </c>
      <c r="AL134" s="7">
        <f t="shared" si="56"/>
        <v>572365.50999999919</v>
      </c>
      <c r="AP134" s="9">
        <f t="shared" si="43"/>
        <v>890.25</v>
      </c>
      <c r="AQ134" s="9">
        <f t="shared" si="44"/>
        <v>1005.3299999994924</v>
      </c>
      <c r="AR134" s="9">
        <f t="shared" si="45"/>
        <v>924.62000000057742</v>
      </c>
      <c r="AS134" s="9">
        <f t="shared" si="46"/>
        <v>10576.219999999506</v>
      </c>
      <c r="AU134" s="2">
        <f t="shared" si="57"/>
        <v>582.52000000000407</v>
      </c>
      <c r="AV134" s="2">
        <f t="shared" si="58"/>
        <v>1163.1499999999942</v>
      </c>
      <c r="AW134" s="2">
        <f t="shared" si="59"/>
        <v>1744.8199999999924</v>
      </c>
      <c r="AX134" s="2">
        <f t="shared" si="63"/>
        <v>-63676.670000000013</v>
      </c>
      <c r="AZ134" s="9">
        <f t="shared" si="60"/>
        <v>1472.7700000000041</v>
      </c>
      <c r="BA134" s="9">
        <f t="shared" si="61"/>
        <v>2168.4799999994866</v>
      </c>
      <c r="BB134" s="9">
        <f t="shared" si="62"/>
        <v>2669.4400000005699</v>
      </c>
      <c r="BC134" s="9">
        <f t="shared" si="62"/>
        <v>-53100.450000000506</v>
      </c>
    </row>
    <row r="135" spans="1:55" x14ac:dyDescent="0.25">
      <c r="A135" s="1">
        <v>48366</v>
      </c>
      <c r="B135" s="18">
        <v>198.71</v>
      </c>
      <c r="C135" s="2">
        <v>1026.8699999999999</v>
      </c>
      <c r="D135" s="2">
        <v>94354.19</v>
      </c>
      <c r="E135" s="16">
        <v>187.62</v>
      </c>
      <c r="F135" s="2">
        <v>1025.21</v>
      </c>
      <c r="G135" s="2">
        <v>93773.33</v>
      </c>
      <c r="H135" s="16">
        <v>176.66</v>
      </c>
      <c r="I135" s="2">
        <v>1023.49</v>
      </c>
      <c r="J135" s="2">
        <v>93194.42</v>
      </c>
      <c r="K135" s="16">
        <v>165.81</v>
      </c>
      <c r="L135" s="2">
        <v>1021.75</v>
      </c>
      <c r="M135" s="2">
        <v>92614.5</v>
      </c>
      <c r="N135" s="25">
        <v>646.16999999999996</v>
      </c>
      <c r="O135" s="2">
        <v>525.79</v>
      </c>
      <c r="P135" s="2">
        <v>158531.94</v>
      </c>
      <c r="Q135" s="16"/>
      <c r="U135" s="11">
        <v>48366</v>
      </c>
      <c r="V135" s="7">
        <f t="shared" si="47"/>
        <v>427121.43999999965</v>
      </c>
      <c r="W135" s="7">
        <f t="shared" si="48"/>
        <v>428024.43999999965</v>
      </c>
      <c r="X135" s="7">
        <f t="shared" si="49"/>
        <v>428152.19999999914</v>
      </c>
      <c r="Y135" s="7">
        <f t="shared" si="50"/>
        <v>428084.08000000025</v>
      </c>
      <c r="Z135" s="7">
        <f t="shared" si="51"/>
        <v>437751.27999999915</v>
      </c>
      <c r="AA135" s="7"/>
      <c r="AB135" s="7" cm="1">
        <f t="array" ref="AB135">value-D135</f>
        <v>202645.81</v>
      </c>
      <c r="AC135" s="7" cm="1">
        <f t="array" ref="AC135">value-G135</f>
        <v>203226.66999999998</v>
      </c>
      <c r="AD135" s="7" cm="1">
        <f t="array" ref="AD135">value-J135</f>
        <v>203805.58000000002</v>
      </c>
      <c r="AE135" s="7" cm="1">
        <f t="array" ref="AE135">value-M135</f>
        <v>204385.5</v>
      </c>
      <c r="AF135" s="7" cm="1">
        <f t="array" ref="AF135">value-P135</f>
        <v>138468.06</v>
      </c>
      <c r="AG135" s="7"/>
      <c r="AH135" s="7">
        <f t="shared" si="52"/>
        <v>629767.24999999965</v>
      </c>
      <c r="AI135" s="7">
        <f t="shared" si="53"/>
        <v>631251.10999999964</v>
      </c>
      <c r="AJ135" s="7">
        <f t="shared" si="54"/>
        <v>631957.7799999991</v>
      </c>
      <c r="AK135" s="7">
        <f t="shared" si="55"/>
        <v>632469.58000000031</v>
      </c>
      <c r="AL135" s="7">
        <f t="shared" si="56"/>
        <v>576219.33999999915</v>
      </c>
      <c r="AP135" s="9">
        <f t="shared" si="43"/>
        <v>903</v>
      </c>
      <c r="AQ135" s="9">
        <f t="shared" si="44"/>
        <v>1030.7599999994854</v>
      </c>
      <c r="AR135" s="9">
        <f t="shared" si="45"/>
        <v>962.64000000059605</v>
      </c>
      <c r="AS135" s="9">
        <f t="shared" si="46"/>
        <v>10629.839999999502</v>
      </c>
      <c r="AU135" s="2">
        <f t="shared" si="57"/>
        <v>580.86000000000058</v>
      </c>
      <c r="AV135" s="2">
        <f t="shared" si="58"/>
        <v>1159.7700000000041</v>
      </c>
      <c r="AW135" s="2">
        <f t="shared" si="59"/>
        <v>1739.6900000000023</v>
      </c>
      <c r="AX135" s="2">
        <f t="shared" si="63"/>
        <v>-64177.75</v>
      </c>
      <c r="AZ135" s="9">
        <f t="shared" si="60"/>
        <v>1483.8600000000006</v>
      </c>
      <c r="BA135" s="9">
        <f t="shared" si="61"/>
        <v>2190.5299999994895</v>
      </c>
      <c r="BB135" s="9">
        <f t="shared" si="62"/>
        <v>2702.3300000005984</v>
      </c>
      <c r="BC135" s="9">
        <f t="shared" si="62"/>
        <v>-53547.910000000498</v>
      </c>
    </row>
    <row r="136" spans="1:55" x14ac:dyDescent="0.25">
      <c r="A136" s="1">
        <v>48396</v>
      </c>
      <c r="B136" s="18">
        <v>196.57</v>
      </c>
      <c r="C136" s="2">
        <v>1029.01</v>
      </c>
      <c r="D136" s="2">
        <v>93325.18</v>
      </c>
      <c r="E136" s="16">
        <v>185.59</v>
      </c>
      <c r="F136" s="2">
        <v>1027.24</v>
      </c>
      <c r="G136" s="2">
        <v>92746.09</v>
      </c>
      <c r="H136" s="16">
        <v>174.74</v>
      </c>
      <c r="I136" s="2">
        <v>1025.4100000000001</v>
      </c>
      <c r="J136" s="2">
        <v>92169.01</v>
      </c>
      <c r="K136" s="16">
        <v>164</v>
      </c>
      <c r="L136" s="2">
        <v>1023.56</v>
      </c>
      <c r="M136" s="2">
        <v>91590.94</v>
      </c>
      <c r="N136" s="25">
        <v>644.04</v>
      </c>
      <c r="O136" s="2">
        <v>527.91999999999996</v>
      </c>
      <c r="P136" s="2">
        <v>158004.01999999999</v>
      </c>
      <c r="Q136" s="16"/>
      <c r="U136" s="11">
        <v>48396</v>
      </c>
      <c r="V136" s="7">
        <f t="shared" si="47"/>
        <v>430395.85999999964</v>
      </c>
      <c r="W136" s="7">
        <f t="shared" si="48"/>
        <v>431311.60999999964</v>
      </c>
      <c r="X136" s="7">
        <f t="shared" si="49"/>
        <v>431452.04999999912</v>
      </c>
      <c r="Y136" s="7">
        <f t="shared" si="50"/>
        <v>431396.52000000025</v>
      </c>
      <c r="Z136" s="7">
        <f t="shared" si="51"/>
        <v>441079.31999999913</v>
      </c>
      <c r="AA136" s="7"/>
      <c r="AB136" s="7" cm="1">
        <f t="array" ref="AB136">value-D136</f>
        <v>203674.82</v>
      </c>
      <c r="AC136" s="7" cm="1">
        <f t="array" ref="AC136">value-G136</f>
        <v>204253.91</v>
      </c>
      <c r="AD136" s="7" cm="1">
        <f t="array" ref="AD136">value-J136</f>
        <v>204830.99</v>
      </c>
      <c r="AE136" s="7" cm="1">
        <f t="array" ref="AE136">value-M136</f>
        <v>205409.06</v>
      </c>
      <c r="AF136" s="7" cm="1">
        <f t="array" ref="AF136">value-P136</f>
        <v>138995.98000000001</v>
      </c>
      <c r="AG136" s="7"/>
      <c r="AH136" s="7">
        <f t="shared" si="52"/>
        <v>634070.6799999997</v>
      </c>
      <c r="AI136" s="7">
        <f t="shared" si="53"/>
        <v>635565.51999999967</v>
      </c>
      <c r="AJ136" s="7">
        <f t="shared" si="54"/>
        <v>636283.03999999911</v>
      </c>
      <c r="AK136" s="7">
        <f t="shared" si="55"/>
        <v>636805.58000000031</v>
      </c>
      <c r="AL136" s="7">
        <f t="shared" si="56"/>
        <v>580075.29999999912</v>
      </c>
      <c r="AP136" s="9">
        <f t="shared" ref="AP136:AP199" si="64">W136-$V136</f>
        <v>915.75</v>
      </c>
      <c r="AQ136" s="9">
        <f t="shared" ref="AQ136:AQ199" si="65">X136-$V136</f>
        <v>1056.1899999994785</v>
      </c>
      <c r="AR136" s="9">
        <f t="shared" ref="AR136:AR199" si="66">Y136-$V136</f>
        <v>1000.6600000006147</v>
      </c>
      <c r="AS136" s="9">
        <f t="shared" ref="AS136:AS199" si="67">Z136-$V136</f>
        <v>10683.459999999497</v>
      </c>
      <c r="AU136" s="2">
        <f t="shared" si="57"/>
        <v>579.08999999999651</v>
      </c>
      <c r="AV136" s="2">
        <f t="shared" si="58"/>
        <v>1156.1699999999983</v>
      </c>
      <c r="AW136" s="2">
        <f t="shared" si="59"/>
        <v>1734.2399999999907</v>
      </c>
      <c r="AX136" s="2">
        <f t="shared" si="63"/>
        <v>-64678.84</v>
      </c>
      <c r="AZ136" s="9">
        <f t="shared" si="60"/>
        <v>1494.8399999999965</v>
      </c>
      <c r="BA136" s="9">
        <f t="shared" si="61"/>
        <v>2212.3599999994767</v>
      </c>
      <c r="BB136" s="9">
        <f t="shared" si="62"/>
        <v>2734.9000000006054</v>
      </c>
      <c r="BC136" s="9">
        <f t="shared" si="62"/>
        <v>-53995.380000000499</v>
      </c>
    </row>
    <row r="137" spans="1:55" x14ac:dyDescent="0.25">
      <c r="A137" s="1">
        <v>48427</v>
      </c>
      <c r="B137" s="18">
        <v>194.43</v>
      </c>
      <c r="C137" s="2">
        <v>1031.1500000000001</v>
      </c>
      <c r="D137" s="2">
        <v>92294.03</v>
      </c>
      <c r="E137" s="16">
        <v>183.56</v>
      </c>
      <c r="F137" s="2">
        <v>1029.27</v>
      </c>
      <c r="G137" s="2">
        <v>91716.82</v>
      </c>
      <c r="H137" s="16">
        <v>172.82</v>
      </c>
      <c r="I137" s="2">
        <v>1027.33</v>
      </c>
      <c r="J137" s="2">
        <v>91141.67</v>
      </c>
      <c r="K137" s="16">
        <v>162.19</v>
      </c>
      <c r="L137" s="2">
        <v>1025.3699999999999</v>
      </c>
      <c r="M137" s="2">
        <v>90565.58</v>
      </c>
      <c r="N137" s="25">
        <v>641.89</v>
      </c>
      <c r="O137" s="2">
        <v>530.07000000000005</v>
      </c>
      <c r="P137" s="2">
        <v>157473.95000000001</v>
      </c>
      <c r="Q137" s="16"/>
      <c r="U137" s="11">
        <v>48427</v>
      </c>
      <c r="V137" s="7">
        <f t="shared" si="47"/>
        <v>433670.27999999962</v>
      </c>
      <c r="W137" s="7">
        <f t="shared" si="48"/>
        <v>434598.77999999962</v>
      </c>
      <c r="X137" s="7">
        <f t="shared" si="49"/>
        <v>434751.89999999909</v>
      </c>
      <c r="Y137" s="7">
        <f t="shared" si="50"/>
        <v>434708.96000000025</v>
      </c>
      <c r="Z137" s="7">
        <f t="shared" si="51"/>
        <v>444407.35999999911</v>
      </c>
      <c r="AA137" s="7"/>
      <c r="AB137" s="7" cm="1">
        <f t="array" ref="AB137">value-D137</f>
        <v>204705.97</v>
      </c>
      <c r="AC137" s="7" cm="1">
        <f t="array" ref="AC137">value-G137</f>
        <v>205283.18</v>
      </c>
      <c r="AD137" s="7" cm="1">
        <f t="array" ref="AD137">value-J137</f>
        <v>205858.33000000002</v>
      </c>
      <c r="AE137" s="7" cm="1">
        <f t="array" ref="AE137">value-M137</f>
        <v>206434.41999999998</v>
      </c>
      <c r="AF137" s="7" cm="1">
        <f t="array" ref="AF137">value-P137</f>
        <v>139526.04999999999</v>
      </c>
      <c r="AG137" s="7"/>
      <c r="AH137" s="7">
        <f t="shared" si="52"/>
        <v>638376.24999999965</v>
      </c>
      <c r="AI137" s="7">
        <f t="shared" si="53"/>
        <v>639881.95999999961</v>
      </c>
      <c r="AJ137" s="7">
        <f t="shared" si="54"/>
        <v>640610.22999999905</v>
      </c>
      <c r="AK137" s="7">
        <f t="shared" si="55"/>
        <v>641143.38000000024</v>
      </c>
      <c r="AL137" s="7">
        <f t="shared" si="56"/>
        <v>583933.4099999991</v>
      </c>
      <c r="AP137" s="9">
        <f t="shared" si="64"/>
        <v>928.5</v>
      </c>
      <c r="AQ137" s="9">
        <f t="shared" si="65"/>
        <v>1081.6199999994715</v>
      </c>
      <c r="AR137" s="9">
        <f t="shared" si="66"/>
        <v>1038.6800000006333</v>
      </c>
      <c r="AS137" s="9">
        <f t="shared" si="67"/>
        <v>10737.079999999492</v>
      </c>
      <c r="AU137" s="2">
        <f t="shared" si="57"/>
        <v>577.20999999999185</v>
      </c>
      <c r="AV137" s="2">
        <f t="shared" si="58"/>
        <v>1152.3600000000006</v>
      </c>
      <c r="AW137" s="2">
        <f t="shared" si="59"/>
        <v>1728.4499999999971</v>
      </c>
      <c r="AX137" s="2">
        <f t="shared" si="63"/>
        <v>-65179.920000000013</v>
      </c>
      <c r="AZ137" s="9">
        <f t="shared" si="60"/>
        <v>1505.7099999999919</v>
      </c>
      <c r="BA137" s="9">
        <f t="shared" si="61"/>
        <v>2233.9799999994721</v>
      </c>
      <c r="BB137" s="9">
        <f t="shared" si="62"/>
        <v>2767.1300000006304</v>
      </c>
      <c r="BC137" s="9">
        <f t="shared" si="62"/>
        <v>-54442.84000000052</v>
      </c>
    </row>
    <row r="138" spans="1:55" x14ac:dyDescent="0.25">
      <c r="A138" s="1">
        <v>48458</v>
      </c>
      <c r="B138" s="18">
        <v>192.28</v>
      </c>
      <c r="C138" s="2">
        <v>1033.3</v>
      </c>
      <c r="D138" s="2">
        <v>91260.73</v>
      </c>
      <c r="E138" s="16">
        <v>181.52</v>
      </c>
      <c r="F138" s="2">
        <v>1031.31</v>
      </c>
      <c r="G138" s="2">
        <v>90685.52</v>
      </c>
      <c r="H138" s="16">
        <v>170.89</v>
      </c>
      <c r="I138" s="2">
        <v>1029.26</v>
      </c>
      <c r="J138" s="2">
        <v>90112.41</v>
      </c>
      <c r="K138" s="16">
        <v>160.38</v>
      </c>
      <c r="L138" s="2">
        <v>1027.18</v>
      </c>
      <c r="M138" s="2">
        <v>89538.39</v>
      </c>
      <c r="N138" s="25">
        <v>639.74</v>
      </c>
      <c r="O138" s="2">
        <v>532.22</v>
      </c>
      <c r="P138" s="2">
        <v>156941.73000000001</v>
      </c>
      <c r="Q138" s="16"/>
      <c r="U138" s="11">
        <v>48458</v>
      </c>
      <c r="V138" s="7">
        <f t="shared" si="47"/>
        <v>436944.6999999996</v>
      </c>
      <c r="W138" s="7">
        <f t="shared" si="48"/>
        <v>437885.9499999996</v>
      </c>
      <c r="X138" s="7">
        <f t="shared" si="49"/>
        <v>438051.74999999907</v>
      </c>
      <c r="Y138" s="7">
        <f t="shared" si="50"/>
        <v>438021.40000000026</v>
      </c>
      <c r="Z138" s="7">
        <f t="shared" si="51"/>
        <v>447735.39999999909</v>
      </c>
      <c r="AA138" s="7"/>
      <c r="AB138" s="7" cm="1">
        <f t="array" ref="AB138">value-D138</f>
        <v>205739.27000000002</v>
      </c>
      <c r="AC138" s="7" cm="1">
        <f t="array" ref="AC138">value-G138</f>
        <v>206314.47999999998</v>
      </c>
      <c r="AD138" s="7" cm="1">
        <f t="array" ref="AD138">value-J138</f>
        <v>206887.59</v>
      </c>
      <c r="AE138" s="7" cm="1">
        <f t="array" ref="AE138">value-M138</f>
        <v>207461.61</v>
      </c>
      <c r="AF138" s="7" cm="1">
        <f t="array" ref="AF138">value-P138</f>
        <v>140058.26999999999</v>
      </c>
      <c r="AG138" s="7"/>
      <c r="AH138" s="7">
        <f t="shared" si="52"/>
        <v>642683.96999999962</v>
      </c>
      <c r="AI138" s="7">
        <f t="shared" si="53"/>
        <v>644200.42999999959</v>
      </c>
      <c r="AJ138" s="7">
        <f t="shared" si="54"/>
        <v>644939.33999999904</v>
      </c>
      <c r="AK138" s="7">
        <f t="shared" si="55"/>
        <v>645483.01000000024</v>
      </c>
      <c r="AL138" s="7">
        <f t="shared" si="56"/>
        <v>587793.66999999911</v>
      </c>
      <c r="AP138" s="9">
        <f t="shared" si="64"/>
        <v>941.25</v>
      </c>
      <c r="AQ138" s="9">
        <f t="shared" si="65"/>
        <v>1107.0499999994645</v>
      </c>
      <c r="AR138" s="9">
        <f t="shared" si="66"/>
        <v>1076.7000000006519</v>
      </c>
      <c r="AS138" s="9">
        <f t="shared" si="67"/>
        <v>10790.699999999488</v>
      </c>
      <c r="AU138" s="2">
        <f t="shared" si="57"/>
        <v>575.20999999999185</v>
      </c>
      <c r="AV138" s="2">
        <f t="shared" si="58"/>
        <v>1148.3199999999924</v>
      </c>
      <c r="AW138" s="2">
        <f t="shared" si="59"/>
        <v>1722.3399999999965</v>
      </c>
      <c r="AX138" s="2">
        <f t="shared" si="63"/>
        <v>-65681.000000000015</v>
      </c>
      <c r="AZ138" s="9">
        <f t="shared" si="60"/>
        <v>1516.4599999999919</v>
      </c>
      <c r="BA138" s="9">
        <f t="shared" si="61"/>
        <v>2255.3699999994569</v>
      </c>
      <c r="BB138" s="9">
        <f t="shared" si="62"/>
        <v>2799.0400000006484</v>
      </c>
      <c r="BC138" s="9">
        <f t="shared" si="62"/>
        <v>-54890.300000000527</v>
      </c>
    </row>
    <row r="139" spans="1:55" x14ac:dyDescent="0.25">
      <c r="A139" s="1">
        <v>48488</v>
      </c>
      <c r="B139" s="18">
        <v>190.13</v>
      </c>
      <c r="C139" s="2">
        <v>1035.45</v>
      </c>
      <c r="D139" s="2">
        <v>90225.27</v>
      </c>
      <c r="E139" s="16">
        <v>179.48</v>
      </c>
      <c r="F139" s="2">
        <v>1033.3499999999999</v>
      </c>
      <c r="G139" s="2">
        <v>89652.17</v>
      </c>
      <c r="H139" s="16">
        <v>168.96</v>
      </c>
      <c r="I139" s="2">
        <v>1031.19</v>
      </c>
      <c r="J139" s="2">
        <v>89081.23</v>
      </c>
      <c r="K139" s="16">
        <v>158.56</v>
      </c>
      <c r="L139" s="2">
        <v>1029</v>
      </c>
      <c r="M139" s="2">
        <v>88509.39</v>
      </c>
      <c r="N139" s="25">
        <v>637.58000000000004</v>
      </c>
      <c r="O139" s="2">
        <v>534.38</v>
      </c>
      <c r="P139" s="2">
        <v>156407.35</v>
      </c>
      <c r="Q139" s="16"/>
      <c r="U139" s="11">
        <v>48488</v>
      </c>
      <c r="V139" s="7">
        <f t="shared" si="47"/>
        <v>440219.11999999959</v>
      </c>
      <c r="W139" s="7">
        <f t="shared" si="48"/>
        <v>441173.11999999959</v>
      </c>
      <c r="X139" s="7">
        <f t="shared" si="49"/>
        <v>441351.59999999905</v>
      </c>
      <c r="Y139" s="7">
        <f t="shared" si="50"/>
        <v>441333.84000000026</v>
      </c>
      <c r="Z139" s="7">
        <f t="shared" si="51"/>
        <v>451063.43999999907</v>
      </c>
      <c r="AA139" s="7"/>
      <c r="AB139" s="7" cm="1">
        <f t="array" ref="AB139">value-D139</f>
        <v>206774.72999999998</v>
      </c>
      <c r="AC139" s="7" cm="1">
        <f t="array" ref="AC139">value-G139</f>
        <v>207347.83000000002</v>
      </c>
      <c r="AD139" s="7" cm="1">
        <f t="array" ref="AD139">value-J139</f>
        <v>207918.77000000002</v>
      </c>
      <c r="AE139" s="7" cm="1">
        <f t="array" ref="AE139">value-M139</f>
        <v>208490.61</v>
      </c>
      <c r="AF139" s="7" cm="1">
        <f t="array" ref="AF139">value-P139</f>
        <v>140592.65</v>
      </c>
      <c r="AG139" s="7"/>
      <c r="AH139" s="7">
        <f t="shared" si="52"/>
        <v>646993.84999999963</v>
      </c>
      <c r="AI139" s="7">
        <f t="shared" si="53"/>
        <v>648520.9499999996</v>
      </c>
      <c r="AJ139" s="7">
        <f t="shared" si="54"/>
        <v>649270.36999999906</v>
      </c>
      <c r="AK139" s="7">
        <f t="shared" si="55"/>
        <v>649824.45000000019</v>
      </c>
      <c r="AL139" s="7">
        <f t="shared" si="56"/>
        <v>591656.08999999904</v>
      </c>
      <c r="AP139" s="9">
        <f t="shared" si="64"/>
        <v>954</v>
      </c>
      <c r="AQ139" s="9">
        <f t="shared" si="65"/>
        <v>1132.4799999994575</v>
      </c>
      <c r="AR139" s="9">
        <f t="shared" si="66"/>
        <v>1114.7200000006706</v>
      </c>
      <c r="AS139" s="9">
        <f t="shared" si="67"/>
        <v>10844.319999999483</v>
      </c>
      <c r="AU139" s="2">
        <f t="shared" si="57"/>
        <v>573.10000000000582</v>
      </c>
      <c r="AV139" s="2">
        <f t="shared" si="58"/>
        <v>1144.0400000000081</v>
      </c>
      <c r="AW139" s="2">
        <f t="shared" si="59"/>
        <v>1715.8800000000047</v>
      </c>
      <c r="AX139" s="2">
        <f t="shared" si="63"/>
        <v>-66182.080000000002</v>
      </c>
      <c r="AZ139" s="9">
        <f t="shared" si="60"/>
        <v>1527.1000000000058</v>
      </c>
      <c r="BA139" s="9">
        <f t="shared" si="61"/>
        <v>2276.5199999994657</v>
      </c>
      <c r="BB139" s="9">
        <f t="shared" si="62"/>
        <v>2830.6000000006752</v>
      </c>
      <c r="BC139" s="9">
        <f t="shared" si="62"/>
        <v>-55337.760000000519</v>
      </c>
    </row>
    <row r="140" spans="1:55" x14ac:dyDescent="0.25">
      <c r="A140" s="1">
        <v>48519</v>
      </c>
      <c r="B140" s="18">
        <v>187.97</v>
      </c>
      <c r="C140" s="2">
        <v>1037.6099999999999</v>
      </c>
      <c r="D140" s="2">
        <v>89187.66</v>
      </c>
      <c r="E140" s="16">
        <v>177.44</v>
      </c>
      <c r="F140" s="2">
        <v>1035.3900000000001</v>
      </c>
      <c r="G140" s="2">
        <v>88616.78</v>
      </c>
      <c r="H140" s="16">
        <v>167.03</v>
      </c>
      <c r="I140" s="2">
        <v>1033.1199999999999</v>
      </c>
      <c r="J140" s="2">
        <v>88048.1</v>
      </c>
      <c r="K140" s="16">
        <v>156.74</v>
      </c>
      <c r="L140" s="2">
        <v>1030.82</v>
      </c>
      <c r="M140" s="2">
        <v>87478.56</v>
      </c>
      <c r="N140" s="25">
        <v>635.4</v>
      </c>
      <c r="O140" s="2">
        <v>536.55999999999995</v>
      </c>
      <c r="P140" s="2">
        <v>155870.79</v>
      </c>
      <c r="Q140" s="16"/>
      <c r="U140" s="11">
        <v>48519</v>
      </c>
      <c r="V140" s="7">
        <f t="shared" si="47"/>
        <v>443493.53999999957</v>
      </c>
      <c r="W140" s="7">
        <f t="shared" si="48"/>
        <v>444460.28999999957</v>
      </c>
      <c r="X140" s="7">
        <f t="shared" si="49"/>
        <v>444651.44999999902</v>
      </c>
      <c r="Y140" s="7">
        <f t="shared" si="50"/>
        <v>444646.28000000026</v>
      </c>
      <c r="Z140" s="7">
        <f t="shared" si="51"/>
        <v>454391.47999999905</v>
      </c>
      <c r="AA140" s="7"/>
      <c r="AB140" s="7" cm="1">
        <f t="array" ref="AB140">value-D140</f>
        <v>207812.34</v>
      </c>
      <c r="AC140" s="7" cm="1">
        <f t="array" ref="AC140">value-G140</f>
        <v>208383.22</v>
      </c>
      <c r="AD140" s="7" cm="1">
        <f t="array" ref="AD140">value-J140</f>
        <v>208951.9</v>
      </c>
      <c r="AE140" s="7" cm="1">
        <f t="array" ref="AE140">value-M140</f>
        <v>209521.44</v>
      </c>
      <c r="AF140" s="7" cm="1">
        <f t="array" ref="AF140">value-P140</f>
        <v>141129.21</v>
      </c>
      <c r="AG140" s="7"/>
      <c r="AH140" s="7">
        <f t="shared" si="52"/>
        <v>651305.87999999954</v>
      </c>
      <c r="AI140" s="7">
        <f t="shared" si="53"/>
        <v>652843.50999999954</v>
      </c>
      <c r="AJ140" s="7">
        <f t="shared" si="54"/>
        <v>653603.34999999905</v>
      </c>
      <c r="AK140" s="7">
        <f t="shared" si="55"/>
        <v>654167.7200000002</v>
      </c>
      <c r="AL140" s="7">
        <f t="shared" si="56"/>
        <v>595520.68999999901</v>
      </c>
      <c r="AP140" s="9">
        <f t="shared" si="64"/>
        <v>966.75</v>
      </c>
      <c r="AQ140" s="9">
        <f t="shared" si="65"/>
        <v>1157.9099999994505</v>
      </c>
      <c r="AR140" s="9">
        <f t="shared" si="66"/>
        <v>1152.7400000006892</v>
      </c>
      <c r="AS140" s="9">
        <f t="shared" si="67"/>
        <v>10897.939999999478</v>
      </c>
      <c r="AU140" s="2">
        <f t="shared" si="57"/>
        <v>570.88000000000466</v>
      </c>
      <c r="AV140" s="2">
        <f t="shared" si="58"/>
        <v>1139.5599999999977</v>
      </c>
      <c r="AW140" s="2">
        <f t="shared" si="59"/>
        <v>1709.1000000000058</v>
      </c>
      <c r="AX140" s="2">
        <f t="shared" si="63"/>
        <v>-66683.13</v>
      </c>
      <c r="AZ140" s="9">
        <f t="shared" si="60"/>
        <v>1537.6300000000047</v>
      </c>
      <c r="BA140" s="9">
        <f t="shared" si="61"/>
        <v>2297.4699999994482</v>
      </c>
      <c r="BB140" s="9">
        <f t="shared" si="62"/>
        <v>2861.840000000695</v>
      </c>
      <c r="BC140" s="9">
        <f t="shared" si="62"/>
        <v>-55785.190000000526</v>
      </c>
    </row>
    <row r="141" spans="1:55" x14ac:dyDescent="0.25">
      <c r="A141" s="1">
        <v>48549</v>
      </c>
      <c r="B141" s="18">
        <v>185.81</v>
      </c>
      <c r="C141" s="2">
        <v>1039.77</v>
      </c>
      <c r="D141" s="2">
        <v>88147.89</v>
      </c>
      <c r="E141" s="16">
        <v>175.39</v>
      </c>
      <c r="F141" s="2">
        <v>1037.44</v>
      </c>
      <c r="G141" s="2">
        <v>87579.33</v>
      </c>
      <c r="H141" s="16">
        <v>165.09</v>
      </c>
      <c r="I141" s="2">
        <v>1035.06</v>
      </c>
      <c r="J141" s="2">
        <v>87013.04</v>
      </c>
      <c r="K141" s="16">
        <v>154.91</v>
      </c>
      <c r="L141" s="2">
        <v>1032.6500000000001</v>
      </c>
      <c r="M141" s="2">
        <v>86445.91</v>
      </c>
      <c r="N141" s="25">
        <v>633.23</v>
      </c>
      <c r="O141" s="2">
        <v>538.73</v>
      </c>
      <c r="P141" s="2">
        <v>155332.06</v>
      </c>
      <c r="Q141" s="16"/>
      <c r="U141" s="11">
        <v>48549</v>
      </c>
      <c r="V141" s="7">
        <f t="shared" si="47"/>
        <v>446767.95999999956</v>
      </c>
      <c r="W141" s="7">
        <f t="shared" si="48"/>
        <v>447747.45999999956</v>
      </c>
      <c r="X141" s="7">
        <f t="shared" si="49"/>
        <v>447951.299999999</v>
      </c>
      <c r="Y141" s="7">
        <f t="shared" si="50"/>
        <v>447958.72000000026</v>
      </c>
      <c r="Z141" s="7">
        <f t="shared" si="51"/>
        <v>457719.51999999903</v>
      </c>
      <c r="AA141" s="7"/>
      <c r="AB141" s="7" cm="1">
        <f t="array" ref="AB141">value-D141</f>
        <v>208852.11</v>
      </c>
      <c r="AC141" s="7" cm="1">
        <f t="array" ref="AC141">value-G141</f>
        <v>209420.66999999998</v>
      </c>
      <c r="AD141" s="7" cm="1">
        <f t="array" ref="AD141">value-J141</f>
        <v>209986.96000000002</v>
      </c>
      <c r="AE141" s="7" cm="1">
        <f t="array" ref="AE141">value-M141</f>
        <v>210554.09</v>
      </c>
      <c r="AF141" s="7" cm="1">
        <f t="array" ref="AF141">value-P141</f>
        <v>141667.94</v>
      </c>
      <c r="AG141" s="7"/>
      <c r="AH141" s="7">
        <f t="shared" si="52"/>
        <v>655620.0699999996</v>
      </c>
      <c r="AI141" s="7">
        <f t="shared" si="53"/>
        <v>657168.12999999954</v>
      </c>
      <c r="AJ141" s="7">
        <f t="shared" si="54"/>
        <v>657938.25999999908</v>
      </c>
      <c r="AK141" s="7">
        <f t="shared" si="55"/>
        <v>658512.81000000029</v>
      </c>
      <c r="AL141" s="7">
        <f t="shared" si="56"/>
        <v>599387.45999999903</v>
      </c>
      <c r="AP141" s="9">
        <f t="shared" si="64"/>
        <v>979.5</v>
      </c>
      <c r="AQ141" s="9">
        <f t="shared" si="65"/>
        <v>1183.3399999994435</v>
      </c>
      <c r="AR141" s="9">
        <f t="shared" si="66"/>
        <v>1190.7600000007078</v>
      </c>
      <c r="AS141" s="9">
        <f t="shared" si="67"/>
        <v>10951.559999999474</v>
      </c>
      <c r="AU141" s="2">
        <f t="shared" si="57"/>
        <v>568.55999999999767</v>
      </c>
      <c r="AV141" s="2">
        <f t="shared" si="58"/>
        <v>1134.8500000000058</v>
      </c>
      <c r="AW141" s="2">
        <f t="shared" si="59"/>
        <v>1701.9799999999959</v>
      </c>
      <c r="AX141" s="2">
        <f t="shared" si="63"/>
        <v>-67184.17</v>
      </c>
      <c r="AZ141" s="9">
        <f t="shared" si="60"/>
        <v>1548.0599999999977</v>
      </c>
      <c r="BA141" s="9">
        <f t="shared" si="61"/>
        <v>2318.1899999994494</v>
      </c>
      <c r="BB141" s="9">
        <f t="shared" si="62"/>
        <v>2892.7400000007037</v>
      </c>
      <c r="BC141" s="9">
        <f t="shared" si="62"/>
        <v>-56232.610000000524</v>
      </c>
    </row>
    <row r="142" spans="1:55" x14ac:dyDescent="0.25">
      <c r="A142" s="1">
        <v>48580</v>
      </c>
      <c r="B142" s="18">
        <v>183.64</v>
      </c>
      <c r="C142" s="2">
        <v>1041.94</v>
      </c>
      <c r="D142" s="2">
        <v>87105.95</v>
      </c>
      <c r="E142" s="16">
        <v>173.33</v>
      </c>
      <c r="F142" s="2">
        <v>1039.5</v>
      </c>
      <c r="G142" s="2">
        <v>86539.839999999997</v>
      </c>
      <c r="H142" s="16">
        <v>163.15</v>
      </c>
      <c r="I142" s="2">
        <v>1037</v>
      </c>
      <c r="J142" s="2">
        <v>85976.04</v>
      </c>
      <c r="K142" s="16">
        <v>153.08000000000001</v>
      </c>
      <c r="L142" s="2">
        <v>1034.48</v>
      </c>
      <c r="M142" s="2">
        <v>85411.44</v>
      </c>
      <c r="N142" s="25">
        <v>631.04</v>
      </c>
      <c r="O142" s="2">
        <v>540.91999999999996</v>
      </c>
      <c r="P142" s="2">
        <v>154791.13</v>
      </c>
      <c r="Q142" s="16"/>
      <c r="U142" s="11">
        <v>48580</v>
      </c>
      <c r="V142" s="7">
        <f t="shared" si="47"/>
        <v>450042.37999999954</v>
      </c>
      <c r="W142" s="7">
        <f t="shared" si="48"/>
        <v>451034.62999999954</v>
      </c>
      <c r="X142" s="7">
        <f t="shared" si="49"/>
        <v>451251.14999999898</v>
      </c>
      <c r="Y142" s="7">
        <f t="shared" si="50"/>
        <v>451271.16000000027</v>
      </c>
      <c r="Z142" s="7">
        <f t="shared" si="51"/>
        <v>461047.55999999901</v>
      </c>
      <c r="AA142" s="7"/>
      <c r="AB142" s="7" cm="1">
        <f t="array" ref="AB142">value-D142</f>
        <v>209894.05</v>
      </c>
      <c r="AC142" s="7" cm="1">
        <f t="array" ref="AC142">value-G142</f>
        <v>210460.16</v>
      </c>
      <c r="AD142" s="7" cm="1">
        <f t="array" ref="AD142">value-J142</f>
        <v>211023.96000000002</v>
      </c>
      <c r="AE142" s="7" cm="1">
        <f t="array" ref="AE142">value-M142</f>
        <v>211588.56</v>
      </c>
      <c r="AF142" s="7" cm="1">
        <f t="array" ref="AF142">value-P142</f>
        <v>142208.87</v>
      </c>
      <c r="AG142" s="7"/>
      <c r="AH142" s="7">
        <f t="shared" si="52"/>
        <v>659936.42999999947</v>
      </c>
      <c r="AI142" s="7">
        <f t="shared" si="53"/>
        <v>661494.78999999957</v>
      </c>
      <c r="AJ142" s="7">
        <f t="shared" si="54"/>
        <v>662275.10999999894</v>
      </c>
      <c r="AK142" s="7">
        <f t="shared" si="55"/>
        <v>662859.7200000002</v>
      </c>
      <c r="AL142" s="7">
        <f t="shared" si="56"/>
        <v>603256.429999999</v>
      </c>
      <c r="AP142" s="9">
        <f t="shared" si="64"/>
        <v>992.25</v>
      </c>
      <c r="AQ142" s="9">
        <f t="shared" si="65"/>
        <v>1208.7699999994365</v>
      </c>
      <c r="AR142" s="9">
        <f t="shared" si="66"/>
        <v>1228.7800000007264</v>
      </c>
      <c r="AS142" s="9">
        <f t="shared" si="67"/>
        <v>11005.179999999469</v>
      </c>
      <c r="AU142" s="2">
        <f t="shared" si="57"/>
        <v>566.11000000000058</v>
      </c>
      <c r="AV142" s="2">
        <f t="shared" si="58"/>
        <v>1129.9100000000035</v>
      </c>
      <c r="AW142" s="2">
        <f t="shared" si="59"/>
        <v>1694.5099999999948</v>
      </c>
      <c r="AX142" s="2">
        <f t="shared" si="63"/>
        <v>-67685.180000000008</v>
      </c>
      <c r="AZ142" s="9">
        <f t="shared" si="60"/>
        <v>1558.3600000000006</v>
      </c>
      <c r="BA142" s="9">
        <f t="shared" si="61"/>
        <v>2338.67999999944</v>
      </c>
      <c r="BB142" s="9">
        <f t="shared" si="62"/>
        <v>2923.2900000007212</v>
      </c>
      <c r="BC142" s="9">
        <f t="shared" si="62"/>
        <v>-56680.000000000538</v>
      </c>
    </row>
    <row r="143" spans="1:55" x14ac:dyDescent="0.25">
      <c r="A143" s="1">
        <v>48611</v>
      </c>
      <c r="B143" s="18">
        <v>181.47</v>
      </c>
      <c r="C143" s="2">
        <v>1044.1099999999999</v>
      </c>
      <c r="D143" s="2">
        <v>86061.84</v>
      </c>
      <c r="E143" s="16">
        <v>171.28</v>
      </c>
      <c r="F143" s="2">
        <v>1041.55</v>
      </c>
      <c r="G143" s="2">
        <v>85498.28</v>
      </c>
      <c r="H143" s="16">
        <v>161.21</v>
      </c>
      <c r="I143" s="2">
        <v>1038.94</v>
      </c>
      <c r="J143" s="2">
        <v>84937.1</v>
      </c>
      <c r="K143" s="16">
        <v>151.25</v>
      </c>
      <c r="L143" s="2">
        <v>1036.31</v>
      </c>
      <c r="M143" s="2">
        <v>84375.13</v>
      </c>
      <c r="N143" s="25">
        <v>628.84</v>
      </c>
      <c r="O143" s="2">
        <v>543.12</v>
      </c>
      <c r="P143" s="2">
        <v>154248.01</v>
      </c>
      <c r="Q143" s="16"/>
      <c r="U143" s="11">
        <v>48611</v>
      </c>
      <c r="V143" s="7">
        <f t="shared" si="47"/>
        <v>453316.79999999952</v>
      </c>
      <c r="W143" s="7">
        <f t="shared" si="48"/>
        <v>454321.79999999952</v>
      </c>
      <c r="X143" s="7">
        <f t="shared" si="49"/>
        <v>454550.99999999895</v>
      </c>
      <c r="Y143" s="7">
        <f t="shared" si="50"/>
        <v>454583.60000000027</v>
      </c>
      <c r="Z143" s="7">
        <f t="shared" si="51"/>
        <v>464375.59999999899</v>
      </c>
      <c r="AA143" s="7"/>
      <c r="AB143" s="7" cm="1">
        <f t="array" ref="AB143">value-D143</f>
        <v>210938.16</v>
      </c>
      <c r="AC143" s="7" cm="1">
        <f t="array" ref="AC143">value-G143</f>
        <v>211501.72</v>
      </c>
      <c r="AD143" s="7" cm="1">
        <f t="array" ref="AD143">value-J143</f>
        <v>212062.9</v>
      </c>
      <c r="AE143" s="7" cm="1">
        <f t="array" ref="AE143">value-M143</f>
        <v>212624.87</v>
      </c>
      <c r="AF143" s="7" cm="1">
        <f t="array" ref="AF143">value-P143</f>
        <v>142751.99</v>
      </c>
      <c r="AG143" s="7"/>
      <c r="AH143" s="7">
        <f t="shared" si="52"/>
        <v>664254.9599999995</v>
      </c>
      <c r="AI143" s="7">
        <f t="shared" si="53"/>
        <v>665823.51999999955</v>
      </c>
      <c r="AJ143" s="7">
        <f t="shared" si="54"/>
        <v>666613.89999999898</v>
      </c>
      <c r="AK143" s="7">
        <f t="shared" si="55"/>
        <v>667208.4700000002</v>
      </c>
      <c r="AL143" s="7">
        <f t="shared" si="56"/>
        <v>607127.58999999892</v>
      </c>
      <c r="AP143" s="9">
        <f t="shared" si="64"/>
        <v>1005</v>
      </c>
      <c r="AQ143" s="9">
        <f t="shared" si="65"/>
        <v>1234.1999999994296</v>
      </c>
      <c r="AR143" s="9">
        <f t="shared" si="66"/>
        <v>1266.8000000007451</v>
      </c>
      <c r="AS143" s="9">
        <f t="shared" si="67"/>
        <v>11058.799999999464</v>
      </c>
      <c r="AU143" s="2">
        <f t="shared" si="57"/>
        <v>563.55999999999767</v>
      </c>
      <c r="AV143" s="2">
        <f t="shared" si="58"/>
        <v>1124.7399999999907</v>
      </c>
      <c r="AW143" s="2">
        <f t="shared" si="59"/>
        <v>1686.7099999999919</v>
      </c>
      <c r="AX143" s="2">
        <f t="shared" si="63"/>
        <v>-68186.170000000013</v>
      </c>
      <c r="AZ143" s="9">
        <f t="shared" si="60"/>
        <v>1568.5599999999977</v>
      </c>
      <c r="BA143" s="9">
        <f t="shared" si="61"/>
        <v>2358.9399999994203</v>
      </c>
      <c r="BB143" s="9">
        <f t="shared" si="62"/>
        <v>2953.5100000007369</v>
      </c>
      <c r="BC143" s="9">
        <f t="shared" si="62"/>
        <v>-57127.370000000548</v>
      </c>
    </row>
    <row r="144" spans="1:55" x14ac:dyDescent="0.25">
      <c r="A144" s="1">
        <v>48639</v>
      </c>
      <c r="B144" s="18">
        <v>179.3</v>
      </c>
      <c r="C144" s="2">
        <v>1046.28</v>
      </c>
      <c r="D144" s="2">
        <v>85015.56</v>
      </c>
      <c r="E144" s="16">
        <v>169.22</v>
      </c>
      <c r="F144" s="2">
        <v>1043.6099999999999</v>
      </c>
      <c r="G144" s="2">
        <v>84454.67</v>
      </c>
      <c r="H144" s="16">
        <v>159.26</v>
      </c>
      <c r="I144" s="2">
        <v>1040.8900000000001</v>
      </c>
      <c r="J144" s="2">
        <v>83896.2</v>
      </c>
      <c r="K144" s="16">
        <v>149.41</v>
      </c>
      <c r="L144" s="2">
        <v>1038.1500000000001</v>
      </c>
      <c r="M144" s="2">
        <v>83336.98</v>
      </c>
      <c r="N144" s="25">
        <v>626.63</v>
      </c>
      <c r="O144" s="2">
        <v>545.33000000000004</v>
      </c>
      <c r="P144" s="2">
        <v>153702.68</v>
      </c>
      <c r="Q144" s="16"/>
      <c r="U144" s="11">
        <v>48639</v>
      </c>
      <c r="V144" s="7">
        <f t="shared" si="47"/>
        <v>456591.21999999951</v>
      </c>
      <c r="W144" s="7">
        <f t="shared" si="48"/>
        <v>457608.96999999951</v>
      </c>
      <c r="X144" s="7">
        <f t="shared" si="49"/>
        <v>457850.84999999893</v>
      </c>
      <c r="Y144" s="7">
        <f t="shared" si="50"/>
        <v>457896.04000000027</v>
      </c>
      <c r="Z144" s="7">
        <f t="shared" si="51"/>
        <v>467703.63999999897</v>
      </c>
      <c r="AA144" s="7"/>
      <c r="AB144" s="7" cm="1">
        <f t="array" ref="AB144">value-D144</f>
        <v>211984.44</v>
      </c>
      <c r="AC144" s="7" cm="1">
        <f t="array" ref="AC144">value-G144</f>
        <v>212545.33000000002</v>
      </c>
      <c r="AD144" s="7" cm="1">
        <f t="array" ref="AD144">value-J144</f>
        <v>213103.8</v>
      </c>
      <c r="AE144" s="7" cm="1">
        <f t="array" ref="AE144">value-M144</f>
        <v>213663.02000000002</v>
      </c>
      <c r="AF144" s="7" cm="1">
        <f t="array" ref="AF144">value-P144</f>
        <v>143297.32</v>
      </c>
      <c r="AG144" s="7"/>
      <c r="AH144" s="7">
        <f t="shared" si="52"/>
        <v>668575.65999999945</v>
      </c>
      <c r="AI144" s="7">
        <f t="shared" si="53"/>
        <v>670154.29999999958</v>
      </c>
      <c r="AJ144" s="7">
        <f t="shared" si="54"/>
        <v>670954.64999999898</v>
      </c>
      <c r="AK144" s="7">
        <f t="shared" si="55"/>
        <v>671559.06000000029</v>
      </c>
      <c r="AL144" s="7">
        <f t="shared" si="56"/>
        <v>611000.95999999903</v>
      </c>
      <c r="AP144" s="9">
        <f t="shared" si="64"/>
        <v>1017.75</v>
      </c>
      <c r="AQ144" s="9">
        <f t="shared" si="65"/>
        <v>1259.6299999994226</v>
      </c>
      <c r="AR144" s="9">
        <f t="shared" si="66"/>
        <v>1304.8200000007637</v>
      </c>
      <c r="AS144" s="9">
        <f t="shared" si="67"/>
        <v>11112.41999999946</v>
      </c>
      <c r="AU144" s="2">
        <f t="shared" si="57"/>
        <v>560.88999999999942</v>
      </c>
      <c r="AV144" s="2">
        <f t="shared" si="58"/>
        <v>1119.3600000000006</v>
      </c>
      <c r="AW144" s="2">
        <f t="shared" si="59"/>
        <v>1678.5800000000017</v>
      </c>
      <c r="AX144" s="2">
        <f t="shared" si="63"/>
        <v>-68687.12</v>
      </c>
      <c r="AZ144" s="9">
        <f t="shared" si="60"/>
        <v>1578.6399999999994</v>
      </c>
      <c r="BA144" s="9">
        <f t="shared" si="61"/>
        <v>2378.9899999994232</v>
      </c>
      <c r="BB144" s="9">
        <f t="shared" si="62"/>
        <v>2983.4000000007654</v>
      </c>
      <c r="BC144" s="9">
        <f t="shared" si="62"/>
        <v>-57574.700000000536</v>
      </c>
    </row>
    <row r="145" spans="1:55" x14ac:dyDescent="0.25">
      <c r="A145" s="1">
        <v>48670</v>
      </c>
      <c r="B145" s="18">
        <v>177.12</v>
      </c>
      <c r="C145" s="2">
        <v>1048.46</v>
      </c>
      <c r="D145" s="2">
        <v>83967.09</v>
      </c>
      <c r="E145" s="16">
        <v>167.15</v>
      </c>
      <c r="F145" s="2">
        <v>1045.68</v>
      </c>
      <c r="G145" s="2">
        <v>83408.990000000005</v>
      </c>
      <c r="H145" s="16">
        <v>157.31</v>
      </c>
      <c r="I145" s="2">
        <v>1042.8399999999999</v>
      </c>
      <c r="J145" s="2">
        <v>82853.36</v>
      </c>
      <c r="K145" s="16">
        <v>147.58000000000001</v>
      </c>
      <c r="L145" s="2">
        <v>1039.98</v>
      </c>
      <c r="M145" s="2">
        <v>82297</v>
      </c>
      <c r="N145" s="25">
        <v>624.41999999999996</v>
      </c>
      <c r="O145" s="2">
        <v>547.54</v>
      </c>
      <c r="P145" s="2">
        <v>153155.14000000001</v>
      </c>
      <c r="Q145" s="16"/>
      <c r="U145" s="11">
        <v>48670</v>
      </c>
      <c r="V145" s="7">
        <f t="shared" si="47"/>
        <v>459865.63999999949</v>
      </c>
      <c r="W145" s="7">
        <f t="shared" si="48"/>
        <v>460896.13999999949</v>
      </c>
      <c r="X145" s="7">
        <f t="shared" si="49"/>
        <v>461150.69999999891</v>
      </c>
      <c r="Y145" s="7">
        <f t="shared" si="50"/>
        <v>461208.48000000027</v>
      </c>
      <c r="Z145" s="7">
        <f t="shared" si="51"/>
        <v>471031.67999999895</v>
      </c>
      <c r="AA145" s="7"/>
      <c r="AB145" s="7" cm="1">
        <f t="array" ref="AB145">value-D145</f>
        <v>213032.91</v>
      </c>
      <c r="AC145" s="7" cm="1">
        <f t="array" ref="AC145">value-G145</f>
        <v>213591.01</v>
      </c>
      <c r="AD145" s="7" cm="1">
        <f t="array" ref="AD145">value-J145</f>
        <v>214146.64</v>
      </c>
      <c r="AE145" s="7" cm="1">
        <f t="array" ref="AE145">value-M145</f>
        <v>214703</v>
      </c>
      <c r="AF145" s="7" cm="1">
        <f t="array" ref="AF145">value-P145</f>
        <v>143844.85999999999</v>
      </c>
      <c r="AG145" s="7"/>
      <c r="AH145" s="7">
        <f t="shared" si="52"/>
        <v>672898.54999999946</v>
      </c>
      <c r="AI145" s="7">
        <f t="shared" si="53"/>
        <v>674487.14999999944</v>
      </c>
      <c r="AJ145" s="7">
        <f t="shared" si="54"/>
        <v>675297.33999999892</v>
      </c>
      <c r="AK145" s="7">
        <f t="shared" si="55"/>
        <v>675911.48000000021</v>
      </c>
      <c r="AL145" s="7">
        <f t="shared" si="56"/>
        <v>614876.53999999887</v>
      </c>
      <c r="AP145" s="9">
        <f t="shared" si="64"/>
        <v>1030.5</v>
      </c>
      <c r="AQ145" s="9">
        <f t="shared" si="65"/>
        <v>1285.0599999994156</v>
      </c>
      <c r="AR145" s="9">
        <f t="shared" si="66"/>
        <v>1342.8400000007823</v>
      </c>
      <c r="AS145" s="9">
        <f t="shared" si="67"/>
        <v>11166.039999999455</v>
      </c>
      <c r="AU145" s="2">
        <f t="shared" si="57"/>
        <v>558.09999999999127</v>
      </c>
      <c r="AV145" s="2">
        <f t="shared" si="58"/>
        <v>1113.7299999999959</v>
      </c>
      <c r="AW145" s="2">
        <f t="shared" si="59"/>
        <v>1670.0899999999965</v>
      </c>
      <c r="AX145" s="2">
        <f t="shared" si="63"/>
        <v>-69188.050000000017</v>
      </c>
      <c r="AZ145" s="9">
        <f t="shared" si="60"/>
        <v>1588.5999999999913</v>
      </c>
      <c r="BA145" s="9">
        <f t="shared" si="61"/>
        <v>2398.7899999994115</v>
      </c>
      <c r="BB145" s="9">
        <f t="shared" si="62"/>
        <v>3012.9300000007788</v>
      </c>
      <c r="BC145" s="9">
        <f t="shared" si="62"/>
        <v>-58022.010000000562</v>
      </c>
    </row>
    <row r="146" spans="1:55" x14ac:dyDescent="0.25">
      <c r="A146" s="1">
        <v>48700</v>
      </c>
      <c r="B146" s="18">
        <v>174.93</v>
      </c>
      <c r="C146" s="2">
        <v>1050.6500000000001</v>
      </c>
      <c r="D146" s="2">
        <v>82916.44</v>
      </c>
      <c r="E146" s="16">
        <v>165.08</v>
      </c>
      <c r="F146" s="2">
        <v>1047.75</v>
      </c>
      <c r="G146" s="2">
        <v>82361.240000000005</v>
      </c>
      <c r="H146" s="16">
        <v>155.35</v>
      </c>
      <c r="I146" s="2">
        <v>1044.8</v>
      </c>
      <c r="J146" s="2">
        <v>81808.56</v>
      </c>
      <c r="K146" s="16">
        <v>145.72999999999999</v>
      </c>
      <c r="L146" s="2">
        <v>1041.83</v>
      </c>
      <c r="M146" s="2">
        <v>81255.17</v>
      </c>
      <c r="N146" s="25">
        <v>622.19000000000005</v>
      </c>
      <c r="O146" s="2">
        <v>549.77</v>
      </c>
      <c r="P146" s="2">
        <v>152605.37</v>
      </c>
      <c r="Q146" s="16"/>
      <c r="U146" s="11">
        <v>48700</v>
      </c>
      <c r="V146" s="7">
        <f t="shared" si="47"/>
        <v>463140.05999999947</v>
      </c>
      <c r="W146" s="7">
        <f t="shared" si="48"/>
        <v>464183.30999999947</v>
      </c>
      <c r="X146" s="7">
        <f t="shared" si="49"/>
        <v>464450.54999999888</v>
      </c>
      <c r="Y146" s="7">
        <f t="shared" si="50"/>
        <v>464520.92000000027</v>
      </c>
      <c r="Z146" s="7">
        <f t="shared" si="51"/>
        <v>474359.71999999892</v>
      </c>
      <c r="AA146" s="7"/>
      <c r="AB146" s="7" cm="1">
        <f t="array" ref="AB146">value-D146</f>
        <v>214083.56</v>
      </c>
      <c r="AC146" s="7" cm="1">
        <f t="array" ref="AC146">value-G146</f>
        <v>214638.76</v>
      </c>
      <c r="AD146" s="7" cm="1">
        <f t="array" ref="AD146">value-J146</f>
        <v>215191.44</v>
      </c>
      <c r="AE146" s="7" cm="1">
        <f t="array" ref="AE146">value-M146</f>
        <v>215744.83000000002</v>
      </c>
      <c r="AF146" s="7" cm="1">
        <f t="array" ref="AF146">value-P146</f>
        <v>144394.63</v>
      </c>
      <c r="AG146" s="7"/>
      <c r="AH146" s="7">
        <f t="shared" si="52"/>
        <v>677223.61999999941</v>
      </c>
      <c r="AI146" s="7">
        <f t="shared" si="53"/>
        <v>678822.06999999948</v>
      </c>
      <c r="AJ146" s="7">
        <f t="shared" si="54"/>
        <v>679641.98999999883</v>
      </c>
      <c r="AK146" s="7">
        <f t="shared" si="55"/>
        <v>680265.75000000023</v>
      </c>
      <c r="AL146" s="7">
        <f t="shared" si="56"/>
        <v>618754.34999999893</v>
      </c>
      <c r="AP146" s="9">
        <f t="shared" si="64"/>
        <v>1043.25</v>
      </c>
      <c r="AQ146" s="9">
        <f t="shared" si="65"/>
        <v>1310.4899999994086</v>
      </c>
      <c r="AR146" s="9">
        <f t="shared" si="66"/>
        <v>1380.8600000008009</v>
      </c>
      <c r="AS146" s="9">
        <f t="shared" si="67"/>
        <v>11219.659999999451</v>
      </c>
      <c r="AU146" s="2">
        <f t="shared" si="57"/>
        <v>555.19999999999709</v>
      </c>
      <c r="AV146" s="2">
        <f t="shared" si="58"/>
        <v>1107.8800000000047</v>
      </c>
      <c r="AW146" s="2">
        <f t="shared" si="59"/>
        <v>1661.2700000000041</v>
      </c>
      <c r="AX146" s="2">
        <f t="shared" si="63"/>
        <v>-69688.929999999993</v>
      </c>
      <c r="AZ146" s="9">
        <f t="shared" si="60"/>
        <v>1598.4499999999971</v>
      </c>
      <c r="BA146" s="9">
        <f t="shared" si="61"/>
        <v>2418.3699999994133</v>
      </c>
      <c r="BB146" s="9">
        <f t="shared" si="62"/>
        <v>3042.130000000805</v>
      </c>
      <c r="BC146" s="9">
        <f t="shared" si="62"/>
        <v>-58469.270000000542</v>
      </c>
    </row>
    <row r="147" spans="1:55" x14ac:dyDescent="0.25">
      <c r="A147" s="1">
        <v>48731</v>
      </c>
      <c r="B147" s="18">
        <v>172.74</v>
      </c>
      <c r="C147" s="2">
        <v>1052.8399999999999</v>
      </c>
      <c r="D147" s="2">
        <v>81863.61</v>
      </c>
      <c r="E147" s="16">
        <v>163.01</v>
      </c>
      <c r="F147" s="2">
        <v>1049.82</v>
      </c>
      <c r="G147" s="2">
        <v>81311.42</v>
      </c>
      <c r="H147" s="16">
        <v>153.38999999999999</v>
      </c>
      <c r="I147" s="2">
        <v>1046.76</v>
      </c>
      <c r="J147" s="2">
        <v>80761.8</v>
      </c>
      <c r="K147" s="16">
        <v>143.88999999999999</v>
      </c>
      <c r="L147" s="2">
        <v>1043.67</v>
      </c>
      <c r="M147" s="2">
        <v>80211.5</v>
      </c>
      <c r="N147" s="25">
        <v>619.96</v>
      </c>
      <c r="O147" s="2">
        <v>552</v>
      </c>
      <c r="P147" s="2">
        <v>152053.37</v>
      </c>
      <c r="Q147" s="16"/>
      <c r="U147" s="11">
        <v>48731</v>
      </c>
      <c r="V147" s="7">
        <f t="shared" si="47"/>
        <v>466414.47999999946</v>
      </c>
      <c r="W147" s="7">
        <f t="shared" si="48"/>
        <v>467470.47999999946</v>
      </c>
      <c r="X147" s="7">
        <f t="shared" si="49"/>
        <v>467750.39999999886</v>
      </c>
      <c r="Y147" s="7">
        <f t="shared" si="50"/>
        <v>467833.36000000028</v>
      </c>
      <c r="Z147" s="7">
        <f t="shared" si="51"/>
        <v>477687.7599999989</v>
      </c>
      <c r="AA147" s="7"/>
      <c r="AB147" s="7" cm="1">
        <f t="array" ref="AB147">value-D147</f>
        <v>215136.39</v>
      </c>
      <c r="AC147" s="7" cm="1">
        <f t="array" ref="AC147">value-G147</f>
        <v>215688.58000000002</v>
      </c>
      <c r="AD147" s="7" cm="1">
        <f t="array" ref="AD147">value-J147</f>
        <v>216238.2</v>
      </c>
      <c r="AE147" s="7" cm="1">
        <f t="array" ref="AE147">value-M147</f>
        <v>216788.5</v>
      </c>
      <c r="AF147" s="7" cm="1">
        <f t="array" ref="AF147">value-P147</f>
        <v>144946.63</v>
      </c>
      <c r="AG147" s="7"/>
      <c r="AH147" s="7">
        <f t="shared" si="52"/>
        <v>681550.86999999941</v>
      </c>
      <c r="AI147" s="7">
        <f t="shared" si="53"/>
        <v>683159.05999999947</v>
      </c>
      <c r="AJ147" s="7">
        <f t="shared" si="54"/>
        <v>683988.59999999893</v>
      </c>
      <c r="AK147" s="7">
        <f t="shared" si="55"/>
        <v>684621.86000000034</v>
      </c>
      <c r="AL147" s="7">
        <f t="shared" si="56"/>
        <v>622634.38999999897</v>
      </c>
      <c r="AP147" s="9">
        <f t="shared" si="64"/>
        <v>1056</v>
      </c>
      <c r="AQ147" s="9">
        <f t="shared" si="65"/>
        <v>1335.9199999994016</v>
      </c>
      <c r="AR147" s="9">
        <f t="shared" si="66"/>
        <v>1418.8800000008196</v>
      </c>
      <c r="AS147" s="9">
        <f t="shared" si="67"/>
        <v>11273.279999999446</v>
      </c>
      <c r="AU147" s="2">
        <f t="shared" si="57"/>
        <v>552.19000000000233</v>
      </c>
      <c r="AV147" s="2">
        <f t="shared" si="58"/>
        <v>1101.8099999999977</v>
      </c>
      <c r="AW147" s="2">
        <f t="shared" si="59"/>
        <v>1652.1100000000006</v>
      </c>
      <c r="AX147" s="2">
        <f t="shared" si="63"/>
        <v>-70189.759999999995</v>
      </c>
      <c r="AZ147" s="9">
        <f t="shared" si="60"/>
        <v>1608.1900000000023</v>
      </c>
      <c r="BA147" s="9">
        <f t="shared" si="61"/>
        <v>2437.7299999993993</v>
      </c>
      <c r="BB147" s="9">
        <f t="shared" si="62"/>
        <v>3070.9900000008201</v>
      </c>
      <c r="BC147" s="9">
        <f t="shared" si="62"/>
        <v>-58916.480000000549</v>
      </c>
    </row>
    <row r="148" spans="1:55" x14ac:dyDescent="0.25">
      <c r="A148" s="1">
        <v>48761</v>
      </c>
      <c r="B148" s="18">
        <v>170.55</v>
      </c>
      <c r="C148" s="2">
        <v>1055.03</v>
      </c>
      <c r="D148" s="2">
        <v>80808.58</v>
      </c>
      <c r="E148" s="16">
        <v>160.93</v>
      </c>
      <c r="F148" s="2">
        <v>1051.9000000000001</v>
      </c>
      <c r="G148" s="2">
        <v>80259.509999999995</v>
      </c>
      <c r="H148" s="16">
        <v>151.43</v>
      </c>
      <c r="I148" s="2">
        <v>1048.72</v>
      </c>
      <c r="J148" s="2">
        <v>79713.08</v>
      </c>
      <c r="K148" s="16">
        <v>142.04</v>
      </c>
      <c r="L148" s="2">
        <v>1045.52</v>
      </c>
      <c r="M148" s="2">
        <v>79165.98</v>
      </c>
      <c r="N148" s="25">
        <v>617.72</v>
      </c>
      <c r="O148" s="2">
        <v>554.24</v>
      </c>
      <c r="P148" s="2">
        <v>151499.13</v>
      </c>
      <c r="Q148" s="16"/>
      <c r="U148" s="11">
        <v>48761</v>
      </c>
      <c r="V148" s="7">
        <f t="shared" si="47"/>
        <v>469688.89999999944</v>
      </c>
      <c r="W148" s="7">
        <f t="shared" si="48"/>
        <v>470757.64999999944</v>
      </c>
      <c r="X148" s="7">
        <f t="shared" si="49"/>
        <v>471050.24999999884</v>
      </c>
      <c r="Y148" s="7">
        <f t="shared" si="50"/>
        <v>471145.80000000028</v>
      </c>
      <c r="Z148" s="7">
        <f t="shared" si="51"/>
        <v>481015.79999999888</v>
      </c>
      <c r="AA148" s="7"/>
      <c r="AB148" s="7" cm="1">
        <f t="array" ref="AB148">value-D148</f>
        <v>216191.41999999998</v>
      </c>
      <c r="AC148" s="7" cm="1">
        <f t="array" ref="AC148">value-G148</f>
        <v>216740.49</v>
      </c>
      <c r="AD148" s="7" cm="1">
        <f t="array" ref="AD148">value-J148</f>
        <v>217286.91999999998</v>
      </c>
      <c r="AE148" s="7" cm="1">
        <f t="array" ref="AE148">value-M148</f>
        <v>217834.02000000002</v>
      </c>
      <c r="AF148" s="7" cm="1">
        <f t="array" ref="AF148">value-P148</f>
        <v>145500.87</v>
      </c>
      <c r="AG148" s="7"/>
      <c r="AH148" s="7">
        <f t="shared" si="52"/>
        <v>685880.31999999937</v>
      </c>
      <c r="AI148" s="7">
        <f t="shared" si="53"/>
        <v>687498.13999999943</v>
      </c>
      <c r="AJ148" s="7">
        <f t="shared" si="54"/>
        <v>688337.16999999876</v>
      </c>
      <c r="AK148" s="7">
        <f t="shared" si="55"/>
        <v>688979.8200000003</v>
      </c>
      <c r="AL148" s="7">
        <f t="shared" si="56"/>
        <v>626516.66999999888</v>
      </c>
      <c r="AP148" s="9">
        <f t="shared" si="64"/>
        <v>1068.75</v>
      </c>
      <c r="AQ148" s="9">
        <f t="shared" si="65"/>
        <v>1361.3499999993946</v>
      </c>
      <c r="AR148" s="9">
        <f t="shared" si="66"/>
        <v>1456.9000000008382</v>
      </c>
      <c r="AS148" s="9">
        <f t="shared" si="67"/>
        <v>11326.899999999441</v>
      </c>
      <c r="AU148" s="2">
        <f t="shared" si="57"/>
        <v>549.07000000000698</v>
      </c>
      <c r="AV148" s="2">
        <f t="shared" si="58"/>
        <v>1095.5</v>
      </c>
      <c r="AW148" s="2">
        <f t="shared" si="59"/>
        <v>1642.6000000000058</v>
      </c>
      <c r="AX148" s="2">
        <f t="shared" si="63"/>
        <v>-70690.55</v>
      </c>
      <c r="AZ148" s="9">
        <f t="shared" si="60"/>
        <v>1617.820000000007</v>
      </c>
      <c r="BA148" s="9">
        <f t="shared" si="61"/>
        <v>2456.8499999993946</v>
      </c>
      <c r="BB148" s="9">
        <f t="shared" si="62"/>
        <v>3099.500000000844</v>
      </c>
      <c r="BC148" s="9">
        <f t="shared" si="62"/>
        <v>-59363.650000000562</v>
      </c>
    </row>
    <row r="149" spans="1:55" x14ac:dyDescent="0.25">
      <c r="A149" s="1">
        <v>48792</v>
      </c>
      <c r="B149" s="18">
        <v>168.35</v>
      </c>
      <c r="C149" s="2">
        <v>1057.23</v>
      </c>
      <c r="D149" s="2">
        <v>79751.350000000006</v>
      </c>
      <c r="E149" s="16">
        <v>158.85</v>
      </c>
      <c r="F149" s="2">
        <v>1053.98</v>
      </c>
      <c r="G149" s="2">
        <v>79205.53</v>
      </c>
      <c r="H149" s="16">
        <v>149.46</v>
      </c>
      <c r="I149" s="2">
        <v>1050.69</v>
      </c>
      <c r="J149" s="2">
        <v>78662.39</v>
      </c>
      <c r="K149" s="16">
        <v>140.19</v>
      </c>
      <c r="L149" s="2">
        <v>1047.3699999999999</v>
      </c>
      <c r="M149" s="2">
        <v>78118.61</v>
      </c>
      <c r="N149" s="25">
        <v>615.47</v>
      </c>
      <c r="O149" s="2">
        <v>556.49</v>
      </c>
      <c r="P149" s="2">
        <v>150942.63</v>
      </c>
      <c r="Q149" s="16"/>
      <c r="U149" s="11">
        <v>48792</v>
      </c>
      <c r="V149" s="7">
        <f t="shared" si="47"/>
        <v>472963.31999999942</v>
      </c>
      <c r="W149" s="7">
        <f t="shared" si="48"/>
        <v>474044.81999999942</v>
      </c>
      <c r="X149" s="7">
        <f t="shared" si="49"/>
        <v>474350.09999999881</v>
      </c>
      <c r="Y149" s="7">
        <f t="shared" si="50"/>
        <v>474458.24000000028</v>
      </c>
      <c r="Z149" s="7">
        <f t="shared" si="51"/>
        <v>484343.83999999886</v>
      </c>
      <c r="AA149" s="7"/>
      <c r="AB149" s="7" cm="1">
        <f t="array" ref="AB149">value-D149</f>
        <v>217248.65</v>
      </c>
      <c r="AC149" s="7" cm="1">
        <f t="array" ref="AC149">value-G149</f>
        <v>217794.47</v>
      </c>
      <c r="AD149" s="7" cm="1">
        <f t="array" ref="AD149">value-J149</f>
        <v>218337.61</v>
      </c>
      <c r="AE149" s="7" cm="1">
        <f t="array" ref="AE149">value-M149</f>
        <v>218881.39</v>
      </c>
      <c r="AF149" s="7" cm="1">
        <f t="array" ref="AF149">value-P149</f>
        <v>146057.37</v>
      </c>
      <c r="AG149" s="7"/>
      <c r="AH149" s="7">
        <f t="shared" si="52"/>
        <v>690211.96999999939</v>
      </c>
      <c r="AI149" s="7">
        <f t="shared" si="53"/>
        <v>691839.28999999946</v>
      </c>
      <c r="AJ149" s="7">
        <f t="shared" si="54"/>
        <v>692687.7099999988</v>
      </c>
      <c r="AK149" s="7">
        <f t="shared" si="55"/>
        <v>693339.63000000035</v>
      </c>
      <c r="AL149" s="7">
        <f t="shared" si="56"/>
        <v>630401.2099999988</v>
      </c>
      <c r="AP149" s="9">
        <f t="shared" si="64"/>
        <v>1081.5</v>
      </c>
      <c r="AQ149" s="9">
        <f t="shared" si="65"/>
        <v>1386.7799999993877</v>
      </c>
      <c r="AR149" s="9">
        <f t="shared" si="66"/>
        <v>1494.9200000008568</v>
      </c>
      <c r="AS149" s="9">
        <f t="shared" si="67"/>
        <v>11380.519999999437</v>
      </c>
      <c r="AU149" s="2">
        <f t="shared" si="57"/>
        <v>545.82000000000698</v>
      </c>
      <c r="AV149" s="2">
        <f t="shared" si="58"/>
        <v>1088.9600000000064</v>
      </c>
      <c r="AW149" s="2">
        <f t="shared" si="59"/>
        <v>1632.7400000000052</v>
      </c>
      <c r="AX149" s="2">
        <f t="shared" si="63"/>
        <v>-71191.28</v>
      </c>
      <c r="AZ149" s="9">
        <f t="shared" si="60"/>
        <v>1627.320000000007</v>
      </c>
      <c r="BA149" s="9">
        <f t="shared" si="61"/>
        <v>2475.7399999993941</v>
      </c>
      <c r="BB149" s="9">
        <f t="shared" si="62"/>
        <v>3127.6600000008621</v>
      </c>
      <c r="BC149" s="9">
        <f t="shared" si="62"/>
        <v>-59810.760000000562</v>
      </c>
    </row>
    <row r="150" spans="1:55" x14ac:dyDescent="0.25">
      <c r="A150" s="1">
        <v>48823</v>
      </c>
      <c r="B150" s="18">
        <v>166.15</v>
      </c>
      <c r="C150" s="2">
        <v>1059.43</v>
      </c>
      <c r="D150" s="2">
        <v>78691.92</v>
      </c>
      <c r="E150" s="16">
        <v>156.76</v>
      </c>
      <c r="F150" s="2">
        <v>1056.07</v>
      </c>
      <c r="G150" s="2">
        <v>78149.460000000006</v>
      </c>
      <c r="H150" s="16">
        <v>147.49</v>
      </c>
      <c r="I150" s="2">
        <v>1052.6600000000001</v>
      </c>
      <c r="J150" s="2">
        <v>77609.73</v>
      </c>
      <c r="K150" s="16">
        <v>138.34</v>
      </c>
      <c r="L150" s="2">
        <v>1049.22</v>
      </c>
      <c r="M150" s="2">
        <v>77069.39</v>
      </c>
      <c r="N150" s="25">
        <v>613.20000000000005</v>
      </c>
      <c r="O150" s="2">
        <v>558.76</v>
      </c>
      <c r="P150" s="2">
        <v>150383.88</v>
      </c>
      <c r="Q150" s="16"/>
      <c r="U150" s="11">
        <v>48823</v>
      </c>
      <c r="V150" s="7">
        <f t="shared" si="47"/>
        <v>476237.73999999941</v>
      </c>
      <c r="W150" s="7">
        <f t="shared" si="48"/>
        <v>477331.98999999941</v>
      </c>
      <c r="X150" s="7">
        <f t="shared" si="49"/>
        <v>477649.94999999879</v>
      </c>
      <c r="Y150" s="7">
        <f t="shared" si="50"/>
        <v>477770.68000000028</v>
      </c>
      <c r="Z150" s="7">
        <f t="shared" si="51"/>
        <v>487671.87999999884</v>
      </c>
      <c r="AA150" s="7"/>
      <c r="AB150" s="7" cm="1">
        <f t="array" ref="AB150">value-D150</f>
        <v>218308.08000000002</v>
      </c>
      <c r="AC150" s="7" cm="1">
        <f t="array" ref="AC150">value-G150</f>
        <v>218850.53999999998</v>
      </c>
      <c r="AD150" s="7" cm="1">
        <f t="array" ref="AD150">value-J150</f>
        <v>219390.27000000002</v>
      </c>
      <c r="AE150" s="7" cm="1">
        <f t="array" ref="AE150">value-M150</f>
        <v>219930.61</v>
      </c>
      <c r="AF150" s="7" cm="1">
        <f t="array" ref="AF150">value-P150</f>
        <v>146616.12</v>
      </c>
      <c r="AG150" s="7"/>
      <c r="AH150" s="7">
        <f t="shared" si="52"/>
        <v>694545.81999999937</v>
      </c>
      <c r="AI150" s="7">
        <f t="shared" si="53"/>
        <v>696182.52999999933</v>
      </c>
      <c r="AJ150" s="7">
        <f t="shared" si="54"/>
        <v>697040.21999999881</v>
      </c>
      <c r="AK150" s="7">
        <f t="shared" si="55"/>
        <v>697701.29000000027</v>
      </c>
      <c r="AL150" s="7">
        <f t="shared" si="56"/>
        <v>634287.99999999884</v>
      </c>
      <c r="AP150" s="9">
        <f t="shared" si="64"/>
        <v>1094.25</v>
      </c>
      <c r="AQ150" s="9">
        <f t="shared" si="65"/>
        <v>1412.2099999993807</v>
      </c>
      <c r="AR150" s="9">
        <f t="shared" si="66"/>
        <v>1532.9400000008754</v>
      </c>
      <c r="AS150" s="9">
        <f t="shared" si="67"/>
        <v>11434.139999999432</v>
      </c>
      <c r="AU150" s="2">
        <f t="shared" si="57"/>
        <v>542.45999999999185</v>
      </c>
      <c r="AV150" s="2">
        <f t="shared" si="58"/>
        <v>1082.1900000000023</v>
      </c>
      <c r="AW150" s="2">
        <f t="shared" si="59"/>
        <v>1622.5299999999988</v>
      </c>
      <c r="AX150" s="2">
        <f t="shared" si="63"/>
        <v>-71691.960000000006</v>
      </c>
      <c r="AZ150" s="9">
        <f t="shared" si="60"/>
        <v>1636.7099999999919</v>
      </c>
      <c r="BA150" s="9">
        <f t="shared" si="61"/>
        <v>2494.399999999383</v>
      </c>
      <c r="BB150" s="9">
        <f t="shared" si="62"/>
        <v>3155.4700000008743</v>
      </c>
      <c r="BC150" s="9">
        <f t="shared" si="62"/>
        <v>-60257.820000000575</v>
      </c>
    </row>
    <row r="151" spans="1:55" x14ac:dyDescent="0.25">
      <c r="A151" s="1">
        <v>48853</v>
      </c>
      <c r="B151" s="18">
        <v>163.94</v>
      </c>
      <c r="C151" s="2">
        <v>1061.6400000000001</v>
      </c>
      <c r="D151" s="2">
        <v>77630.28</v>
      </c>
      <c r="E151" s="16">
        <v>154.66999999999999</v>
      </c>
      <c r="F151" s="2">
        <v>1058.1600000000001</v>
      </c>
      <c r="G151" s="2">
        <v>77091.3</v>
      </c>
      <c r="H151" s="16">
        <v>145.52000000000001</v>
      </c>
      <c r="I151" s="2">
        <v>1054.6300000000001</v>
      </c>
      <c r="J151" s="2">
        <v>76555.100000000006</v>
      </c>
      <c r="K151" s="16">
        <v>136.47999999999999</v>
      </c>
      <c r="L151" s="2">
        <v>1051.08</v>
      </c>
      <c r="M151" s="2">
        <v>76018.3</v>
      </c>
      <c r="N151" s="25">
        <v>610.92999999999995</v>
      </c>
      <c r="O151" s="2">
        <v>561.03</v>
      </c>
      <c r="P151" s="2">
        <v>149822.85</v>
      </c>
      <c r="Q151" s="16"/>
      <c r="U151" s="11">
        <v>48853</v>
      </c>
      <c r="V151" s="7">
        <f t="shared" si="47"/>
        <v>479512.15999999939</v>
      </c>
      <c r="W151" s="7">
        <f t="shared" si="48"/>
        <v>480619.15999999939</v>
      </c>
      <c r="X151" s="7">
        <f t="shared" si="49"/>
        <v>480949.79999999877</v>
      </c>
      <c r="Y151" s="7">
        <f t="shared" si="50"/>
        <v>481083.12000000029</v>
      </c>
      <c r="Z151" s="7">
        <f t="shared" si="51"/>
        <v>490999.91999999882</v>
      </c>
      <c r="AA151" s="7"/>
      <c r="AB151" s="7" cm="1">
        <f t="array" ref="AB151">value-D151</f>
        <v>219369.72</v>
      </c>
      <c r="AC151" s="7" cm="1">
        <f t="array" ref="AC151">value-G151</f>
        <v>219908.7</v>
      </c>
      <c r="AD151" s="7" cm="1">
        <f t="array" ref="AD151">value-J151</f>
        <v>220444.9</v>
      </c>
      <c r="AE151" s="7" cm="1">
        <f t="array" ref="AE151">value-M151</f>
        <v>220981.7</v>
      </c>
      <c r="AF151" s="7" cm="1">
        <f t="array" ref="AF151">value-P151</f>
        <v>147177.15</v>
      </c>
      <c r="AG151" s="7"/>
      <c r="AH151" s="7">
        <f t="shared" si="52"/>
        <v>698881.87999999942</v>
      </c>
      <c r="AI151" s="7">
        <f t="shared" si="53"/>
        <v>700527.8599999994</v>
      </c>
      <c r="AJ151" s="7">
        <f t="shared" si="54"/>
        <v>701394.69999999879</v>
      </c>
      <c r="AK151" s="7">
        <f t="shared" si="55"/>
        <v>702064.8200000003</v>
      </c>
      <c r="AL151" s="7">
        <f t="shared" si="56"/>
        <v>638177.06999999878</v>
      </c>
      <c r="AP151" s="9">
        <f t="shared" si="64"/>
        <v>1107</v>
      </c>
      <c r="AQ151" s="9">
        <f t="shared" si="65"/>
        <v>1437.6399999993737</v>
      </c>
      <c r="AR151" s="9">
        <f t="shared" si="66"/>
        <v>1570.9600000008941</v>
      </c>
      <c r="AS151" s="9">
        <f t="shared" si="67"/>
        <v>11487.759999999427</v>
      </c>
      <c r="AU151" s="2">
        <f t="shared" si="57"/>
        <v>538.97999999999593</v>
      </c>
      <c r="AV151" s="2">
        <f t="shared" si="58"/>
        <v>1075.179999999993</v>
      </c>
      <c r="AW151" s="2">
        <f t="shared" si="59"/>
        <v>1611.9799999999959</v>
      </c>
      <c r="AX151" s="2">
        <f t="shared" si="63"/>
        <v>-72192.570000000007</v>
      </c>
      <c r="AZ151" s="9">
        <f t="shared" si="60"/>
        <v>1645.9799999999959</v>
      </c>
      <c r="BA151" s="9">
        <f t="shared" si="61"/>
        <v>2512.8199999993667</v>
      </c>
      <c r="BB151" s="9">
        <f t="shared" si="62"/>
        <v>3182.94000000089</v>
      </c>
      <c r="BC151" s="9">
        <f t="shared" si="62"/>
        <v>-60704.81000000058</v>
      </c>
    </row>
    <row r="152" spans="1:55" x14ac:dyDescent="0.25">
      <c r="A152" s="1">
        <v>48884</v>
      </c>
      <c r="B152" s="18">
        <v>161.72999999999999</v>
      </c>
      <c r="C152" s="2">
        <v>1063.8499999999999</v>
      </c>
      <c r="D152" s="2">
        <v>76566.429999999993</v>
      </c>
      <c r="E152" s="16">
        <v>152.58000000000001</v>
      </c>
      <c r="F152" s="2">
        <v>1060.25</v>
      </c>
      <c r="G152" s="2">
        <v>76031.05</v>
      </c>
      <c r="H152" s="16">
        <v>143.54</v>
      </c>
      <c r="I152" s="2">
        <v>1056.6099999999999</v>
      </c>
      <c r="J152" s="2">
        <v>75498.490000000005</v>
      </c>
      <c r="K152" s="16">
        <v>134.62</v>
      </c>
      <c r="L152" s="2">
        <v>1052.94</v>
      </c>
      <c r="M152" s="2">
        <v>74965.36</v>
      </c>
      <c r="N152" s="25">
        <v>608.66</v>
      </c>
      <c r="O152" s="2">
        <v>563.29999999999995</v>
      </c>
      <c r="P152" s="2">
        <v>149259.54999999999</v>
      </c>
      <c r="Q152" s="16"/>
      <c r="U152" s="11">
        <v>48884</v>
      </c>
      <c r="V152" s="7">
        <f t="shared" si="47"/>
        <v>482786.57999999938</v>
      </c>
      <c r="W152" s="7">
        <f t="shared" si="48"/>
        <v>483906.32999999938</v>
      </c>
      <c r="X152" s="7">
        <f t="shared" si="49"/>
        <v>484249.64999999874</v>
      </c>
      <c r="Y152" s="7">
        <f t="shared" si="50"/>
        <v>484395.56000000029</v>
      </c>
      <c r="Z152" s="7">
        <f t="shared" si="51"/>
        <v>494327.9599999988</v>
      </c>
      <c r="AA152" s="7"/>
      <c r="AB152" s="7" cm="1">
        <f t="array" ref="AB152">value-D152</f>
        <v>220433.57</v>
      </c>
      <c r="AC152" s="7" cm="1">
        <f t="array" ref="AC152">value-G152</f>
        <v>220968.95</v>
      </c>
      <c r="AD152" s="7" cm="1">
        <f t="array" ref="AD152">value-J152</f>
        <v>221501.51</v>
      </c>
      <c r="AE152" s="7" cm="1">
        <f t="array" ref="AE152">value-M152</f>
        <v>222034.64</v>
      </c>
      <c r="AF152" s="7" cm="1">
        <f t="array" ref="AF152">value-P152</f>
        <v>147740.45000000001</v>
      </c>
      <c r="AG152" s="7"/>
      <c r="AH152" s="7">
        <f t="shared" si="52"/>
        <v>703220.14999999944</v>
      </c>
      <c r="AI152" s="7">
        <f t="shared" si="53"/>
        <v>704875.27999999933</v>
      </c>
      <c r="AJ152" s="7">
        <f t="shared" si="54"/>
        <v>705751.15999999875</v>
      </c>
      <c r="AK152" s="7">
        <f t="shared" si="55"/>
        <v>706430.2000000003</v>
      </c>
      <c r="AL152" s="7">
        <f t="shared" si="56"/>
        <v>642068.40999999875</v>
      </c>
      <c r="AP152" s="9">
        <f t="shared" si="64"/>
        <v>1119.75</v>
      </c>
      <c r="AQ152" s="9">
        <f t="shared" si="65"/>
        <v>1463.0699999993667</v>
      </c>
      <c r="AR152" s="9">
        <f t="shared" si="66"/>
        <v>1608.9800000009127</v>
      </c>
      <c r="AS152" s="9">
        <f t="shared" si="67"/>
        <v>11541.379999999423</v>
      </c>
      <c r="AU152" s="2">
        <f t="shared" si="57"/>
        <v>535.3799999999901</v>
      </c>
      <c r="AV152" s="2">
        <f t="shared" si="58"/>
        <v>1067.9399999999878</v>
      </c>
      <c r="AW152" s="2">
        <f t="shared" si="59"/>
        <v>1601.0699999999924</v>
      </c>
      <c r="AX152" s="2">
        <f t="shared" si="63"/>
        <v>-72693.119999999995</v>
      </c>
      <c r="AZ152" s="9">
        <f t="shared" si="60"/>
        <v>1655.1299999999901</v>
      </c>
      <c r="BA152" s="9">
        <f t="shared" si="61"/>
        <v>2531.0099999993545</v>
      </c>
      <c r="BB152" s="9">
        <f t="shared" si="62"/>
        <v>3210.0500000009051</v>
      </c>
      <c r="BC152" s="9">
        <f t="shared" si="62"/>
        <v>-61151.740000000573</v>
      </c>
    </row>
    <row r="153" spans="1:55" x14ac:dyDescent="0.25">
      <c r="A153" s="1">
        <v>48914</v>
      </c>
      <c r="B153" s="18">
        <v>159.51</v>
      </c>
      <c r="C153" s="2">
        <v>1066.07</v>
      </c>
      <c r="D153" s="2">
        <v>75500.36</v>
      </c>
      <c r="E153" s="16">
        <v>150.47999999999999</v>
      </c>
      <c r="F153" s="2">
        <v>1062.3499999999999</v>
      </c>
      <c r="G153" s="2">
        <v>74968.7</v>
      </c>
      <c r="H153" s="16">
        <v>141.56</v>
      </c>
      <c r="I153" s="2">
        <v>1058.5899999999999</v>
      </c>
      <c r="J153" s="2">
        <v>74439.899999999994</v>
      </c>
      <c r="K153" s="16">
        <v>132.75</v>
      </c>
      <c r="L153" s="2">
        <v>1054.81</v>
      </c>
      <c r="M153" s="2">
        <v>73910.55</v>
      </c>
      <c r="N153" s="25">
        <v>606.37</v>
      </c>
      <c r="O153" s="2">
        <v>565.59</v>
      </c>
      <c r="P153" s="2">
        <v>148693.96</v>
      </c>
      <c r="Q153" s="16"/>
      <c r="U153" s="11">
        <v>48914</v>
      </c>
      <c r="V153" s="7">
        <f t="shared" si="47"/>
        <v>486060.99999999936</v>
      </c>
      <c r="W153" s="7">
        <f t="shared" si="48"/>
        <v>487193.49999999936</v>
      </c>
      <c r="X153" s="7">
        <f t="shared" si="49"/>
        <v>487549.49999999872</v>
      </c>
      <c r="Y153" s="7">
        <f t="shared" si="50"/>
        <v>487708.00000000029</v>
      </c>
      <c r="Z153" s="7">
        <f t="shared" si="51"/>
        <v>497655.99999999878</v>
      </c>
      <c r="AA153" s="7"/>
      <c r="AB153" s="7" cm="1">
        <f t="array" ref="AB153">value-D153</f>
        <v>221499.64</v>
      </c>
      <c r="AC153" s="7" cm="1">
        <f t="array" ref="AC153">value-G153</f>
        <v>222031.3</v>
      </c>
      <c r="AD153" s="7" cm="1">
        <f t="array" ref="AD153">value-J153</f>
        <v>222560.1</v>
      </c>
      <c r="AE153" s="7" cm="1">
        <f t="array" ref="AE153">value-M153</f>
        <v>223089.45</v>
      </c>
      <c r="AF153" s="7" cm="1">
        <f t="array" ref="AF153">value-P153</f>
        <v>148306.04</v>
      </c>
      <c r="AG153" s="7"/>
      <c r="AH153" s="7">
        <f t="shared" si="52"/>
        <v>707560.63999999943</v>
      </c>
      <c r="AI153" s="7">
        <f t="shared" si="53"/>
        <v>709224.79999999935</v>
      </c>
      <c r="AJ153" s="7">
        <f t="shared" si="54"/>
        <v>710109.5999999987</v>
      </c>
      <c r="AK153" s="7">
        <f t="shared" si="55"/>
        <v>710797.4500000003</v>
      </c>
      <c r="AL153" s="7">
        <f t="shared" si="56"/>
        <v>645962.03999999876</v>
      </c>
      <c r="AP153" s="9">
        <f t="shared" si="64"/>
        <v>1132.5</v>
      </c>
      <c r="AQ153" s="9">
        <f t="shared" si="65"/>
        <v>1488.4999999993597</v>
      </c>
      <c r="AR153" s="9">
        <f t="shared" si="66"/>
        <v>1647.0000000009313</v>
      </c>
      <c r="AS153" s="9">
        <f t="shared" si="67"/>
        <v>11594.999999999418</v>
      </c>
      <c r="AU153" s="2">
        <f t="shared" si="57"/>
        <v>531.66000000000349</v>
      </c>
      <c r="AV153" s="2">
        <f t="shared" si="58"/>
        <v>1060.4600000000064</v>
      </c>
      <c r="AW153" s="2">
        <f t="shared" si="59"/>
        <v>1589.8099999999977</v>
      </c>
      <c r="AX153" s="2">
        <f t="shared" si="63"/>
        <v>-73193.599999999991</v>
      </c>
      <c r="AZ153" s="9">
        <f t="shared" si="60"/>
        <v>1664.1600000000035</v>
      </c>
      <c r="BA153" s="9">
        <f t="shared" si="61"/>
        <v>2548.9599999993661</v>
      </c>
      <c r="BB153" s="9">
        <f t="shared" si="62"/>
        <v>3236.810000000929</v>
      </c>
      <c r="BC153" s="9">
        <f t="shared" si="62"/>
        <v>-61598.600000000573</v>
      </c>
    </row>
    <row r="154" spans="1:55" x14ac:dyDescent="0.25">
      <c r="A154" s="1">
        <v>48945</v>
      </c>
      <c r="B154" s="18">
        <v>157.29</v>
      </c>
      <c r="C154" s="2">
        <v>1068.29</v>
      </c>
      <c r="D154" s="2">
        <v>74432.070000000007</v>
      </c>
      <c r="E154" s="16">
        <v>148.38</v>
      </c>
      <c r="F154" s="2">
        <v>1064.45</v>
      </c>
      <c r="G154" s="2">
        <v>73904.240000000005</v>
      </c>
      <c r="H154" s="16">
        <v>139.57</v>
      </c>
      <c r="I154" s="2">
        <v>1060.58</v>
      </c>
      <c r="J154" s="2">
        <v>73379.33</v>
      </c>
      <c r="K154" s="16">
        <v>130.88</v>
      </c>
      <c r="L154" s="2">
        <v>1056.68</v>
      </c>
      <c r="M154" s="2">
        <v>72853.87</v>
      </c>
      <c r="N154" s="25">
        <v>604.07000000000005</v>
      </c>
      <c r="O154" s="2">
        <v>567.89</v>
      </c>
      <c r="P154" s="2">
        <v>148126.06</v>
      </c>
      <c r="Q154" s="16"/>
      <c r="U154" s="11">
        <v>48945</v>
      </c>
      <c r="V154" s="7">
        <f t="shared" si="47"/>
        <v>489335.41999999934</v>
      </c>
      <c r="W154" s="7">
        <f t="shared" si="48"/>
        <v>490480.66999999934</v>
      </c>
      <c r="X154" s="7">
        <f t="shared" si="49"/>
        <v>490849.3499999987</v>
      </c>
      <c r="Y154" s="7">
        <f t="shared" si="50"/>
        <v>491020.44000000029</v>
      </c>
      <c r="Z154" s="7">
        <f t="shared" si="51"/>
        <v>500984.03999999876</v>
      </c>
      <c r="AA154" s="7"/>
      <c r="AB154" s="7" cm="1">
        <f t="array" ref="AB154">value-D154</f>
        <v>222567.93</v>
      </c>
      <c r="AC154" s="7" cm="1">
        <f t="array" ref="AC154">value-G154</f>
        <v>223095.76</v>
      </c>
      <c r="AD154" s="7" cm="1">
        <f t="array" ref="AD154">value-J154</f>
        <v>223620.66999999998</v>
      </c>
      <c r="AE154" s="7" cm="1">
        <f t="array" ref="AE154">value-M154</f>
        <v>224146.13</v>
      </c>
      <c r="AF154" s="7" cm="1">
        <f t="array" ref="AF154">value-P154</f>
        <v>148873.94</v>
      </c>
      <c r="AG154" s="7"/>
      <c r="AH154" s="7">
        <f t="shared" si="52"/>
        <v>711903.34999999939</v>
      </c>
      <c r="AI154" s="7">
        <f t="shared" si="53"/>
        <v>713576.42999999935</v>
      </c>
      <c r="AJ154" s="7">
        <f t="shared" si="54"/>
        <v>714470.01999999862</v>
      </c>
      <c r="AK154" s="7">
        <f t="shared" si="55"/>
        <v>715166.5700000003</v>
      </c>
      <c r="AL154" s="7">
        <f t="shared" si="56"/>
        <v>649857.97999999882</v>
      </c>
      <c r="AP154" s="9">
        <f t="shared" si="64"/>
        <v>1145.25</v>
      </c>
      <c r="AQ154" s="9">
        <f t="shared" si="65"/>
        <v>1513.9299999993527</v>
      </c>
      <c r="AR154" s="9">
        <f t="shared" si="66"/>
        <v>1685.0200000009499</v>
      </c>
      <c r="AS154" s="9">
        <f t="shared" si="67"/>
        <v>11648.619999999413</v>
      </c>
      <c r="AU154" s="2">
        <f t="shared" si="57"/>
        <v>527.83000000000175</v>
      </c>
      <c r="AV154" s="2">
        <f t="shared" si="58"/>
        <v>1052.7400000000052</v>
      </c>
      <c r="AW154" s="2">
        <f t="shared" si="59"/>
        <v>1578.2000000000116</v>
      </c>
      <c r="AX154" s="2">
        <f t="shared" si="63"/>
        <v>-73693.989999999991</v>
      </c>
      <c r="AZ154" s="9">
        <f t="shared" si="60"/>
        <v>1673.0800000000017</v>
      </c>
      <c r="BA154" s="9">
        <f t="shared" si="61"/>
        <v>2566.669999999358</v>
      </c>
      <c r="BB154" s="9">
        <f t="shared" si="62"/>
        <v>3263.2200000009616</v>
      </c>
      <c r="BC154" s="9">
        <f t="shared" si="62"/>
        <v>-62045.370000000577</v>
      </c>
    </row>
    <row r="155" spans="1:55" x14ac:dyDescent="0.25">
      <c r="A155" s="1">
        <v>48976</v>
      </c>
      <c r="B155" s="18">
        <v>155.07</v>
      </c>
      <c r="C155" s="2">
        <v>1070.51</v>
      </c>
      <c r="D155" s="2">
        <v>73361.56</v>
      </c>
      <c r="E155" s="16">
        <v>146.27000000000001</v>
      </c>
      <c r="F155" s="2">
        <v>1066.56</v>
      </c>
      <c r="G155" s="2">
        <v>72837.679999999993</v>
      </c>
      <c r="H155" s="16">
        <v>137.59</v>
      </c>
      <c r="I155" s="2">
        <v>1062.56</v>
      </c>
      <c r="J155" s="2">
        <v>72316.759999999995</v>
      </c>
      <c r="K155" s="16">
        <v>129.01</v>
      </c>
      <c r="L155" s="2">
        <v>1058.55</v>
      </c>
      <c r="M155" s="2">
        <v>71795.320000000007</v>
      </c>
      <c r="N155" s="25">
        <v>601.76</v>
      </c>
      <c r="O155" s="2">
        <v>570.20000000000005</v>
      </c>
      <c r="P155" s="2">
        <v>147555.87</v>
      </c>
      <c r="Q155" s="16"/>
      <c r="U155" s="11">
        <v>48976</v>
      </c>
      <c r="V155" s="7">
        <f t="shared" si="47"/>
        <v>492609.83999999933</v>
      </c>
      <c r="W155" s="7">
        <f t="shared" si="48"/>
        <v>493767.83999999933</v>
      </c>
      <c r="X155" s="7">
        <f t="shared" si="49"/>
        <v>494149.19999999867</v>
      </c>
      <c r="Y155" s="7">
        <f t="shared" si="50"/>
        <v>494332.8800000003</v>
      </c>
      <c r="Z155" s="7">
        <f t="shared" si="51"/>
        <v>504312.07999999874</v>
      </c>
      <c r="AA155" s="7"/>
      <c r="AB155" s="7" cm="1">
        <f t="array" ref="AB155">value-D155</f>
        <v>223638.44</v>
      </c>
      <c r="AC155" s="7" cm="1">
        <f t="array" ref="AC155">value-G155</f>
        <v>224162.32</v>
      </c>
      <c r="AD155" s="7" cm="1">
        <f t="array" ref="AD155">value-J155</f>
        <v>224683.24</v>
      </c>
      <c r="AE155" s="7" cm="1">
        <f t="array" ref="AE155">value-M155</f>
        <v>225204.68</v>
      </c>
      <c r="AF155" s="7" cm="1">
        <f t="array" ref="AF155">value-P155</f>
        <v>149444.13</v>
      </c>
      <c r="AG155" s="7"/>
      <c r="AH155" s="7">
        <f t="shared" si="52"/>
        <v>716248.27999999933</v>
      </c>
      <c r="AI155" s="7">
        <f t="shared" si="53"/>
        <v>717930.15999999933</v>
      </c>
      <c r="AJ155" s="7">
        <f t="shared" si="54"/>
        <v>718832.43999999866</v>
      </c>
      <c r="AK155" s="7">
        <f t="shared" si="55"/>
        <v>719537.56000000029</v>
      </c>
      <c r="AL155" s="7">
        <f t="shared" si="56"/>
        <v>653756.2099999988</v>
      </c>
      <c r="AP155" s="9">
        <f t="shared" si="64"/>
        <v>1158</v>
      </c>
      <c r="AQ155" s="9">
        <f t="shared" si="65"/>
        <v>1539.3599999993457</v>
      </c>
      <c r="AR155" s="9">
        <f t="shared" si="66"/>
        <v>1723.0400000009686</v>
      </c>
      <c r="AS155" s="9">
        <f t="shared" si="67"/>
        <v>11702.239999999409</v>
      </c>
      <c r="AU155" s="2">
        <f t="shared" si="57"/>
        <v>523.88000000000466</v>
      </c>
      <c r="AV155" s="2">
        <f t="shared" si="58"/>
        <v>1044.8000000000029</v>
      </c>
      <c r="AW155" s="2">
        <f t="shared" si="59"/>
        <v>1566.2399999999907</v>
      </c>
      <c r="AX155" s="2">
        <f t="shared" si="63"/>
        <v>-74194.31</v>
      </c>
      <c r="AZ155" s="9">
        <f t="shared" si="60"/>
        <v>1681.8800000000047</v>
      </c>
      <c r="BA155" s="9">
        <f t="shared" si="61"/>
        <v>2584.1599999993487</v>
      </c>
      <c r="BB155" s="9">
        <f t="shared" si="62"/>
        <v>3289.2800000009593</v>
      </c>
      <c r="BC155" s="9">
        <f t="shared" si="62"/>
        <v>-62492.070000000589</v>
      </c>
    </row>
    <row r="156" spans="1:55" x14ac:dyDescent="0.25">
      <c r="A156" s="1">
        <v>49004</v>
      </c>
      <c r="B156" s="18">
        <v>152.84</v>
      </c>
      <c r="C156" s="2">
        <v>1072.74</v>
      </c>
      <c r="D156" s="2">
        <v>72288.820000000007</v>
      </c>
      <c r="E156" s="16">
        <v>144.16</v>
      </c>
      <c r="F156" s="2">
        <v>1068.67</v>
      </c>
      <c r="G156" s="2">
        <v>71769.009999999995</v>
      </c>
      <c r="H156" s="16">
        <v>135.59</v>
      </c>
      <c r="I156" s="2">
        <v>1064.56</v>
      </c>
      <c r="J156" s="2">
        <v>71252.210000000006</v>
      </c>
      <c r="K156" s="16">
        <v>127.14</v>
      </c>
      <c r="L156" s="2">
        <v>1060.42</v>
      </c>
      <c r="M156" s="2">
        <v>70734.899999999994</v>
      </c>
      <c r="N156" s="25">
        <v>599.45000000000005</v>
      </c>
      <c r="O156" s="2">
        <v>572.51</v>
      </c>
      <c r="P156" s="2">
        <v>146983.35</v>
      </c>
      <c r="Q156" s="16"/>
      <c r="U156" s="11">
        <v>49004</v>
      </c>
      <c r="V156" s="7">
        <f t="shared" si="47"/>
        <v>495884.25999999931</v>
      </c>
      <c r="W156" s="7">
        <f t="shared" si="48"/>
        <v>497055.00999999931</v>
      </c>
      <c r="X156" s="7">
        <f t="shared" si="49"/>
        <v>497449.04999999865</v>
      </c>
      <c r="Y156" s="7">
        <f t="shared" si="50"/>
        <v>497645.3200000003</v>
      </c>
      <c r="Z156" s="7">
        <f t="shared" si="51"/>
        <v>507640.11999999871</v>
      </c>
      <c r="AA156" s="7"/>
      <c r="AB156" s="7" cm="1">
        <f t="array" ref="AB156">value-D156</f>
        <v>224711.18</v>
      </c>
      <c r="AC156" s="7" cm="1">
        <f t="array" ref="AC156">value-G156</f>
        <v>225230.99</v>
      </c>
      <c r="AD156" s="7" cm="1">
        <f t="array" ref="AD156">value-J156</f>
        <v>225747.78999999998</v>
      </c>
      <c r="AE156" s="7" cm="1">
        <f t="array" ref="AE156">value-M156</f>
        <v>226265.1</v>
      </c>
      <c r="AF156" s="7" cm="1">
        <f t="array" ref="AF156">value-P156</f>
        <v>150016.65</v>
      </c>
      <c r="AG156" s="7"/>
      <c r="AH156" s="7">
        <f t="shared" si="52"/>
        <v>720595.43999999925</v>
      </c>
      <c r="AI156" s="7">
        <f t="shared" si="53"/>
        <v>722285.9999999993</v>
      </c>
      <c r="AJ156" s="7">
        <f t="shared" si="54"/>
        <v>723196.83999999869</v>
      </c>
      <c r="AK156" s="7">
        <f t="shared" si="55"/>
        <v>723910.42000000027</v>
      </c>
      <c r="AL156" s="7">
        <f t="shared" si="56"/>
        <v>657656.76999999874</v>
      </c>
      <c r="AP156" s="9">
        <f t="shared" si="64"/>
        <v>1170.75</v>
      </c>
      <c r="AQ156" s="9">
        <f t="shared" si="65"/>
        <v>1564.7899999993388</v>
      </c>
      <c r="AR156" s="9">
        <f t="shared" si="66"/>
        <v>1761.0600000009872</v>
      </c>
      <c r="AS156" s="9">
        <f t="shared" si="67"/>
        <v>11755.859999999404</v>
      </c>
      <c r="AU156" s="2">
        <f t="shared" si="57"/>
        <v>519.81000000001222</v>
      </c>
      <c r="AV156" s="2">
        <f t="shared" si="58"/>
        <v>1036.6100000000006</v>
      </c>
      <c r="AW156" s="2">
        <f t="shared" si="59"/>
        <v>1553.9200000000128</v>
      </c>
      <c r="AX156" s="2">
        <f t="shared" si="63"/>
        <v>-74694.53</v>
      </c>
      <c r="AZ156" s="9">
        <f t="shared" si="60"/>
        <v>1690.5600000000122</v>
      </c>
      <c r="BA156" s="9">
        <f t="shared" si="61"/>
        <v>2601.3999999993393</v>
      </c>
      <c r="BB156" s="9">
        <f t="shared" si="62"/>
        <v>3314.980000001</v>
      </c>
      <c r="BC156" s="9">
        <f t="shared" si="62"/>
        <v>-62938.670000000595</v>
      </c>
    </row>
    <row r="157" spans="1:55" x14ac:dyDescent="0.25">
      <c r="A157" s="1">
        <v>49035</v>
      </c>
      <c r="B157" s="18">
        <v>150.6</v>
      </c>
      <c r="C157" s="2">
        <v>1074.98</v>
      </c>
      <c r="D157" s="2">
        <v>71213.84</v>
      </c>
      <c r="E157" s="16">
        <v>142.04</v>
      </c>
      <c r="F157" s="2">
        <v>1070.79</v>
      </c>
      <c r="G157" s="2">
        <v>70698.22</v>
      </c>
      <c r="H157" s="16">
        <v>133.6</v>
      </c>
      <c r="I157" s="2">
        <v>1066.55</v>
      </c>
      <c r="J157" s="2">
        <v>70185.649999999994</v>
      </c>
      <c r="K157" s="16">
        <v>125.26</v>
      </c>
      <c r="L157" s="2">
        <v>1062.3</v>
      </c>
      <c r="M157" s="2">
        <v>69672.600000000006</v>
      </c>
      <c r="N157" s="25">
        <v>597.12</v>
      </c>
      <c r="O157" s="2">
        <v>574.84</v>
      </c>
      <c r="P157" s="2">
        <v>146408.51</v>
      </c>
      <c r="Q157" s="16"/>
      <c r="U157" s="11">
        <v>49035</v>
      </c>
      <c r="V157" s="7">
        <f t="shared" si="47"/>
        <v>499158.67999999929</v>
      </c>
      <c r="W157" s="7">
        <f t="shared" si="48"/>
        <v>500342.17999999929</v>
      </c>
      <c r="X157" s="7">
        <f t="shared" si="49"/>
        <v>500748.89999999863</v>
      </c>
      <c r="Y157" s="7">
        <f t="shared" si="50"/>
        <v>500957.7600000003</v>
      </c>
      <c r="Z157" s="7">
        <f t="shared" si="51"/>
        <v>510968.15999999869</v>
      </c>
      <c r="AA157" s="7"/>
      <c r="AB157" s="7" cm="1">
        <f t="array" ref="AB157">value-D157</f>
        <v>225786.16</v>
      </c>
      <c r="AC157" s="7" cm="1">
        <f t="array" ref="AC157">value-G157</f>
        <v>226301.78</v>
      </c>
      <c r="AD157" s="7" cm="1">
        <f t="array" ref="AD157">value-J157</f>
        <v>226814.35</v>
      </c>
      <c r="AE157" s="7" cm="1">
        <f t="array" ref="AE157">value-M157</f>
        <v>227327.4</v>
      </c>
      <c r="AF157" s="7" cm="1">
        <f t="array" ref="AF157">value-P157</f>
        <v>150591.49</v>
      </c>
      <c r="AG157" s="7"/>
      <c r="AH157" s="7">
        <f t="shared" si="52"/>
        <v>724944.83999999927</v>
      </c>
      <c r="AI157" s="7">
        <f t="shared" si="53"/>
        <v>726643.95999999926</v>
      </c>
      <c r="AJ157" s="7">
        <f t="shared" si="54"/>
        <v>727563.2499999986</v>
      </c>
      <c r="AK157" s="7">
        <f t="shared" si="55"/>
        <v>728285.16000000027</v>
      </c>
      <c r="AL157" s="7">
        <f t="shared" si="56"/>
        <v>661559.64999999874</v>
      </c>
      <c r="AP157" s="9">
        <f t="shared" si="64"/>
        <v>1183.5</v>
      </c>
      <c r="AQ157" s="9">
        <f t="shared" si="65"/>
        <v>1590.2199999993318</v>
      </c>
      <c r="AR157" s="9">
        <f t="shared" si="66"/>
        <v>1799.0800000010058</v>
      </c>
      <c r="AS157" s="9">
        <f t="shared" si="67"/>
        <v>11809.479999999399</v>
      </c>
      <c r="AU157" s="2">
        <f t="shared" si="57"/>
        <v>515.61999999999534</v>
      </c>
      <c r="AV157" s="2">
        <f t="shared" si="58"/>
        <v>1028.1900000000023</v>
      </c>
      <c r="AW157" s="2">
        <f t="shared" si="59"/>
        <v>1541.2399999999907</v>
      </c>
      <c r="AX157" s="2">
        <f t="shared" si="63"/>
        <v>-75194.670000000013</v>
      </c>
      <c r="AZ157" s="9">
        <f t="shared" si="60"/>
        <v>1699.1199999999953</v>
      </c>
      <c r="BA157" s="9">
        <f t="shared" si="61"/>
        <v>2618.4099999993341</v>
      </c>
      <c r="BB157" s="9">
        <f t="shared" si="62"/>
        <v>3340.3200000009965</v>
      </c>
      <c r="BC157" s="9">
        <f t="shared" si="62"/>
        <v>-63385.190000000614</v>
      </c>
    </row>
    <row r="158" spans="1:55" x14ac:dyDescent="0.25">
      <c r="A158" s="1">
        <v>49065</v>
      </c>
      <c r="B158" s="18">
        <v>148.36000000000001</v>
      </c>
      <c r="C158" s="2">
        <v>1077.22</v>
      </c>
      <c r="D158" s="2">
        <v>70136.62</v>
      </c>
      <c r="E158" s="16">
        <v>139.91999999999999</v>
      </c>
      <c r="F158" s="2">
        <v>1072.9100000000001</v>
      </c>
      <c r="G158" s="2">
        <v>69625.320000000007</v>
      </c>
      <c r="H158" s="16">
        <v>131.6</v>
      </c>
      <c r="I158" s="2">
        <v>1068.55</v>
      </c>
      <c r="J158" s="2">
        <v>69117.100000000006</v>
      </c>
      <c r="K158" s="16">
        <v>123.38</v>
      </c>
      <c r="L158" s="2">
        <v>1064.18</v>
      </c>
      <c r="M158" s="2">
        <v>68608.42</v>
      </c>
      <c r="N158" s="25">
        <v>594.78</v>
      </c>
      <c r="O158" s="2">
        <v>577.17999999999995</v>
      </c>
      <c r="P158" s="2">
        <v>145831.34</v>
      </c>
      <c r="Q158" s="16"/>
      <c r="U158" s="11">
        <v>49065</v>
      </c>
      <c r="V158" s="7">
        <f t="shared" si="47"/>
        <v>502433.09999999928</v>
      </c>
      <c r="W158" s="7">
        <f t="shared" si="48"/>
        <v>503629.34999999928</v>
      </c>
      <c r="X158" s="7">
        <f t="shared" si="49"/>
        <v>504048.7499999986</v>
      </c>
      <c r="Y158" s="7">
        <f t="shared" si="50"/>
        <v>504270.2000000003</v>
      </c>
      <c r="Z158" s="7">
        <f t="shared" si="51"/>
        <v>514296.19999999867</v>
      </c>
      <c r="AA158" s="7"/>
      <c r="AB158" s="7" cm="1">
        <f t="array" ref="AB158">value-D158</f>
        <v>226863.38</v>
      </c>
      <c r="AC158" s="7" cm="1">
        <f t="array" ref="AC158">value-G158</f>
        <v>227374.68</v>
      </c>
      <c r="AD158" s="7" cm="1">
        <f t="array" ref="AD158">value-J158</f>
        <v>227882.9</v>
      </c>
      <c r="AE158" s="7" cm="1">
        <f t="array" ref="AE158">value-M158</f>
        <v>228391.58000000002</v>
      </c>
      <c r="AF158" s="7" cm="1">
        <f t="array" ref="AF158">value-P158</f>
        <v>151168.66</v>
      </c>
      <c r="AG158" s="7"/>
      <c r="AH158" s="7">
        <f t="shared" si="52"/>
        <v>729296.47999999928</v>
      </c>
      <c r="AI158" s="7">
        <f t="shared" si="53"/>
        <v>731004.02999999933</v>
      </c>
      <c r="AJ158" s="7">
        <f t="shared" si="54"/>
        <v>731931.64999999863</v>
      </c>
      <c r="AK158" s="7">
        <f t="shared" si="55"/>
        <v>732661.78000000026</v>
      </c>
      <c r="AL158" s="7">
        <f t="shared" si="56"/>
        <v>665464.85999999871</v>
      </c>
      <c r="AP158" s="9">
        <f t="shared" si="64"/>
        <v>1196.25</v>
      </c>
      <c r="AQ158" s="9">
        <f t="shared" si="65"/>
        <v>1615.6499999993248</v>
      </c>
      <c r="AR158" s="9">
        <f t="shared" si="66"/>
        <v>1837.1000000010245</v>
      </c>
      <c r="AS158" s="9">
        <f t="shared" si="67"/>
        <v>11863.099999999395</v>
      </c>
      <c r="AU158" s="2">
        <f t="shared" si="57"/>
        <v>511.29999999998836</v>
      </c>
      <c r="AV158" s="2">
        <f t="shared" si="58"/>
        <v>1019.5199999999895</v>
      </c>
      <c r="AW158" s="2">
        <f t="shared" si="59"/>
        <v>1528.1999999999971</v>
      </c>
      <c r="AX158" s="2">
        <f t="shared" si="63"/>
        <v>-75694.720000000001</v>
      </c>
      <c r="AZ158" s="9">
        <f t="shared" si="60"/>
        <v>1707.5499999999884</v>
      </c>
      <c r="BA158" s="9">
        <f t="shared" si="61"/>
        <v>2635.1699999993143</v>
      </c>
      <c r="BB158" s="9">
        <f t="shared" si="62"/>
        <v>3365.3000000010215</v>
      </c>
      <c r="BC158" s="9">
        <f t="shared" si="62"/>
        <v>-63831.620000000607</v>
      </c>
    </row>
    <row r="159" spans="1:55" x14ac:dyDescent="0.25">
      <c r="A159" s="1">
        <v>49096</v>
      </c>
      <c r="B159" s="18">
        <v>146.12</v>
      </c>
      <c r="C159" s="2">
        <v>1079.46</v>
      </c>
      <c r="D159" s="2">
        <v>69057.16</v>
      </c>
      <c r="E159" s="16">
        <v>137.80000000000001</v>
      </c>
      <c r="F159" s="2">
        <v>1075.03</v>
      </c>
      <c r="G159" s="2">
        <v>68550.289999999994</v>
      </c>
      <c r="H159" s="16">
        <v>129.59</v>
      </c>
      <c r="I159" s="2">
        <v>1070.56</v>
      </c>
      <c r="J159" s="2">
        <v>68046.55</v>
      </c>
      <c r="K159" s="16">
        <v>121.49</v>
      </c>
      <c r="L159" s="2">
        <v>1066.07</v>
      </c>
      <c r="M159" s="2">
        <v>67542.350000000006</v>
      </c>
      <c r="N159" s="25">
        <v>592.44000000000005</v>
      </c>
      <c r="O159" s="2">
        <v>579.52</v>
      </c>
      <c r="P159" s="2">
        <v>145251.82</v>
      </c>
      <c r="Q159" s="16"/>
      <c r="U159" s="11">
        <v>49096</v>
      </c>
      <c r="V159" s="7">
        <f t="shared" si="47"/>
        <v>505707.51999999926</v>
      </c>
      <c r="W159" s="7">
        <f t="shared" si="48"/>
        <v>506916.51999999926</v>
      </c>
      <c r="X159" s="7">
        <f t="shared" si="49"/>
        <v>507348.59999999858</v>
      </c>
      <c r="Y159" s="7">
        <f t="shared" si="50"/>
        <v>507582.64000000031</v>
      </c>
      <c r="Z159" s="7">
        <f t="shared" si="51"/>
        <v>517624.23999999865</v>
      </c>
      <c r="AA159" s="7"/>
      <c r="AB159" s="7" cm="1">
        <f t="array" ref="AB159">value-D159</f>
        <v>227942.84</v>
      </c>
      <c r="AC159" s="7" cm="1">
        <f t="array" ref="AC159">value-G159</f>
        <v>228449.71000000002</v>
      </c>
      <c r="AD159" s="7" cm="1">
        <f t="array" ref="AD159">value-J159</f>
        <v>228953.45</v>
      </c>
      <c r="AE159" s="7" cm="1">
        <f t="array" ref="AE159">value-M159</f>
        <v>229457.65</v>
      </c>
      <c r="AF159" s="7" cm="1">
        <f t="array" ref="AF159">value-P159</f>
        <v>151748.18</v>
      </c>
      <c r="AG159" s="7"/>
      <c r="AH159" s="7">
        <f t="shared" si="52"/>
        <v>733650.35999999929</v>
      </c>
      <c r="AI159" s="7">
        <f t="shared" si="53"/>
        <v>735366.22999999928</v>
      </c>
      <c r="AJ159" s="7">
        <f t="shared" si="54"/>
        <v>736302.04999999865</v>
      </c>
      <c r="AK159" s="7">
        <f t="shared" si="55"/>
        <v>737040.29000000027</v>
      </c>
      <c r="AL159" s="7">
        <f t="shared" si="56"/>
        <v>669372.41999999864</v>
      </c>
      <c r="AP159" s="9">
        <f t="shared" si="64"/>
        <v>1209</v>
      </c>
      <c r="AQ159" s="9">
        <f t="shared" si="65"/>
        <v>1641.0799999993178</v>
      </c>
      <c r="AR159" s="9">
        <f t="shared" si="66"/>
        <v>1875.1200000010431</v>
      </c>
      <c r="AS159" s="9">
        <f t="shared" si="67"/>
        <v>11916.71999999939</v>
      </c>
      <c r="AU159" s="2">
        <f t="shared" si="57"/>
        <v>506.8700000000099</v>
      </c>
      <c r="AV159" s="2">
        <f t="shared" si="58"/>
        <v>1010.6100000000006</v>
      </c>
      <c r="AW159" s="2">
        <f t="shared" si="59"/>
        <v>1514.8099999999977</v>
      </c>
      <c r="AX159" s="2">
        <f t="shared" si="63"/>
        <v>-76194.66</v>
      </c>
      <c r="AZ159" s="9">
        <f t="shared" si="60"/>
        <v>1715.8700000000099</v>
      </c>
      <c r="BA159" s="9">
        <f t="shared" si="61"/>
        <v>2651.6899999993184</v>
      </c>
      <c r="BB159" s="9">
        <f t="shared" si="62"/>
        <v>3389.9300000010408</v>
      </c>
      <c r="BC159" s="9">
        <f t="shared" si="62"/>
        <v>-64277.940000000614</v>
      </c>
    </row>
    <row r="160" spans="1:55" x14ac:dyDescent="0.25">
      <c r="A160" s="1">
        <v>49126</v>
      </c>
      <c r="B160" s="18">
        <v>143.87</v>
      </c>
      <c r="C160" s="2">
        <v>1081.71</v>
      </c>
      <c r="D160" s="2">
        <v>67975.45</v>
      </c>
      <c r="E160" s="16">
        <v>135.66999999999999</v>
      </c>
      <c r="F160" s="2">
        <v>1077.1600000000001</v>
      </c>
      <c r="G160" s="2">
        <v>67473.13</v>
      </c>
      <c r="H160" s="16">
        <v>127.59</v>
      </c>
      <c r="I160" s="2">
        <v>1072.56</v>
      </c>
      <c r="J160" s="2">
        <v>66973.98</v>
      </c>
      <c r="K160" s="16">
        <v>119.61</v>
      </c>
      <c r="L160" s="2">
        <v>1067.95</v>
      </c>
      <c r="M160" s="2">
        <v>66474.399999999994</v>
      </c>
      <c r="N160" s="25">
        <v>590.09</v>
      </c>
      <c r="O160" s="2">
        <v>581.87</v>
      </c>
      <c r="P160" s="2">
        <v>144669.94</v>
      </c>
      <c r="Q160" s="16"/>
      <c r="U160" s="11">
        <v>49126</v>
      </c>
      <c r="V160" s="7">
        <f t="shared" si="47"/>
        <v>508981.93999999925</v>
      </c>
      <c r="W160" s="7">
        <f t="shared" si="48"/>
        <v>510203.68999999925</v>
      </c>
      <c r="X160" s="7">
        <f t="shared" si="49"/>
        <v>510648.44999999856</v>
      </c>
      <c r="Y160" s="7">
        <f t="shared" si="50"/>
        <v>510895.08000000031</v>
      </c>
      <c r="Z160" s="7">
        <f t="shared" si="51"/>
        <v>520952.27999999863</v>
      </c>
      <c r="AA160" s="7"/>
      <c r="AB160" s="7" cm="1">
        <f t="array" ref="AB160">value-D160</f>
        <v>229024.55</v>
      </c>
      <c r="AC160" s="7" cm="1">
        <f t="array" ref="AC160">value-G160</f>
        <v>229526.87</v>
      </c>
      <c r="AD160" s="7" cm="1">
        <f t="array" ref="AD160">value-J160</f>
        <v>230026.02000000002</v>
      </c>
      <c r="AE160" s="7" cm="1">
        <f t="array" ref="AE160">value-M160</f>
        <v>230525.6</v>
      </c>
      <c r="AF160" s="7" cm="1">
        <f t="array" ref="AF160">value-P160</f>
        <v>152330.06</v>
      </c>
      <c r="AG160" s="7"/>
      <c r="AH160" s="7">
        <f t="shared" si="52"/>
        <v>738006.48999999929</v>
      </c>
      <c r="AI160" s="7">
        <f t="shared" si="53"/>
        <v>739730.55999999924</v>
      </c>
      <c r="AJ160" s="7">
        <f t="shared" si="54"/>
        <v>740674.46999999858</v>
      </c>
      <c r="AK160" s="7">
        <f t="shared" si="55"/>
        <v>741420.68000000028</v>
      </c>
      <c r="AL160" s="7">
        <f t="shared" si="56"/>
        <v>673282.33999999869</v>
      </c>
      <c r="AP160" s="9">
        <f t="shared" si="64"/>
        <v>1221.75</v>
      </c>
      <c r="AQ160" s="9">
        <f t="shared" si="65"/>
        <v>1666.5099999993108</v>
      </c>
      <c r="AR160" s="9">
        <f t="shared" si="66"/>
        <v>1913.1400000010617</v>
      </c>
      <c r="AS160" s="9">
        <f t="shared" si="67"/>
        <v>11970.339999999385</v>
      </c>
      <c r="AU160" s="2">
        <f t="shared" si="57"/>
        <v>502.31999999999243</v>
      </c>
      <c r="AV160" s="2">
        <f t="shared" si="58"/>
        <v>1001.4700000000012</v>
      </c>
      <c r="AW160" s="2">
        <f t="shared" si="59"/>
        <v>1501.0500000000029</v>
      </c>
      <c r="AX160" s="2">
        <f t="shared" si="63"/>
        <v>-76694.490000000005</v>
      </c>
      <c r="AZ160" s="9">
        <f t="shared" si="60"/>
        <v>1724.0699999999924</v>
      </c>
      <c r="BA160" s="9">
        <f t="shared" si="61"/>
        <v>2667.979999999312</v>
      </c>
      <c r="BB160" s="9">
        <f t="shared" si="62"/>
        <v>3414.1900000010646</v>
      </c>
      <c r="BC160" s="9">
        <f t="shared" si="62"/>
        <v>-64724.15000000062</v>
      </c>
    </row>
    <row r="161" spans="1:55" x14ac:dyDescent="0.25">
      <c r="A161" s="1">
        <v>49157</v>
      </c>
      <c r="B161" s="18">
        <v>141.62</v>
      </c>
      <c r="C161" s="2">
        <v>1083.96</v>
      </c>
      <c r="D161" s="2">
        <v>66891.48</v>
      </c>
      <c r="E161" s="16">
        <v>133.54</v>
      </c>
      <c r="F161" s="2">
        <v>1079.29</v>
      </c>
      <c r="G161" s="2">
        <v>66393.84</v>
      </c>
      <c r="H161" s="16">
        <v>125.58</v>
      </c>
      <c r="I161" s="2">
        <v>1074.57</v>
      </c>
      <c r="J161" s="2">
        <v>65899.41</v>
      </c>
      <c r="K161" s="16">
        <v>117.72</v>
      </c>
      <c r="L161" s="2">
        <v>1069.8399999999999</v>
      </c>
      <c r="M161" s="2">
        <v>65404.56</v>
      </c>
      <c r="N161" s="25">
        <v>587.72</v>
      </c>
      <c r="O161" s="2">
        <v>584.24</v>
      </c>
      <c r="P161" s="2">
        <v>144085.70000000001</v>
      </c>
      <c r="Q161" s="16"/>
      <c r="U161" s="11">
        <v>49157</v>
      </c>
      <c r="V161" s="7">
        <f t="shared" si="47"/>
        <v>512256.35999999923</v>
      </c>
      <c r="W161" s="7">
        <f t="shared" si="48"/>
        <v>513490.85999999923</v>
      </c>
      <c r="X161" s="7">
        <f t="shared" si="49"/>
        <v>513948.29999999853</v>
      </c>
      <c r="Y161" s="7">
        <f t="shared" si="50"/>
        <v>514207.52000000031</v>
      </c>
      <c r="Z161" s="7">
        <f t="shared" si="51"/>
        <v>524280.31999999861</v>
      </c>
      <c r="AA161" s="7"/>
      <c r="AB161" s="7" cm="1">
        <f t="array" ref="AB161">value-D161</f>
        <v>230108.52000000002</v>
      </c>
      <c r="AC161" s="7" cm="1">
        <f t="array" ref="AC161">value-G161</f>
        <v>230606.16</v>
      </c>
      <c r="AD161" s="7" cm="1">
        <f t="array" ref="AD161">value-J161</f>
        <v>231100.59</v>
      </c>
      <c r="AE161" s="7" cm="1">
        <f t="array" ref="AE161">value-M161</f>
        <v>231595.44</v>
      </c>
      <c r="AF161" s="7" cm="1">
        <f t="array" ref="AF161">value-P161</f>
        <v>152914.29999999999</v>
      </c>
      <c r="AG161" s="7"/>
      <c r="AH161" s="7">
        <f t="shared" si="52"/>
        <v>742364.87999999919</v>
      </c>
      <c r="AI161" s="7">
        <f t="shared" si="53"/>
        <v>744097.0199999992</v>
      </c>
      <c r="AJ161" s="7">
        <f t="shared" si="54"/>
        <v>745048.8899999985</v>
      </c>
      <c r="AK161" s="7">
        <f t="shared" si="55"/>
        <v>745802.96000000031</v>
      </c>
      <c r="AL161" s="7">
        <f t="shared" si="56"/>
        <v>677194.6199999986</v>
      </c>
      <c r="AP161" s="9">
        <f t="shared" si="64"/>
        <v>1234.5</v>
      </c>
      <c r="AQ161" s="9">
        <f t="shared" si="65"/>
        <v>1691.9399999993038</v>
      </c>
      <c r="AR161" s="9">
        <f t="shared" si="66"/>
        <v>1951.1600000010803</v>
      </c>
      <c r="AS161" s="9">
        <f t="shared" si="67"/>
        <v>12023.959999999381</v>
      </c>
      <c r="AU161" s="2">
        <f t="shared" si="57"/>
        <v>497.63999999999942</v>
      </c>
      <c r="AV161" s="2">
        <f t="shared" si="58"/>
        <v>992.06999999999243</v>
      </c>
      <c r="AW161" s="2">
        <f t="shared" si="59"/>
        <v>1486.9199999999983</v>
      </c>
      <c r="AX161" s="2">
        <f t="shared" si="63"/>
        <v>-77194.220000000016</v>
      </c>
      <c r="AZ161" s="9">
        <f t="shared" si="60"/>
        <v>1732.1399999999994</v>
      </c>
      <c r="BA161" s="9">
        <f t="shared" si="61"/>
        <v>2684.0099999992963</v>
      </c>
      <c r="BB161" s="9">
        <f t="shared" si="62"/>
        <v>3438.0800000010786</v>
      </c>
      <c r="BC161" s="9">
        <f t="shared" si="62"/>
        <v>-65170.260000000635</v>
      </c>
    </row>
    <row r="162" spans="1:55" x14ac:dyDescent="0.25">
      <c r="A162" s="1">
        <v>49188</v>
      </c>
      <c r="B162" s="18">
        <v>139.36000000000001</v>
      </c>
      <c r="C162" s="2">
        <v>1086.22</v>
      </c>
      <c r="D162" s="2">
        <v>65805.259999999995</v>
      </c>
      <c r="E162" s="16">
        <v>131.4</v>
      </c>
      <c r="F162" s="2">
        <v>1081.43</v>
      </c>
      <c r="G162" s="2">
        <v>65312.41</v>
      </c>
      <c r="H162" s="16">
        <v>123.56</v>
      </c>
      <c r="I162" s="2">
        <v>1076.5899999999999</v>
      </c>
      <c r="J162" s="2">
        <v>64822.82</v>
      </c>
      <c r="K162" s="16">
        <v>115.82</v>
      </c>
      <c r="L162" s="2">
        <v>1071.74</v>
      </c>
      <c r="M162" s="2">
        <v>64332.82</v>
      </c>
      <c r="N162" s="25">
        <v>585.35</v>
      </c>
      <c r="O162" s="2">
        <v>586.61</v>
      </c>
      <c r="P162" s="2">
        <v>143499.09</v>
      </c>
      <c r="Q162" s="16"/>
      <c r="U162" s="11">
        <v>49188</v>
      </c>
      <c r="V162" s="7">
        <f t="shared" si="47"/>
        <v>515530.77999999921</v>
      </c>
      <c r="W162" s="7">
        <f t="shared" si="48"/>
        <v>516778.02999999921</v>
      </c>
      <c r="X162" s="7">
        <f t="shared" si="49"/>
        <v>517248.14999999851</v>
      </c>
      <c r="Y162" s="7">
        <f t="shared" si="50"/>
        <v>517519.96000000031</v>
      </c>
      <c r="Z162" s="7">
        <f t="shared" si="51"/>
        <v>527608.35999999871</v>
      </c>
      <c r="AA162" s="7"/>
      <c r="AB162" s="7" cm="1">
        <f t="array" ref="AB162">value-D162</f>
        <v>231194.74</v>
      </c>
      <c r="AC162" s="7" cm="1">
        <f t="array" ref="AC162">value-G162</f>
        <v>231687.59</v>
      </c>
      <c r="AD162" s="7" cm="1">
        <f t="array" ref="AD162">value-J162</f>
        <v>232177.18</v>
      </c>
      <c r="AE162" s="7" cm="1">
        <f t="array" ref="AE162">value-M162</f>
        <v>232667.18</v>
      </c>
      <c r="AF162" s="7" cm="1">
        <f t="array" ref="AF162">value-P162</f>
        <v>153500.91</v>
      </c>
      <c r="AG162" s="7"/>
      <c r="AH162" s="7">
        <f t="shared" si="52"/>
        <v>746725.5199999992</v>
      </c>
      <c r="AI162" s="7">
        <f t="shared" si="53"/>
        <v>748465.61999999918</v>
      </c>
      <c r="AJ162" s="7">
        <f t="shared" si="54"/>
        <v>749425.32999999844</v>
      </c>
      <c r="AK162" s="7">
        <f t="shared" si="55"/>
        <v>750187.14000000036</v>
      </c>
      <c r="AL162" s="7">
        <f t="shared" si="56"/>
        <v>681109.26999999874</v>
      </c>
      <c r="AP162" s="9">
        <f t="shared" si="64"/>
        <v>1247.25</v>
      </c>
      <c r="AQ162" s="9">
        <f t="shared" si="65"/>
        <v>1717.3699999992969</v>
      </c>
      <c r="AR162" s="9">
        <f t="shared" si="66"/>
        <v>1989.180000001099</v>
      </c>
      <c r="AS162" s="9">
        <f t="shared" si="67"/>
        <v>12077.579999999492</v>
      </c>
      <c r="AU162" s="2">
        <f t="shared" si="57"/>
        <v>492.84999999999127</v>
      </c>
      <c r="AV162" s="2">
        <f t="shared" si="58"/>
        <v>982.43999999999505</v>
      </c>
      <c r="AW162" s="2">
        <f t="shared" si="59"/>
        <v>1472.4399999999951</v>
      </c>
      <c r="AX162" s="2">
        <f t="shared" si="63"/>
        <v>-77693.83</v>
      </c>
      <c r="AZ162" s="9">
        <f t="shared" si="60"/>
        <v>1740.0999999999913</v>
      </c>
      <c r="BA162" s="9">
        <f t="shared" si="61"/>
        <v>2699.8099999992919</v>
      </c>
      <c r="BB162" s="9">
        <f t="shared" si="62"/>
        <v>3461.620000001094</v>
      </c>
      <c r="BC162" s="9">
        <f t="shared" si="62"/>
        <v>-65616.250000000509</v>
      </c>
    </row>
    <row r="163" spans="1:55" x14ac:dyDescent="0.25">
      <c r="A163" s="1">
        <v>49218</v>
      </c>
      <c r="B163" s="18">
        <v>137.09</v>
      </c>
      <c r="C163" s="2">
        <v>1088.49</v>
      </c>
      <c r="D163" s="2">
        <v>64716.77</v>
      </c>
      <c r="E163" s="16">
        <v>129.26</v>
      </c>
      <c r="F163" s="2">
        <v>1083.57</v>
      </c>
      <c r="G163" s="2">
        <v>64228.85</v>
      </c>
      <c r="H163" s="16">
        <v>121.54</v>
      </c>
      <c r="I163" s="2">
        <v>1078.6099999999999</v>
      </c>
      <c r="J163" s="2">
        <v>63744.22</v>
      </c>
      <c r="K163" s="16">
        <v>113.92</v>
      </c>
      <c r="L163" s="2">
        <v>1073.6400000000001</v>
      </c>
      <c r="M163" s="2">
        <v>63259.18</v>
      </c>
      <c r="N163" s="25">
        <v>582.97</v>
      </c>
      <c r="O163" s="2">
        <v>588.99</v>
      </c>
      <c r="P163" s="2">
        <v>142910.1</v>
      </c>
      <c r="Q163" s="16"/>
      <c r="U163" s="11">
        <v>49218</v>
      </c>
      <c r="V163" s="7">
        <f t="shared" si="47"/>
        <v>518805.1999999992</v>
      </c>
      <c r="W163" s="7">
        <f t="shared" si="48"/>
        <v>520065.1999999992</v>
      </c>
      <c r="X163" s="7">
        <f t="shared" si="49"/>
        <v>520547.99999999849</v>
      </c>
      <c r="Y163" s="7">
        <f t="shared" si="50"/>
        <v>520832.40000000031</v>
      </c>
      <c r="Z163" s="7">
        <f t="shared" si="51"/>
        <v>530936.39999999874</v>
      </c>
      <c r="AA163" s="7"/>
      <c r="AB163" s="7" cm="1">
        <f t="array" ref="AB163">value-D163</f>
        <v>232283.23</v>
      </c>
      <c r="AC163" s="7" cm="1">
        <f t="array" ref="AC163">value-G163</f>
        <v>232771.15</v>
      </c>
      <c r="AD163" s="7" cm="1">
        <f t="array" ref="AD163">value-J163</f>
        <v>233255.78</v>
      </c>
      <c r="AE163" s="7" cm="1">
        <f t="array" ref="AE163">value-M163</f>
        <v>233740.82</v>
      </c>
      <c r="AF163" s="7" cm="1">
        <f t="array" ref="AF163">value-P163</f>
        <v>154089.9</v>
      </c>
      <c r="AG163" s="7"/>
      <c r="AH163" s="7">
        <f t="shared" si="52"/>
        <v>751088.42999999924</v>
      </c>
      <c r="AI163" s="7">
        <f t="shared" si="53"/>
        <v>752836.34999999916</v>
      </c>
      <c r="AJ163" s="7">
        <f t="shared" si="54"/>
        <v>753803.77999999851</v>
      </c>
      <c r="AK163" s="7">
        <f t="shared" si="55"/>
        <v>754573.22000000032</v>
      </c>
      <c r="AL163" s="7">
        <f t="shared" si="56"/>
        <v>685026.29999999877</v>
      </c>
      <c r="AP163" s="9">
        <f t="shared" si="64"/>
        <v>1260</v>
      </c>
      <c r="AQ163" s="9">
        <f t="shared" si="65"/>
        <v>1742.7999999992899</v>
      </c>
      <c r="AR163" s="9">
        <f t="shared" si="66"/>
        <v>2027.2000000011176</v>
      </c>
      <c r="AS163" s="9">
        <f t="shared" si="67"/>
        <v>12131.199999999546</v>
      </c>
      <c r="AU163" s="2">
        <f t="shared" si="57"/>
        <v>487.91999999999825</v>
      </c>
      <c r="AV163" s="2">
        <f t="shared" si="58"/>
        <v>972.54999999999563</v>
      </c>
      <c r="AW163" s="2">
        <f t="shared" si="59"/>
        <v>1457.5899999999965</v>
      </c>
      <c r="AX163" s="2">
        <f t="shared" si="63"/>
        <v>-78193.330000000016</v>
      </c>
      <c r="AZ163" s="9">
        <f t="shared" si="60"/>
        <v>1747.9199999999983</v>
      </c>
      <c r="BA163" s="9">
        <f t="shared" si="61"/>
        <v>2715.3499999992855</v>
      </c>
      <c r="BB163" s="9">
        <f t="shared" si="62"/>
        <v>3484.7900000011141</v>
      </c>
      <c r="BC163" s="9">
        <f t="shared" si="62"/>
        <v>-66062.13000000047</v>
      </c>
    </row>
    <row r="164" spans="1:55" x14ac:dyDescent="0.25">
      <c r="A164" s="1">
        <v>49249</v>
      </c>
      <c r="B164" s="18">
        <v>134.83000000000001</v>
      </c>
      <c r="C164" s="2">
        <v>1090.75</v>
      </c>
      <c r="D164" s="2">
        <v>63626.02</v>
      </c>
      <c r="E164" s="16">
        <v>127.12</v>
      </c>
      <c r="F164" s="2">
        <v>1085.71</v>
      </c>
      <c r="G164" s="2">
        <v>63143.14</v>
      </c>
      <c r="H164" s="16">
        <v>119.52</v>
      </c>
      <c r="I164" s="2">
        <v>1080.6300000000001</v>
      </c>
      <c r="J164" s="2">
        <v>62663.59</v>
      </c>
      <c r="K164" s="16">
        <v>112.02</v>
      </c>
      <c r="L164" s="2">
        <v>1075.54</v>
      </c>
      <c r="M164" s="2">
        <v>62183.64</v>
      </c>
      <c r="N164" s="25">
        <v>580.57000000000005</v>
      </c>
      <c r="O164" s="2">
        <v>591.39</v>
      </c>
      <c r="P164" s="2">
        <v>142318.71</v>
      </c>
      <c r="Q164" s="16"/>
      <c r="U164" s="11">
        <v>49249</v>
      </c>
      <c r="V164" s="7">
        <f t="shared" si="47"/>
        <v>522079.61999999918</v>
      </c>
      <c r="W164" s="7">
        <f t="shared" si="48"/>
        <v>523352.36999999924</v>
      </c>
      <c r="X164" s="7">
        <f t="shared" si="49"/>
        <v>523847.84999999846</v>
      </c>
      <c r="Y164" s="7">
        <f t="shared" si="50"/>
        <v>524144.84000000037</v>
      </c>
      <c r="Z164" s="7">
        <f t="shared" si="51"/>
        <v>534264.43999999878</v>
      </c>
      <c r="AA164" s="7"/>
      <c r="AB164" s="7" cm="1">
        <f t="array" ref="AB164">value-D164</f>
        <v>233373.98</v>
      </c>
      <c r="AC164" s="7" cm="1">
        <f t="array" ref="AC164">value-G164</f>
        <v>233856.86</v>
      </c>
      <c r="AD164" s="7" cm="1">
        <f t="array" ref="AD164">value-J164</f>
        <v>234336.41</v>
      </c>
      <c r="AE164" s="7" cm="1">
        <f t="array" ref="AE164">value-M164</f>
        <v>234816.36</v>
      </c>
      <c r="AF164" s="7" cm="1">
        <f t="array" ref="AF164">value-P164</f>
        <v>154681.29</v>
      </c>
      <c r="AG164" s="7"/>
      <c r="AH164" s="7">
        <f t="shared" si="52"/>
        <v>755453.59999999916</v>
      </c>
      <c r="AI164" s="7">
        <f t="shared" si="53"/>
        <v>757209.22999999928</v>
      </c>
      <c r="AJ164" s="7">
        <f t="shared" si="54"/>
        <v>758184.2599999985</v>
      </c>
      <c r="AK164" s="7">
        <f t="shared" si="55"/>
        <v>758961.20000000042</v>
      </c>
      <c r="AL164" s="7">
        <f t="shared" si="56"/>
        <v>688945.72999999882</v>
      </c>
      <c r="AP164" s="9">
        <f t="shared" si="64"/>
        <v>1272.7500000000582</v>
      </c>
      <c r="AQ164" s="9">
        <f t="shared" si="65"/>
        <v>1768.2299999992829</v>
      </c>
      <c r="AR164" s="9">
        <f t="shared" si="66"/>
        <v>2065.2200000011944</v>
      </c>
      <c r="AS164" s="9">
        <f t="shared" si="67"/>
        <v>12184.8199999996</v>
      </c>
      <c r="AU164" s="2">
        <f t="shared" si="57"/>
        <v>482.87999999999738</v>
      </c>
      <c r="AV164" s="2">
        <f t="shared" si="58"/>
        <v>962.43000000000029</v>
      </c>
      <c r="AW164" s="2">
        <f t="shared" si="59"/>
        <v>1442.3799999999974</v>
      </c>
      <c r="AX164" s="2">
        <f t="shared" si="63"/>
        <v>-78692.69</v>
      </c>
      <c r="AZ164" s="9">
        <f t="shared" si="60"/>
        <v>1755.6300000000556</v>
      </c>
      <c r="BA164" s="9">
        <f t="shared" si="61"/>
        <v>2730.6599999992832</v>
      </c>
      <c r="BB164" s="9">
        <f t="shared" si="62"/>
        <v>3507.6000000011918</v>
      </c>
      <c r="BC164" s="9">
        <f t="shared" si="62"/>
        <v>-66507.870000000403</v>
      </c>
    </row>
    <row r="165" spans="1:55" x14ac:dyDescent="0.25">
      <c r="A165" s="1">
        <v>49279</v>
      </c>
      <c r="B165" s="18">
        <v>132.55000000000001</v>
      </c>
      <c r="C165" s="2">
        <v>1093.03</v>
      </c>
      <c r="D165" s="2">
        <v>62532.99</v>
      </c>
      <c r="E165" s="16">
        <v>124.97</v>
      </c>
      <c r="F165" s="2">
        <v>1087.8599999999999</v>
      </c>
      <c r="G165" s="2">
        <v>62055.28</v>
      </c>
      <c r="H165" s="16">
        <v>117.49</v>
      </c>
      <c r="I165" s="2">
        <v>1082.6600000000001</v>
      </c>
      <c r="J165" s="2">
        <v>61580.93</v>
      </c>
      <c r="K165" s="16">
        <v>110.12</v>
      </c>
      <c r="L165" s="2">
        <v>1077.44</v>
      </c>
      <c r="M165" s="2">
        <v>61106.2</v>
      </c>
      <c r="N165" s="25">
        <v>578.16999999999996</v>
      </c>
      <c r="O165" s="2">
        <v>593.79</v>
      </c>
      <c r="P165" s="2">
        <v>141724.92000000001</v>
      </c>
      <c r="Q165" s="16"/>
      <c r="U165" s="11">
        <v>49279</v>
      </c>
      <c r="V165" s="7">
        <f t="shared" si="47"/>
        <v>525354.03999999922</v>
      </c>
      <c r="W165" s="7">
        <f t="shared" si="48"/>
        <v>526639.53999999922</v>
      </c>
      <c r="X165" s="7">
        <f t="shared" si="49"/>
        <v>527147.69999999844</v>
      </c>
      <c r="Y165" s="7">
        <f t="shared" si="50"/>
        <v>527457.28000000026</v>
      </c>
      <c r="Z165" s="7">
        <f t="shared" si="51"/>
        <v>537592.47999999882</v>
      </c>
      <c r="AA165" s="7"/>
      <c r="AB165" s="7" cm="1">
        <f t="array" ref="AB165">value-D165</f>
        <v>234467.01</v>
      </c>
      <c r="AC165" s="7" cm="1">
        <f t="array" ref="AC165">value-G165</f>
        <v>234944.72</v>
      </c>
      <c r="AD165" s="7" cm="1">
        <f t="array" ref="AD165">value-J165</f>
        <v>235419.07</v>
      </c>
      <c r="AE165" s="7" cm="1">
        <f t="array" ref="AE165">value-M165</f>
        <v>235893.8</v>
      </c>
      <c r="AF165" s="7" cm="1">
        <f t="array" ref="AF165">value-P165</f>
        <v>155275.07999999999</v>
      </c>
      <c r="AG165" s="7"/>
      <c r="AH165" s="7">
        <f t="shared" si="52"/>
        <v>759821.04999999923</v>
      </c>
      <c r="AI165" s="7">
        <f t="shared" si="53"/>
        <v>761584.25999999919</v>
      </c>
      <c r="AJ165" s="7">
        <f t="shared" si="54"/>
        <v>762566.76999999839</v>
      </c>
      <c r="AK165" s="7">
        <f t="shared" si="55"/>
        <v>763351.08000000031</v>
      </c>
      <c r="AL165" s="7">
        <f t="shared" si="56"/>
        <v>692867.55999999878</v>
      </c>
      <c r="AP165" s="9">
        <f t="shared" si="64"/>
        <v>1285.5</v>
      </c>
      <c r="AQ165" s="9">
        <f t="shared" si="65"/>
        <v>1793.6599999992177</v>
      </c>
      <c r="AR165" s="9">
        <f t="shared" si="66"/>
        <v>2103.2400000010384</v>
      </c>
      <c r="AS165" s="9">
        <f t="shared" si="67"/>
        <v>12238.439999999595</v>
      </c>
      <c r="AU165" s="2">
        <f t="shared" si="57"/>
        <v>477.70999999999913</v>
      </c>
      <c r="AV165" s="2">
        <f t="shared" si="58"/>
        <v>952.05999999999767</v>
      </c>
      <c r="AW165" s="2">
        <f t="shared" si="59"/>
        <v>1426.7900000000009</v>
      </c>
      <c r="AX165" s="2">
        <f t="shared" si="63"/>
        <v>-79191.930000000022</v>
      </c>
      <c r="AZ165" s="9">
        <f t="shared" si="60"/>
        <v>1763.2099999999991</v>
      </c>
      <c r="BA165" s="9">
        <f t="shared" si="61"/>
        <v>2745.7199999992154</v>
      </c>
      <c r="BB165" s="9">
        <f t="shared" si="62"/>
        <v>3530.0300000010393</v>
      </c>
      <c r="BC165" s="9">
        <f t="shared" si="62"/>
        <v>-66953.490000000427</v>
      </c>
    </row>
    <row r="166" spans="1:55" x14ac:dyDescent="0.25">
      <c r="A166" s="1">
        <v>49310</v>
      </c>
      <c r="B166" s="18">
        <v>130.28</v>
      </c>
      <c r="C166" s="2">
        <v>1095.3</v>
      </c>
      <c r="D166" s="2">
        <v>61437.69</v>
      </c>
      <c r="E166" s="16">
        <v>122.82</v>
      </c>
      <c r="F166" s="2">
        <v>1090.01</v>
      </c>
      <c r="G166" s="2">
        <v>60965.27</v>
      </c>
      <c r="H166" s="16">
        <v>115.46</v>
      </c>
      <c r="I166" s="2">
        <v>1084.69</v>
      </c>
      <c r="J166" s="2">
        <v>60496.24</v>
      </c>
      <c r="K166" s="16">
        <v>108.21</v>
      </c>
      <c r="L166" s="2">
        <v>1079.3499999999999</v>
      </c>
      <c r="M166" s="2">
        <v>60026.85</v>
      </c>
      <c r="N166" s="25">
        <v>575.76</v>
      </c>
      <c r="O166" s="2">
        <v>596.20000000000005</v>
      </c>
      <c r="P166" s="2">
        <v>141128.72</v>
      </c>
      <c r="Q166" s="16"/>
      <c r="U166" s="11">
        <v>49310</v>
      </c>
      <c r="V166" s="7">
        <f t="shared" si="47"/>
        <v>528628.45999999926</v>
      </c>
      <c r="W166" s="7">
        <f t="shared" si="48"/>
        <v>529926.70999999926</v>
      </c>
      <c r="X166" s="7">
        <f t="shared" si="49"/>
        <v>530447.54999999842</v>
      </c>
      <c r="Y166" s="7">
        <f t="shared" si="50"/>
        <v>530769.7200000002</v>
      </c>
      <c r="Z166" s="7">
        <f t="shared" si="51"/>
        <v>540920.51999999885</v>
      </c>
      <c r="AA166" s="7"/>
      <c r="AB166" s="7" cm="1">
        <f t="array" ref="AB166">value-D166</f>
        <v>235562.31</v>
      </c>
      <c r="AC166" s="7" cm="1">
        <f t="array" ref="AC166">value-G166</f>
        <v>236034.73</v>
      </c>
      <c r="AD166" s="7" cm="1">
        <f t="array" ref="AD166">value-J166</f>
        <v>236503.76</v>
      </c>
      <c r="AE166" s="7" cm="1">
        <f t="array" ref="AE166">value-M166</f>
        <v>236973.15</v>
      </c>
      <c r="AF166" s="7" cm="1">
        <f t="array" ref="AF166">value-P166</f>
        <v>155871.28</v>
      </c>
      <c r="AG166" s="7"/>
      <c r="AH166" s="7">
        <f t="shared" si="52"/>
        <v>764190.76999999932</v>
      </c>
      <c r="AI166" s="7">
        <f t="shared" si="53"/>
        <v>765961.43999999925</v>
      </c>
      <c r="AJ166" s="7">
        <f t="shared" si="54"/>
        <v>766951.30999999843</v>
      </c>
      <c r="AK166" s="7">
        <f t="shared" si="55"/>
        <v>767742.87000000023</v>
      </c>
      <c r="AL166" s="7">
        <f t="shared" si="56"/>
        <v>696791.79999999888</v>
      </c>
      <c r="AP166" s="9">
        <f t="shared" si="64"/>
        <v>1298.25</v>
      </c>
      <c r="AQ166" s="9">
        <f t="shared" si="65"/>
        <v>1819.0899999991525</v>
      </c>
      <c r="AR166" s="9">
        <f t="shared" si="66"/>
        <v>2141.2600000009406</v>
      </c>
      <c r="AS166" s="9">
        <f t="shared" si="67"/>
        <v>12292.05999999959</v>
      </c>
      <c r="AU166" s="2">
        <f t="shared" si="57"/>
        <v>472.42000000000553</v>
      </c>
      <c r="AV166" s="2">
        <f t="shared" si="58"/>
        <v>941.45000000000437</v>
      </c>
      <c r="AW166" s="2">
        <f t="shared" si="59"/>
        <v>1410.8400000000038</v>
      </c>
      <c r="AX166" s="2">
        <f t="shared" si="63"/>
        <v>-79691.03</v>
      </c>
      <c r="AZ166" s="9">
        <f t="shared" si="60"/>
        <v>1770.6700000000055</v>
      </c>
      <c r="BA166" s="9">
        <f t="shared" si="61"/>
        <v>2760.5399999991569</v>
      </c>
      <c r="BB166" s="9">
        <f t="shared" si="62"/>
        <v>3552.1000000009444</v>
      </c>
      <c r="BC166" s="9">
        <f t="shared" si="62"/>
        <v>-67398.970000000409</v>
      </c>
    </row>
    <row r="167" spans="1:55" x14ac:dyDescent="0.25">
      <c r="A167" s="1">
        <v>49341</v>
      </c>
      <c r="B167" s="18">
        <v>128</v>
      </c>
      <c r="C167" s="2">
        <v>1097.58</v>
      </c>
      <c r="D167" s="2">
        <v>60340.11</v>
      </c>
      <c r="E167" s="16">
        <v>120.66</v>
      </c>
      <c r="F167" s="2">
        <v>1092.17</v>
      </c>
      <c r="G167" s="2">
        <v>59873.1</v>
      </c>
      <c r="H167" s="16">
        <v>113.43</v>
      </c>
      <c r="I167" s="2">
        <v>1086.72</v>
      </c>
      <c r="J167" s="2">
        <v>59409.52</v>
      </c>
      <c r="K167" s="16">
        <v>106.3</v>
      </c>
      <c r="L167" s="2">
        <v>1081.26</v>
      </c>
      <c r="M167" s="2">
        <v>58945.58</v>
      </c>
      <c r="N167" s="25">
        <v>573.34</v>
      </c>
      <c r="O167" s="2">
        <v>598.62</v>
      </c>
      <c r="P167" s="2">
        <v>140530.09</v>
      </c>
      <c r="Q167" s="16"/>
      <c r="U167" s="11">
        <v>49341</v>
      </c>
      <c r="V167" s="7">
        <f t="shared" si="47"/>
        <v>531902.87999999931</v>
      </c>
      <c r="W167" s="7">
        <f t="shared" si="48"/>
        <v>533213.87999999931</v>
      </c>
      <c r="X167" s="7">
        <f t="shared" si="49"/>
        <v>533747.39999999839</v>
      </c>
      <c r="Y167" s="7">
        <f t="shared" si="50"/>
        <v>534082.16000000015</v>
      </c>
      <c r="Z167" s="7">
        <f t="shared" si="51"/>
        <v>544248.55999999889</v>
      </c>
      <c r="AA167" s="7"/>
      <c r="AB167" s="7" cm="1">
        <f t="array" ref="AB167">value-D167</f>
        <v>236659.89</v>
      </c>
      <c r="AC167" s="7" cm="1">
        <f t="array" ref="AC167">value-G167</f>
        <v>237126.9</v>
      </c>
      <c r="AD167" s="7" cm="1">
        <f t="array" ref="AD167">value-J167</f>
        <v>237590.48</v>
      </c>
      <c r="AE167" s="7" cm="1">
        <f t="array" ref="AE167">value-M167</f>
        <v>238054.41999999998</v>
      </c>
      <c r="AF167" s="7" cm="1">
        <f t="array" ref="AF167">value-P167</f>
        <v>156469.91</v>
      </c>
      <c r="AG167" s="7"/>
      <c r="AH167" s="7">
        <f t="shared" si="52"/>
        <v>768562.76999999932</v>
      </c>
      <c r="AI167" s="7">
        <f t="shared" si="53"/>
        <v>770340.77999999933</v>
      </c>
      <c r="AJ167" s="7">
        <f t="shared" si="54"/>
        <v>771337.87999999837</v>
      </c>
      <c r="AK167" s="7">
        <f t="shared" si="55"/>
        <v>772136.58000000007</v>
      </c>
      <c r="AL167" s="7">
        <f t="shared" si="56"/>
        <v>700718.46999999892</v>
      </c>
      <c r="AP167" s="9">
        <f t="shared" si="64"/>
        <v>1311</v>
      </c>
      <c r="AQ167" s="9">
        <f t="shared" si="65"/>
        <v>1844.5199999990873</v>
      </c>
      <c r="AR167" s="9">
        <f t="shared" si="66"/>
        <v>2179.2800000008428</v>
      </c>
      <c r="AS167" s="9">
        <f t="shared" si="67"/>
        <v>12345.679999999586</v>
      </c>
      <c r="AU167" s="2">
        <f t="shared" si="57"/>
        <v>467.01000000000204</v>
      </c>
      <c r="AV167" s="2">
        <f t="shared" si="58"/>
        <v>930.59000000000378</v>
      </c>
      <c r="AW167" s="2">
        <f t="shared" si="59"/>
        <v>1394.5299999999988</v>
      </c>
      <c r="AX167" s="2">
        <f t="shared" si="63"/>
        <v>-80189.98</v>
      </c>
      <c r="AZ167" s="9">
        <f t="shared" si="60"/>
        <v>1778.010000000002</v>
      </c>
      <c r="BA167" s="9">
        <f t="shared" si="61"/>
        <v>2775.1099999990911</v>
      </c>
      <c r="BB167" s="9">
        <f t="shared" si="62"/>
        <v>3573.8100000008417</v>
      </c>
      <c r="BC167" s="9">
        <f t="shared" si="62"/>
        <v>-67844.30000000041</v>
      </c>
    </row>
    <row r="168" spans="1:55" x14ac:dyDescent="0.25">
      <c r="A168" s="1">
        <v>49369</v>
      </c>
      <c r="B168" s="18">
        <v>125.71</v>
      </c>
      <c r="C168" s="2">
        <v>1099.8699999999999</v>
      </c>
      <c r="D168" s="2">
        <v>59240.24</v>
      </c>
      <c r="E168" s="16">
        <v>118.5</v>
      </c>
      <c r="F168" s="2">
        <v>1094.33</v>
      </c>
      <c r="G168" s="2">
        <v>58778.77</v>
      </c>
      <c r="H168" s="16">
        <v>111.39</v>
      </c>
      <c r="I168" s="2">
        <v>1088.76</v>
      </c>
      <c r="J168" s="2">
        <v>58320.77</v>
      </c>
      <c r="K168" s="16">
        <v>104.38</v>
      </c>
      <c r="L168" s="2">
        <v>1083.18</v>
      </c>
      <c r="M168" s="2">
        <v>57862.41</v>
      </c>
      <c r="N168" s="25">
        <v>570.9</v>
      </c>
      <c r="O168" s="2">
        <v>601.05999999999995</v>
      </c>
      <c r="P168" s="2">
        <v>139929.04</v>
      </c>
      <c r="Q168" s="16"/>
      <c r="U168" s="11">
        <v>49369</v>
      </c>
      <c r="V168" s="7">
        <f t="shared" si="47"/>
        <v>535177.29999999935</v>
      </c>
      <c r="W168" s="7">
        <f t="shared" si="48"/>
        <v>536501.04999999935</v>
      </c>
      <c r="X168" s="7">
        <f t="shared" si="49"/>
        <v>537047.24999999837</v>
      </c>
      <c r="Y168" s="7">
        <f t="shared" si="50"/>
        <v>537394.60000000009</v>
      </c>
      <c r="Z168" s="7">
        <f t="shared" si="51"/>
        <v>547576.59999999893</v>
      </c>
      <c r="AA168" s="7"/>
      <c r="AB168" s="7" cm="1">
        <f t="array" ref="AB168">value-D168</f>
        <v>237759.76</v>
      </c>
      <c r="AC168" s="7" cm="1">
        <f t="array" ref="AC168">value-G168</f>
        <v>238221.23</v>
      </c>
      <c r="AD168" s="7" cm="1">
        <f t="array" ref="AD168">value-J168</f>
        <v>238679.23</v>
      </c>
      <c r="AE168" s="7" cm="1">
        <f t="array" ref="AE168">value-M168</f>
        <v>239137.59</v>
      </c>
      <c r="AF168" s="7" cm="1">
        <f t="array" ref="AF168">value-P168</f>
        <v>157070.96</v>
      </c>
      <c r="AG168" s="7"/>
      <c r="AH168" s="7">
        <f t="shared" si="52"/>
        <v>772937.05999999936</v>
      </c>
      <c r="AI168" s="7">
        <f t="shared" si="53"/>
        <v>774722.27999999933</v>
      </c>
      <c r="AJ168" s="7">
        <f t="shared" si="54"/>
        <v>775726.47999999835</v>
      </c>
      <c r="AK168" s="7">
        <f t="shared" si="55"/>
        <v>776532.19000000006</v>
      </c>
      <c r="AL168" s="7">
        <f t="shared" si="56"/>
        <v>704647.55999999889</v>
      </c>
      <c r="AP168" s="9">
        <f t="shared" si="64"/>
        <v>1323.75</v>
      </c>
      <c r="AQ168" s="9">
        <f t="shared" si="65"/>
        <v>1869.9499999990221</v>
      </c>
      <c r="AR168" s="9">
        <f t="shared" si="66"/>
        <v>2217.3000000007451</v>
      </c>
      <c r="AS168" s="9">
        <f t="shared" si="67"/>
        <v>12399.299999999581</v>
      </c>
      <c r="AU168" s="2">
        <f t="shared" si="57"/>
        <v>461.47000000000116</v>
      </c>
      <c r="AV168" s="2">
        <f t="shared" si="58"/>
        <v>919.47000000000116</v>
      </c>
      <c r="AW168" s="2">
        <f t="shared" si="59"/>
        <v>1377.8299999999945</v>
      </c>
      <c r="AX168" s="2">
        <f t="shared" si="63"/>
        <v>-80688.800000000017</v>
      </c>
      <c r="AZ168" s="9">
        <f t="shared" si="60"/>
        <v>1785.2200000000012</v>
      </c>
      <c r="BA168" s="9">
        <f t="shared" si="61"/>
        <v>2789.4199999990233</v>
      </c>
      <c r="BB168" s="9">
        <f t="shared" si="62"/>
        <v>3595.1300000007395</v>
      </c>
      <c r="BC168" s="9">
        <f t="shared" si="62"/>
        <v>-68289.500000000437</v>
      </c>
    </row>
    <row r="169" spans="1:55" x14ac:dyDescent="0.25">
      <c r="A169" s="1">
        <v>49400</v>
      </c>
      <c r="B169" s="18">
        <v>123.42</v>
      </c>
      <c r="C169" s="2">
        <v>1102.1600000000001</v>
      </c>
      <c r="D169" s="2">
        <v>58138.07</v>
      </c>
      <c r="E169" s="16">
        <v>116.33</v>
      </c>
      <c r="F169" s="2">
        <v>1096.5</v>
      </c>
      <c r="G169" s="2">
        <v>57682.27</v>
      </c>
      <c r="H169" s="16">
        <v>109.35</v>
      </c>
      <c r="I169" s="2">
        <v>1090.8</v>
      </c>
      <c r="J169" s="2">
        <v>57229.97</v>
      </c>
      <c r="K169" s="16">
        <v>102.46</v>
      </c>
      <c r="L169" s="2">
        <v>1085.0999999999999</v>
      </c>
      <c r="M169" s="2">
        <v>56777.31</v>
      </c>
      <c r="N169" s="25">
        <v>568.46</v>
      </c>
      <c r="O169" s="2">
        <v>603.5</v>
      </c>
      <c r="P169" s="2">
        <v>139325.54</v>
      </c>
      <c r="Q169" s="16"/>
      <c r="U169" s="11">
        <v>49400</v>
      </c>
      <c r="V169" s="7">
        <f t="shared" si="47"/>
        <v>538451.71999999939</v>
      </c>
      <c r="W169" s="7">
        <f t="shared" si="48"/>
        <v>539788.21999999939</v>
      </c>
      <c r="X169" s="7">
        <f t="shared" si="49"/>
        <v>540347.09999999835</v>
      </c>
      <c r="Y169" s="7">
        <f t="shared" si="50"/>
        <v>540707.04</v>
      </c>
      <c r="Z169" s="7">
        <f t="shared" si="51"/>
        <v>550904.63999999897</v>
      </c>
      <c r="AA169" s="7"/>
      <c r="AB169" s="7" cm="1">
        <f t="array" ref="AB169">value-D169</f>
        <v>238861.93</v>
      </c>
      <c r="AC169" s="7" cm="1">
        <f t="array" ref="AC169">value-G169</f>
        <v>239317.73</v>
      </c>
      <c r="AD169" s="7" cm="1">
        <f t="array" ref="AD169">value-J169</f>
        <v>239770.03</v>
      </c>
      <c r="AE169" s="7" cm="1">
        <f t="array" ref="AE169">value-M169</f>
        <v>240222.69</v>
      </c>
      <c r="AF169" s="7" cm="1">
        <f t="array" ref="AF169">value-P169</f>
        <v>157674.46</v>
      </c>
      <c r="AG169" s="7"/>
      <c r="AH169" s="7">
        <f t="shared" si="52"/>
        <v>777313.64999999944</v>
      </c>
      <c r="AI169" s="7">
        <f t="shared" si="53"/>
        <v>779105.94999999937</v>
      </c>
      <c r="AJ169" s="7">
        <f t="shared" si="54"/>
        <v>780117.12999999837</v>
      </c>
      <c r="AK169" s="7">
        <f t="shared" si="55"/>
        <v>780929.73</v>
      </c>
      <c r="AL169" s="7">
        <f t="shared" si="56"/>
        <v>708579.09999999893</v>
      </c>
      <c r="AP169" s="9">
        <f t="shared" si="64"/>
        <v>1336.5</v>
      </c>
      <c r="AQ169" s="9">
        <f t="shared" si="65"/>
        <v>1895.3799999989569</v>
      </c>
      <c r="AR169" s="9">
        <f t="shared" si="66"/>
        <v>2255.3200000006473</v>
      </c>
      <c r="AS169" s="9">
        <f t="shared" si="67"/>
        <v>12452.919999999576</v>
      </c>
      <c r="AU169" s="2">
        <f t="shared" si="57"/>
        <v>455.80000000000291</v>
      </c>
      <c r="AV169" s="2">
        <f t="shared" si="58"/>
        <v>908.09999999999854</v>
      </c>
      <c r="AW169" s="2">
        <f t="shared" si="59"/>
        <v>1360.760000000002</v>
      </c>
      <c r="AX169" s="2">
        <f t="shared" si="63"/>
        <v>-81187.47</v>
      </c>
      <c r="AZ169" s="9">
        <f t="shared" si="60"/>
        <v>1792.3000000000029</v>
      </c>
      <c r="BA169" s="9">
        <f t="shared" si="61"/>
        <v>2803.4799999989555</v>
      </c>
      <c r="BB169" s="9">
        <f t="shared" si="62"/>
        <v>3616.0800000006493</v>
      </c>
      <c r="BC169" s="9">
        <f t="shared" si="62"/>
        <v>-68734.550000000425</v>
      </c>
    </row>
    <row r="170" spans="1:55" x14ac:dyDescent="0.25">
      <c r="A170" s="1">
        <v>49430</v>
      </c>
      <c r="B170" s="18">
        <v>121.12</v>
      </c>
      <c r="C170" s="2">
        <v>1104.46</v>
      </c>
      <c r="D170" s="2">
        <v>57033.61</v>
      </c>
      <c r="E170" s="16">
        <v>114.16</v>
      </c>
      <c r="F170" s="2">
        <v>1098.67</v>
      </c>
      <c r="G170" s="2">
        <v>56583.6</v>
      </c>
      <c r="H170" s="16">
        <v>107.31</v>
      </c>
      <c r="I170" s="2">
        <v>1092.8399999999999</v>
      </c>
      <c r="J170" s="2">
        <v>56137.13</v>
      </c>
      <c r="K170" s="16">
        <v>100.54</v>
      </c>
      <c r="L170" s="2">
        <v>1087.02</v>
      </c>
      <c r="M170" s="2">
        <v>55690.29</v>
      </c>
      <c r="N170" s="25">
        <v>566.01</v>
      </c>
      <c r="O170" s="2">
        <v>605.95000000000005</v>
      </c>
      <c r="P170" s="2">
        <v>138719.59</v>
      </c>
      <c r="Q170" s="16"/>
      <c r="U170" s="11">
        <v>49430</v>
      </c>
      <c r="V170" s="7">
        <f t="shared" si="47"/>
        <v>541726.13999999943</v>
      </c>
      <c r="W170" s="7">
        <f t="shared" si="48"/>
        <v>543075.38999999943</v>
      </c>
      <c r="X170" s="7">
        <f t="shared" si="49"/>
        <v>543646.94999999832</v>
      </c>
      <c r="Y170" s="7">
        <f t="shared" si="50"/>
        <v>544019.48</v>
      </c>
      <c r="Z170" s="7">
        <f t="shared" si="51"/>
        <v>554232.679999999</v>
      </c>
      <c r="AA170" s="7"/>
      <c r="AB170" s="7" cm="1">
        <f t="array" ref="AB170">value-D170</f>
        <v>239966.39</v>
      </c>
      <c r="AC170" s="7" cm="1">
        <f t="array" ref="AC170">value-G170</f>
        <v>240416.4</v>
      </c>
      <c r="AD170" s="7" cm="1">
        <f t="array" ref="AD170">value-J170</f>
        <v>240862.87</v>
      </c>
      <c r="AE170" s="7" cm="1">
        <f t="array" ref="AE170">value-M170</f>
        <v>241309.71</v>
      </c>
      <c r="AF170" s="7" cm="1">
        <f t="array" ref="AF170">value-P170</f>
        <v>158280.41</v>
      </c>
      <c r="AG170" s="7"/>
      <c r="AH170" s="7">
        <f t="shared" si="52"/>
        <v>781692.52999999945</v>
      </c>
      <c r="AI170" s="7">
        <f t="shared" si="53"/>
        <v>783491.78999999946</v>
      </c>
      <c r="AJ170" s="7">
        <f t="shared" si="54"/>
        <v>784509.81999999832</v>
      </c>
      <c r="AK170" s="7">
        <f t="shared" si="55"/>
        <v>785329.19</v>
      </c>
      <c r="AL170" s="7">
        <f t="shared" si="56"/>
        <v>712513.08999999904</v>
      </c>
      <c r="AP170" s="9">
        <f t="shared" si="64"/>
        <v>1349.25</v>
      </c>
      <c r="AQ170" s="9">
        <f t="shared" si="65"/>
        <v>1920.8099999988917</v>
      </c>
      <c r="AR170" s="9">
        <f t="shared" si="66"/>
        <v>2293.3400000005495</v>
      </c>
      <c r="AS170" s="9">
        <f t="shared" si="67"/>
        <v>12506.539999999572</v>
      </c>
      <c r="AU170" s="2">
        <f t="shared" si="57"/>
        <v>450.01000000000204</v>
      </c>
      <c r="AV170" s="2">
        <f t="shared" si="58"/>
        <v>896.4800000000032</v>
      </c>
      <c r="AW170" s="2">
        <f t="shared" si="59"/>
        <v>1343.3199999999997</v>
      </c>
      <c r="AX170" s="2">
        <f t="shared" si="63"/>
        <v>-81685.98</v>
      </c>
      <c r="AZ170" s="9">
        <f t="shared" si="60"/>
        <v>1799.260000000002</v>
      </c>
      <c r="BA170" s="9">
        <f t="shared" si="61"/>
        <v>2817.2899999988949</v>
      </c>
      <c r="BB170" s="9">
        <f t="shared" si="62"/>
        <v>3636.6600000005492</v>
      </c>
      <c r="BC170" s="9">
        <f t="shared" si="62"/>
        <v>-69179.440000000424</v>
      </c>
    </row>
    <row r="171" spans="1:55" x14ac:dyDescent="0.25">
      <c r="A171" s="1">
        <v>49461</v>
      </c>
      <c r="B171" s="18">
        <v>118.82</v>
      </c>
      <c r="C171" s="2">
        <v>1106.76</v>
      </c>
      <c r="D171" s="2">
        <v>55926.85</v>
      </c>
      <c r="E171" s="16">
        <v>111.99</v>
      </c>
      <c r="F171" s="2">
        <v>1100.8399999999999</v>
      </c>
      <c r="G171" s="2">
        <v>55482.76</v>
      </c>
      <c r="H171" s="16">
        <v>105.26</v>
      </c>
      <c r="I171" s="2">
        <v>1094.8900000000001</v>
      </c>
      <c r="J171" s="2">
        <v>55042.23</v>
      </c>
      <c r="K171" s="16">
        <v>98.62</v>
      </c>
      <c r="L171" s="2">
        <v>1088.94</v>
      </c>
      <c r="M171" s="2">
        <v>54601.35</v>
      </c>
      <c r="N171" s="25">
        <v>563.54999999999995</v>
      </c>
      <c r="O171" s="2">
        <v>608.41</v>
      </c>
      <c r="P171" s="2">
        <v>138111.18</v>
      </c>
      <c r="Q171" s="16"/>
      <c r="U171" s="11">
        <v>49461</v>
      </c>
      <c r="V171" s="7">
        <f t="shared" si="47"/>
        <v>545000.55999999947</v>
      </c>
      <c r="W171" s="7">
        <f t="shared" si="48"/>
        <v>546362.55999999947</v>
      </c>
      <c r="X171" s="7">
        <f t="shared" si="49"/>
        <v>546946.7999999983</v>
      </c>
      <c r="Y171" s="7">
        <f t="shared" si="50"/>
        <v>547331.91999999993</v>
      </c>
      <c r="Z171" s="7">
        <f t="shared" si="51"/>
        <v>557560.71999999904</v>
      </c>
      <c r="AA171" s="7"/>
      <c r="AB171" s="7" cm="1">
        <f t="array" ref="AB171">value-D171</f>
        <v>241073.15</v>
      </c>
      <c r="AC171" s="7" cm="1">
        <f t="array" ref="AC171">value-G171</f>
        <v>241517.24</v>
      </c>
      <c r="AD171" s="7" cm="1">
        <f t="array" ref="AD171">value-J171</f>
        <v>241957.77</v>
      </c>
      <c r="AE171" s="7" cm="1">
        <f t="array" ref="AE171">value-M171</f>
        <v>242398.65</v>
      </c>
      <c r="AF171" s="7" cm="1">
        <f t="array" ref="AF171">value-P171</f>
        <v>158888.82</v>
      </c>
      <c r="AG171" s="7"/>
      <c r="AH171" s="7">
        <f t="shared" si="52"/>
        <v>786073.7099999995</v>
      </c>
      <c r="AI171" s="7">
        <f t="shared" si="53"/>
        <v>787879.79999999946</v>
      </c>
      <c r="AJ171" s="7">
        <f t="shared" si="54"/>
        <v>788904.56999999832</v>
      </c>
      <c r="AK171" s="7">
        <f t="shared" si="55"/>
        <v>789730.57</v>
      </c>
      <c r="AL171" s="7">
        <f t="shared" si="56"/>
        <v>716449.53999999911</v>
      </c>
      <c r="AP171" s="9">
        <f t="shared" si="64"/>
        <v>1362</v>
      </c>
      <c r="AQ171" s="9">
        <f t="shared" si="65"/>
        <v>1946.2399999988265</v>
      </c>
      <c r="AR171" s="9">
        <f t="shared" si="66"/>
        <v>2331.3600000004517</v>
      </c>
      <c r="AS171" s="9">
        <f t="shared" si="67"/>
        <v>12560.159999999567</v>
      </c>
      <c r="AU171" s="2">
        <f t="shared" si="57"/>
        <v>444.08999999999651</v>
      </c>
      <c r="AV171" s="2">
        <f t="shared" si="58"/>
        <v>884.61999999999534</v>
      </c>
      <c r="AW171" s="2">
        <f t="shared" si="59"/>
        <v>1325.5</v>
      </c>
      <c r="AX171" s="2">
        <f t="shared" si="63"/>
        <v>-82184.329999999987</v>
      </c>
      <c r="AZ171" s="9">
        <f t="shared" si="60"/>
        <v>1806.0899999999965</v>
      </c>
      <c r="BA171" s="9">
        <f t="shared" si="61"/>
        <v>2830.8599999988219</v>
      </c>
      <c r="BB171" s="9">
        <f t="shared" si="62"/>
        <v>3656.8600000004517</v>
      </c>
      <c r="BC171" s="9">
        <f t="shared" si="62"/>
        <v>-69624.17000000042</v>
      </c>
    </row>
    <row r="172" spans="1:55" x14ac:dyDescent="0.25">
      <c r="A172" s="1">
        <v>49491</v>
      </c>
      <c r="B172" s="18">
        <v>116.51</v>
      </c>
      <c r="C172" s="2">
        <v>1109.07</v>
      </c>
      <c r="D172" s="2">
        <v>54817.79</v>
      </c>
      <c r="E172" s="16">
        <v>109.81</v>
      </c>
      <c r="F172" s="2">
        <v>1103.02</v>
      </c>
      <c r="G172" s="2">
        <v>54379.74</v>
      </c>
      <c r="H172" s="16">
        <v>103.2</v>
      </c>
      <c r="I172" s="2">
        <v>1096.95</v>
      </c>
      <c r="J172" s="2">
        <v>53945.29</v>
      </c>
      <c r="K172" s="16">
        <v>96.69</v>
      </c>
      <c r="L172" s="2">
        <v>1090.8699999999999</v>
      </c>
      <c r="M172" s="2">
        <v>53510.48</v>
      </c>
      <c r="N172" s="25">
        <v>561.08000000000004</v>
      </c>
      <c r="O172" s="2">
        <v>610.88</v>
      </c>
      <c r="P172" s="2">
        <v>137500.29</v>
      </c>
      <c r="Q172" s="16"/>
      <c r="U172" s="11">
        <v>49491</v>
      </c>
      <c r="V172" s="7">
        <f t="shared" si="47"/>
        <v>548274.97999999952</v>
      </c>
      <c r="W172" s="7">
        <f t="shared" si="48"/>
        <v>549649.72999999952</v>
      </c>
      <c r="X172" s="7">
        <f t="shared" si="49"/>
        <v>550246.64999999828</v>
      </c>
      <c r="Y172" s="7">
        <f t="shared" si="50"/>
        <v>550644.35999999987</v>
      </c>
      <c r="Z172" s="7">
        <f t="shared" si="51"/>
        <v>560888.75999999908</v>
      </c>
      <c r="AA172" s="7"/>
      <c r="AB172" s="7" cm="1">
        <f t="array" ref="AB172">value-D172</f>
        <v>242182.21</v>
      </c>
      <c r="AC172" s="7" cm="1">
        <f t="array" ref="AC172">value-G172</f>
        <v>242620.26</v>
      </c>
      <c r="AD172" s="7" cm="1">
        <f t="array" ref="AD172">value-J172</f>
        <v>243054.71</v>
      </c>
      <c r="AE172" s="7" cm="1">
        <f t="array" ref="AE172">value-M172</f>
        <v>243489.52</v>
      </c>
      <c r="AF172" s="7" cm="1">
        <f t="array" ref="AF172">value-P172</f>
        <v>159499.71</v>
      </c>
      <c r="AG172" s="7"/>
      <c r="AH172" s="7">
        <f t="shared" si="52"/>
        <v>790457.18999999948</v>
      </c>
      <c r="AI172" s="7">
        <f t="shared" si="53"/>
        <v>792269.98999999953</v>
      </c>
      <c r="AJ172" s="7">
        <f t="shared" si="54"/>
        <v>793301.35999999824</v>
      </c>
      <c r="AK172" s="7">
        <f t="shared" si="55"/>
        <v>794133.87999999989</v>
      </c>
      <c r="AL172" s="7">
        <f t="shared" si="56"/>
        <v>720388.46999999904</v>
      </c>
      <c r="AP172" s="9">
        <f t="shared" si="64"/>
        <v>1374.75</v>
      </c>
      <c r="AQ172" s="9">
        <f t="shared" si="65"/>
        <v>1971.6699999987613</v>
      </c>
      <c r="AR172" s="9">
        <f t="shared" si="66"/>
        <v>2369.3800000003539</v>
      </c>
      <c r="AS172" s="9">
        <f t="shared" si="67"/>
        <v>12613.779999999562</v>
      </c>
      <c r="AU172" s="2">
        <f t="shared" si="57"/>
        <v>438.05000000000291</v>
      </c>
      <c r="AV172" s="2">
        <f t="shared" si="58"/>
        <v>872.5</v>
      </c>
      <c r="AW172" s="2">
        <f t="shared" si="59"/>
        <v>1307.3099999999977</v>
      </c>
      <c r="AX172" s="2">
        <f t="shared" si="63"/>
        <v>-82682.5</v>
      </c>
      <c r="AZ172" s="9">
        <f t="shared" si="60"/>
        <v>1812.8000000000029</v>
      </c>
      <c r="BA172" s="9">
        <f t="shared" si="61"/>
        <v>2844.1699999987613</v>
      </c>
      <c r="BB172" s="9">
        <f t="shared" si="62"/>
        <v>3676.6900000003516</v>
      </c>
      <c r="BC172" s="9">
        <f t="shared" si="62"/>
        <v>-70068.720000000438</v>
      </c>
    </row>
    <row r="173" spans="1:55" x14ac:dyDescent="0.25">
      <c r="A173" s="1">
        <v>49522</v>
      </c>
      <c r="B173" s="18">
        <v>114.2</v>
      </c>
      <c r="C173" s="2">
        <v>1111.3800000000001</v>
      </c>
      <c r="D173" s="2">
        <v>53706.41</v>
      </c>
      <c r="E173" s="16">
        <v>107.63</v>
      </c>
      <c r="F173" s="2">
        <v>1105.2</v>
      </c>
      <c r="G173" s="2">
        <v>53274.54</v>
      </c>
      <c r="H173" s="16">
        <v>101.15</v>
      </c>
      <c r="I173" s="2">
        <v>1099</v>
      </c>
      <c r="J173" s="2">
        <v>52846.28</v>
      </c>
      <c r="K173" s="16">
        <v>94.76</v>
      </c>
      <c r="L173" s="2">
        <v>1092.8</v>
      </c>
      <c r="M173" s="2">
        <v>52417.68</v>
      </c>
      <c r="N173" s="25">
        <v>558.59</v>
      </c>
      <c r="O173" s="2">
        <v>613.37</v>
      </c>
      <c r="P173" s="2">
        <v>136886.93</v>
      </c>
      <c r="Q173" s="16"/>
      <c r="U173" s="11">
        <v>49522</v>
      </c>
      <c r="V173" s="7">
        <f t="shared" si="47"/>
        <v>551549.39999999956</v>
      </c>
      <c r="W173" s="7">
        <f t="shared" si="48"/>
        <v>552936.89999999956</v>
      </c>
      <c r="X173" s="7">
        <f t="shared" si="49"/>
        <v>553546.49999999825</v>
      </c>
      <c r="Y173" s="7">
        <f t="shared" si="50"/>
        <v>553956.79999999981</v>
      </c>
      <c r="Z173" s="7">
        <f t="shared" si="51"/>
        <v>564216.79999999912</v>
      </c>
      <c r="AA173" s="7"/>
      <c r="AB173" s="7" cm="1">
        <f t="array" ref="AB173">value-D173</f>
        <v>243293.59</v>
      </c>
      <c r="AC173" s="7" cm="1">
        <f t="array" ref="AC173">value-G173</f>
        <v>243725.46</v>
      </c>
      <c r="AD173" s="7" cm="1">
        <f t="array" ref="AD173">value-J173</f>
        <v>244153.72</v>
      </c>
      <c r="AE173" s="7" cm="1">
        <f t="array" ref="AE173">value-M173</f>
        <v>244582.32</v>
      </c>
      <c r="AF173" s="7" cm="1">
        <f t="array" ref="AF173">value-P173</f>
        <v>160113.07</v>
      </c>
      <c r="AG173" s="7"/>
      <c r="AH173" s="7">
        <f t="shared" si="52"/>
        <v>794842.98999999953</v>
      </c>
      <c r="AI173" s="7">
        <f t="shared" si="53"/>
        <v>796662.35999999952</v>
      </c>
      <c r="AJ173" s="7">
        <f t="shared" si="54"/>
        <v>797700.21999999823</v>
      </c>
      <c r="AK173" s="7">
        <f t="shared" si="55"/>
        <v>798539.11999999988</v>
      </c>
      <c r="AL173" s="7">
        <f t="shared" si="56"/>
        <v>724329.86999999918</v>
      </c>
      <c r="AP173" s="9">
        <f t="shared" si="64"/>
        <v>1387.5</v>
      </c>
      <c r="AQ173" s="9">
        <f t="shared" si="65"/>
        <v>1997.0999999986961</v>
      </c>
      <c r="AR173" s="9">
        <f t="shared" si="66"/>
        <v>2407.4000000002561</v>
      </c>
      <c r="AS173" s="9">
        <f t="shared" si="67"/>
        <v>12667.399999999558</v>
      </c>
      <c r="AU173" s="2">
        <f t="shared" si="57"/>
        <v>431.87000000000262</v>
      </c>
      <c r="AV173" s="2">
        <f t="shared" si="58"/>
        <v>860.13000000000466</v>
      </c>
      <c r="AW173" s="2">
        <f t="shared" si="59"/>
        <v>1288.7300000000032</v>
      </c>
      <c r="AX173" s="2">
        <f t="shared" si="63"/>
        <v>-83180.51999999999</v>
      </c>
      <c r="AZ173" s="9">
        <f t="shared" si="60"/>
        <v>1819.3700000000026</v>
      </c>
      <c r="BA173" s="9">
        <f t="shared" si="61"/>
        <v>2857.2299999987008</v>
      </c>
      <c r="BB173" s="9">
        <f t="shared" si="62"/>
        <v>3696.1300000002593</v>
      </c>
      <c r="BC173" s="9">
        <f t="shared" si="62"/>
        <v>-70513.120000000432</v>
      </c>
    </row>
    <row r="174" spans="1:55" x14ac:dyDescent="0.25">
      <c r="A174" s="1">
        <v>49553</v>
      </c>
      <c r="B174" s="18">
        <v>111.89</v>
      </c>
      <c r="C174" s="2">
        <v>1113.69</v>
      </c>
      <c r="D174" s="2">
        <v>52592.72</v>
      </c>
      <c r="E174" s="16">
        <v>105.44</v>
      </c>
      <c r="F174" s="2">
        <v>1107.3900000000001</v>
      </c>
      <c r="G174" s="2">
        <v>52167.15</v>
      </c>
      <c r="H174" s="16">
        <v>99.09</v>
      </c>
      <c r="I174" s="2">
        <v>1101.06</v>
      </c>
      <c r="J174" s="2">
        <v>51745.22</v>
      </c>
      <c r="K174" s="16">
        <v>92.82</v>
      </c>
      <c r="L174" s="2">
        <v>1094.74</v>
      </c>
      <c r="M174" s="2">
        <v>51322.94</v>
      </c>
      <c r="N174" s="25">
        <v>556.1</v>
      </c>
      <c r="O174" s="2">
        <v>615.86</v>
      </c>
      <c r="P174" s="2">
        <v>136271.07</v>
      </c>
      <c r="Q174" s="16"/>
      <c r="U174" s="11">
        <v>49553</v>
      </c>
      <c r="V174" s="7">
        <f t="shared" si="47"/>
        <v>554823.8199999996</v>
      </c>
      <c r="W174" s="7">
        <f t="shared" si="48"/>
        <v>556224.0699999996</v>
      </c>
      <c r="X174" s="7">
        <f t="shared" si="49"/>
        <v>556846.34999999823</v>
      </c>
      <c r="Y174" s="7">
        <f t="shared" si="50"/>
        <v>557269.23999999976</v>
      </c>
      <c r="Z174" s="7">
        <f t="shared" si="51"/>
        <v>567544.83999999915</v>
      </c>
      <c r="AA174" s="7"/>
      <c r="AB174" s="7" cm="1">
        <f t="array" ref="AB174">value-D174</f>
        <v>244407.28</v>
      </c>
      <c r="AC174" s="7" cm="1">
        <f t="array" ref="AC174">value-G174</f>
        <v>244832.85</v>
      </c>
      <c r="AD174" s="7" cm="1">
        <f t="array" ref="AD174">value-J174</f>
        <v>245254.78</v>
      </c>
      <c r="AE174" s="7" cm="1">
        <f t="array" ref="AE174">value-M174</f>
        <v>245677.06</v>
      </c>
      <c r="AF174" s="7" cm="1">
        <f t="array" ref="AF174">value-P174</f>
        <v>160728.93</v>
      </c>
      <c r="AG174" s="7"/>
      <c r="AH174" s="7">
        <f t="shared" si="52"/>
        <v>799231.09999999963</v>
      </c>
      <c r="AI174" s="7">
        <f t="shared" si="53"/>
        <v>801056.91999999958</v>
      </c>
      <c r="AJ174" s="7">
        <f t="shared" si="54"/>
        <v>802101.12999999826</v>
      </c>
      <c r="AK174" s="7">
        <f t="shared" si="55"/>
        <v>802946.29999999981</v>
      </c>
      <c r="AL174" s="7">
        <f t="shared" si="56"/>
        <v>728273.76999999909</v>
      </c>
      <c r="AP174" s="9">
        <f t="shared" si="64"/>
        <v>1400.25</v>
      </c>
      <c r="AQ174" s="9">
        <f t="shared" si="65"/>
        <v>2022.529999998631</v>
      </c>
      <c r="AR174" s="9">
        <f t="shared" si="66"/>
        <v>2445.4200000001583</v>
      </c>
      <c r="AS174" s="9">
        <f t="shared" si="67"/>
        <v>12721.019999999553</v>
      </c>
      <c r="AU174" s="2">
        <f t="shared" si="57"/>
        <v>425.56999999999971</v>
      </c>
      <c r="AV174" s="2">
        <f t="shared" si="58"/>
        <v>847.5</v>
      </c>
      <c r="AW174" s="2">
        <f t="shared" si="59"/>
        <v>1269.7799999999988</v>
      </c>
      <c r="AX174" s="2">
        <f t="shared" si="63"/>
        <v>-83678.350000000006</v>
      </c>
      <c r="AZ174" s="9">
        <f t="shared" si="60"/>
        <v>1825.8199999999997</v>
      </c>
      <c r="BA174" s="9">
        <f t="shared" si="61"/>
        <v>2870.029999998631</v>
      </c>
      <c r="BB174" s="9">
        <f t="shared" si="62"/>
        <v>3715.2000000001572</v>
      </c>
      <c r="BC174" s="9">
        <f t="shared" si="62"/>
        <v>-70957.330000000453</v>
      </c>
    </row>
    <row r="175" spans="1:55" x14ac:dyDescent="0.25">
      <c r="A175" s="1">
        <v>49583</v>
      </c>
      <c r="B175" s="18">
        <v>109.57</v>
      </c>
      <c r="C175" s="2">
        <v>1116.01</v>
      </c>
      <c r="D175" s="2">
        <v>51476.71</v>
      </c>
      <c r="E175" s="16">
        <v>103.25</v>
      </c>
      <c r="F175" s="2">
        <v>1109.58</v>
      </c>
      <c r="G175" s="2">
        <v>51057.56</v>
      </c>
      <c r="H175" s="16">
        <v>97.02</v>
      </c>
      <c r="I175" s="2">
        <v>1103.1300000000001</v>
      </c>
      <c r="J175" s="2">
        <v>50642.09</v>
      </c>
      <c r="K175" s="16">
        <v>90.88</v>
      </c>
      <c r="L175" s="2">
        <v>1096.68</v>
      </c>
      <c r="M175" s="2">
        <v>50226.27</v>
      </c>
      <c r="N175" s="25">
        <v>553.6</v>
      </c>
      <c r="O175" s="2">
        <v>618.36</v>
      </c>
      <c r="P175" s="2">
        <v>135652.71</v>
      </c>
      <c r="Q175" s="16"/>
      <c r="U175" s="11">
        <v>49583</v>
      </c>
      <c r="V175" s="7">
        <f t="shared" si="47"/>
        <v>558098.23999999964</v>
      </c>
      <c r="W175" s="7">
        <f t="shared" si="48"/>
        <v>559511.23999999964</v>
      </c>
      <c r="X175" s="7">
        <f t="shared" si="49"/>
        <v>560146.19999999821</v>
      </c>
      <c r="Y175" s="7">
        <f t="shared" si="50"/>
        <v>560581.6799999997</v>
      </c>
      <c r="Z175" s="7">
        <f t="shared" si="51"/>
        <v>570872.87999999919</v>
      </c>
      <c r="AA175" s="7"/>
      <c r="AB175" s="7" cm="1">
        <f t="array" ref="AB175">value-D175</f>
        <v>245523.29</v>
      </c>
      <c r="AC175" s="7" cm="1">
        <f t="array" ref="AC175">value-G175</f>
        <v>245942.44</v>
      </c>
      <c r="AD175" s="7" cm="1">
        <f t="array" ref="AD175">value-J175</f>
        <v>246357.91</v>
      </c>
      <c r="AE175" s="7" cm="1">
        <f t="array" ref="AE175">value-M175</f>
        <v>246773.73</v>
      </c>
      <c r="AF175" s="7" cm="1">
        <f t="array" ref="AF175">value-P175</f>
        <v>161347.29</v>
      </c>
      <c r="AG175" s="7"/>
      <c r="AH175" s="7">
        <f t="shared" si="52"/>
        <v>803621.52999999968</v>
      </c>
      <c r="AI175" s="7">
        <f t="shared" si="53"/>
        <v>805453.6799999997</v>
      </c>
      <c r="AJ175" s="7">
        <f t="shared" si="54"/>
        <v>806504.10999999824</v>
      </c>
      <c r="AK175" s="7">
        <f t="shared" si="55"/>
        <v>807355.40999999968</v>
      </c>
      <c r="AL175" s="7">
        <f t="shared" si="56"/>
        <v>732220.16999999923</v>
      </c>
      <c r="AP175" s="9">
        <f t="shared" si="64"/>
        <v>1413</v>
      </c>
      <c r="AQ175" s="9">
        <f t="shared" si="65"/>
        <v>2047.9599999985658</v>
      </c>
      <c r="AR175" s="9">
        <f t="shared" si="66"/>
        <v>2483.4400000000605</v>
      </c>
      <c r="AS175" s="9">
        <f t="shared" si="67"/>
        <v>12774.639999999548</v>
      </c>
      <c r="AU175" s="2">
        <f t="shared" si="57"/>
        <v>419.15000000000146</v>
      </c>
      <c r="AV175" s="2">
        <f t="shared" si="58"/>
        <v>834.62000000000262</v>
      </c>
      <c r="AW175" s="2">
        <f t="shared" si="59"/>
        <v>1250.4400000000023</v>
      </c>
      <c r="AX175" s="2">
        <f t="shared" si="63"/>
        <v>-84176</v>
      </c>
      <c r="AZ175" s="9">
        <f t="shared" si="60"/>
        <v>1832.1500000000015</v>
      </c>
      <c r="BA175" s="9">
        <f t="shared" si="61"/>
        <v>2882.5799999985684</v>
      </c>
      <c r="BB175" s="9">
        <f t="shared" si="62"/>
        <v>3733.8800000000629</v>
      </c>
      <c r="BC175" s="9">
        <f t="shared" si="62"/>
        <v>-71401.360000000452</v>
      </c>
    </row>
    <row r="176" spans="1:55" x14ac:dyDescent="0.25">
      <c r="A176" s="1">
        <v>49614</v>
      </c>
      <c r="B176" s="18">
        <v>107.24</v>
      </c>
      <c r="C176" s="2">
        <v>1118.3399999999999</v>
      </c>
      <c r="D176" s="2">
        <v>50358.37</v>
      </c>
      <c r="E176" s="16">
        <v>101.05</v>
      </c>
      <c r="F176" s="2">
        <v>1111.78</v>
      </c>
      <c r="G176" s="2">
        <v>49945.78</v>
      </c>
      <c r="H176" s="16">
        <v>94.95</v>
      </c>
      <c r="I176" s="2">
        <v>1105.2</v>
      </c>
      <c r="J176" s="2">
        <v>49536.9</v>
      </c>
      <c r="K176" s="16">
        <v>88.94</v>
      </c>
      <c r="L176" s="2">
        <v>1098.6199999999999</v>
      </c>
      <c r="M176" s="2">
        <v>49127.65</v>
      </c>
      <c r="N176" s="25">
        <v>551.09</v>
      </c>
      <c r="O176" s="2">
        <v>620.87</v>
      </c>
      <c r="P176" s="2">
        <v>135031.84</v>
      </c>
      <c r="Q176" s="16"/>
      <c r="U176" s="11">
        <v>49614</v>
      </c>
      <c r="V176" s="7">
        <f t="shared" si="47"/>
        <v>561372.65999999968</v>
      </c>
      <c r="W176" s="7">
        <f t="shared" si="48"/>
        <v>562798.40999999968</v>
      </c>
      <c r="X176" s="7">
        <f t="shared" si="49"/>
        <v>563446.04999999818</v>
      </c>
      <c r="Y176" s="7">
        <f t="shared" si="50"/>
        <v>563894.11999999965</v>
      </c>
      <c r="Z176" s="7">
        <f t="shared" si="51"/>
        <v>574200.91999999923</v>
      </c>
      <c r="AA176" s="7"/>
      <c r="AB176" s="7" cm="1">
        <f t="array" ref="AB176">value-D176</f>
        <v>246641.63</v>
      </c>
      <c r="AC176" s="7" cm="1">
        <f t="array" ref="AC176">value-G176</f>
        <v>247054.22</v>
      </c>
      <c r="AD176" s="7" cm="1">
        <f t="array" ref="AD176">value-J176</f>
        <v>247463.1</v>
      </c>
      <c r="AE176" s="7" cm="1">
        <f t="array" ref="AE176">value-M176</f>
        <v>247872.35</v>
      </c>
      <c r="AF176" s="7" cm="1">
        <f t="array" ref="AF176">value-P176</f>
        <v>161968.16</v>
      </c>
      <c r="AG176" s="7"/>
      <c r="AH176" s="7">
        <f t="shared" si="52"/>
        <v>808014.28999999969</v>
      </c>
      <c r="AI176" s="7">
        <f t="shared" si="53"/>
        <v>809852.62999999966</v>
      </c>
      <c r="AJ176" s="7">
        <f t="shared" si="54"/>
        <v>810909.14999999816</v>
      </c>
      <c r="AK176" s="7">
        <f t="shared" si="55"/>
        <v>811766.46999999962</v>
      </c>
      <c r="AL176" s="7">
        <f t="shared" si="56"/>
        <v>736169.07999999926</v>
      </c>
      <c r="AP176" s="9">
        <f t="shared" si="64"/>
        <v>1425.75</v>
      </c>
      <c r="AQ176" s="9">
        <f t="shared" si="65"/>
        <v>2073.3899999985006</v>
      </c>
      <c r="AR176" s="9">
        <f t="shared" si="66"/>
        <v>2521.4599999999627</v>
      </c>
      <c r="AS176" s="9">
        <f t="shared" si="67"/>
        <v>12828.259999999544</v>
      </c>
      <c r="AU176" s="2">
        <f t="shared" si="57"/>
        <v>412.59000000000378</v>
      </c>
      <c r="AV176" s="2">
        <f t="shared" si="58"/>
        <v>821.47000000000116</v>
      </c>
      <c r="AW176" s="2">
        <f t="shared" si="59"/>
        <v>1230.7200000000012</v>
      </c>
      <c r="AX176" s="2">
        <f t="shared" si="63"/>
        <v>-84673.47</v>
      </c>
      <c r="AZ176" s="9">
        <f t="shared" si="60"/>
        <v>1838.3400000000038</v>
      </c>
      <c r="BA176" s="9">
        <f t="shared" si="61"/>
        <v>2894.8599999985017</v>
      </c>
      <c r="BB176" s="9">
        <f t="shared" si="62"/>
        <v>3752.1799999999639</v>
      </c>
      <c r="BC176" s="9">
        <f t="shared" si="62"/>
        <v>-71845.210000000458</v>
      </c>
    </row>
    <row r="177" spans="1:55" x14ac:dyDescent="0.25">
      <c r="A177" s="1">
        <v>49644</v>
      </c>
      <c r="B177" s="18">
        <v>104.91</v>
      </c>
      <c r="C177" s="2">
        <v>1120.67</v>
      </c>
      <c r="D177" s="2">
        <v>49237.7</v>
      </c>
      <c r="E177" s="16">
        <v>98.85</v>
      </c>
      <c r="F177" s="2">
        <v>1113.98</v>
      </c>
      <c r="G177" s="2">
        <v>48831.81</v>
      </c>
      <c r="H177" s="16">
        <v>92.88</v>
      </c>
      <c r="I177" s="2">
        <v>1107.27</v>
      </c>
      <c r="J177" s="2">
        <v>48429.63</v>
      </c>
      <c r="K177" s="16">
        <v>87</v>
      </c>
      <c r="L177" s="2">
        <v>1100.56</v>
      </c>
      <c r="M177" s="2">
        <v>48027.09</v>
      </c>
      <c r="N177" s="25">
        <v>548.57000000000005</v>
      </c>
      <c r="O177" s="2">
        <v>623.39</v>
      </c>
      <c r="P177" s="2">
        <v>134408.45000000001</v>
      </c>
      <c r="Q177" s="16"/>
      <c r="U177" s="11">
        <v>49644</v>
      </c>
      <c r="V177" s="7">
        <f t="shared" si="47"/>
        <v>564647.07999999973</v>
      </c>
      <c r="W177" s="7">
        <f t="shared" si="48"/>
        <v>566085.57999999973</v>
      </c>
      <c r="X177" s="7">
        <f t="shared" si="49"/>
        <v>566745.89999999816</v>
      </c>
      <c r="Y177" s="7">
        <f t="shared" si="50"/>
        <v>567206.55999999959</v>
      </c>
      <c r="Z177" s="7">
        <f t="shared" si="51"/>
        <v>577528.95999999926</v>
      </c>
      <c r="AA177" s="7"/>
      <c r="AB177" s="7" cm="1">
        <f t="array" ref="AB177">value-D177</f>
        <v>247762.3</v>
      </c>
      <c r="AC177" s="7" cm="1">
        <f t="array" ref="AC177">value-G177</f>
        <v>248168.19</v>
      </c>
      <c r="AD177" s="7" cm="1">
        <f t="array" ref="AD177">value-J177</f>
        <v>248570.37</v>
      </c>
      <c r="AE177" s="7" cm="1">
        <f t="array" ref="AE177">value-M177</f>
        <v>248972.91</v>
      </c>
      <c r="AF177" s="7" cm="1">
        <f t="array" ref="AF177">value-P177</f>
        <v>162591.54999999999</v>
      </c>
      <c r="AG177" s="7"/>
      <c r="AH177" s="7">
        <f t="shared" si="52"/>
        <v>812409.37999999966</v>
      </c>
      <c r="AI177" s="7">
        <f t="shared" si="53"/>
        <v>814253.76999999979</v>
      </c>
      <c r="AJ177" s="7">
        <f t="shared" si="54"/>
        <v>815316.26999999816</v>
      </c>
      <c r="AK177" s="7">
        <f t="shared" si="55"/>
        <v>816179.46999999962</v>
      </c>
      <c r="AL177" s="7">
        <f t="shared" si="56"/>
        <v>740120.50999999931</v>
      </c>
      <c r="AP177" s="9">
        <f t="shared" si="64"/>
        <v>1438.5</v>
      </c>
      <c r="AQ177" s="9">
        <f t="shared" si="65"/>
        <v>2098.8199999984354</v>
      </c>
      <c r="AR177" s="9">
        <f t="shared" si="66"/>
        <v>2559.479999999865</v>
      </c>
      <c r="AS177" s="9">
        <f t="shared" si="67"/>
        <v>12881.879999999539</v>
      </c>
      <c r="AU177" s="2">
        <f t="shared" si="57"/>
        <v>405.88999999999942</v>
      </c>
      <c r="AV177" s="2">
        <f t="shared" si="58"/>
        <v>808.06999999999971</v>
      </c>
      <c r="AW177" s="2">
        <f t="shared" si="59"/>
        <v>1210.6100000000006</v>
      </c>
      <c r="AX177" s="2">
        <f t="shared" si="63"/>
        <v>-85170.750000000015</v>
      </c>
      <c r="AZ177" s="9">
        <f t="shared" si="60"/>
        <v>1844.3899999999994</v>
      </c>
      <c r="BA177" s="9">
        <f t="shared" si="61"/>
        <v>2906.8899999984351</v>
      </c>
      <c r="BB177" s="9">
        <f t="shared" si="62"/>
        <v>3770.0899999998655</v>
      </c>
      <c r="BC177" s="9">
        <f t="shared" si="62"/>
        <v>-72288.870000000476</v>
      </c>
    </row>
    <row r="178" spans="1:55" x14ac:dyDescent="0.25">
      <c r="A178" s="1">
        <v>49675</v>
      </c>
      <c r="B178" s="18">
        <v>102.58</v>
      </c>
      <c r="C178" s="2">
        <v>1123</v>
      </c>
      <c r="D178" s="2">
        <v>48114.7</v>
      </c>
      <c r="E178" s="16">
        <v>96.65</v>
      </c>
      <c r="F178" s="2">
        <v>1116.18</v>
      </c>
      <c r="G178" s="2">
        <v>47715.62</v>
      </c>
      <c r="H178" s="16">
        <v>90.81</v>
      </c>
      <c r="I178" s="2">
        <v>1109.3399999999999</v>
      </c>
      <c r="J178" s="2">
        <v>47320.28</v>
      </c>
      <c r="K178" s="16">
        <v>85.05</v>
      </c>
      <c r="L178" s="2">
        <v>1102.51</v>
      </c>
      <c r="M178" s="2">
        <v>46924.58</v>
      </c>
      <c r="N178" s="25">
        <v>546.03</v>
      </c>
      <c r="O178" s="2">
        <v>625.92999999999995</v>
      </c>
      <c r="P178" s="2">
        <v>133782.51999999999</v>
      </c>
      <c r="Q178" s="16"/>
      <c r="U178" s="11">
        <v>49675</v>
      </c>
      <c r="V178" s="7">
        <f t="shared" si="47"/>
        <v>567921.49999999977</v>
      </c>
      <c r="W178" s="7">
        <f t="shared" si="48"/>
        <v>569372.74999999977</v>
      </c>
      <c r="X178" s="7">
        <f t="shared" si="49"/>
        <v>570045.74999999814</v>
      </c>
      <c r="Y178" s="7">
        <f t="shared" si="50"/>
        <v>570518.99999999953</v>
      </c>
      <c r="Z178" s="7">
        <f t="shared" si="51"/>
        <v>580856.9999999993</v>
      </c>
      <c r="AA178" s="7"/>
      <c r="AB178" s="7" cm="1">
        <f t="array" ref="AB178">value-D178</f>
        <v>248885.3</v>
      </c>
      <c r="AC178" s="7" cm="1">
        <f t="array" ref="AC178">value-G178</f>
        <v>249284.38</v>
      </c>
      <c r="AD178" s="7" cm="1">
        <f t="array" ref="AD178">value-J178</f>
        <v>249679.72</v>
      </c>
      <c r="AE178" s="7" cm="1">
        <f t="array" ref="AE178">value-M178</f>
        <v>250075.41999999998</v>
      </c>
      <c r="AF178" s="7" cm="1">
        <f t="array" ref="AF178">value-P178</f>
        <v>163217.48000000001</v>
      </c>
      <c r="AG178" s="7"/>
      <c r="AH178" s="7">
        <f t="shared" si="52"/>
        <v>816806.79999999981</v>
      </c>
      <c r="AI178" s="7">
        <f t="shared" si="53"/>
        <v>818657.12999999977</v>
      </c>
      <c r="AJ178" s="7">
        <f t="shared" si="54"/>
        <v>819725.46999999811</v>
      </c>
      <c r="AK178" s="7">
        <f t="shared" si="55"/>
        <v>820594.41999999946</v>
      </c>
      <c r="AL178" s="7">
        <f t="shared" si="56"/>
        <v>744074.47999999928</v>
      </c>
      <c r="AP178" s="9">
        <f t="shared" si="64"/>
        <v>1451.25</v>
      </c>
      <c r="AQ178" s="9">
        <f t="shared" si="65"/>
        <v>2124.2499999983702</v>
      </c>
      <c r="AR178" s="9">
        <f t="shared" si="66"/>
        <v>2597.4999999997672</v>
      </c>
      <c r="AS178" s="9">
        <f t="shared" si="67"/>
        <v>12935.499999999534</v>
      </c>
      <c r="AU178" s="2">
        <f t="shared" si="57"/>
        <v>399.07999999999447</v>
      </c>
      <c r="AV178" s="2">
        <f t="shared" si="58"/>
        <v>794.41999999999825</v>
      </c>
      <c r="AW178" s="2">
        <f t="shared" si="59"/>
        <v>1190.1199999999953</v>
      </c>
      <c r="AX178" s="2">
        <f t="shared" si="63"/>
        <v>-85667.819999999992</v>
      </c>
      <c r="AZ178" s="9">
        <f t="shared" si="60"/>
        <v>1850.3299999999945</v>
      </c>
      <c r="BA178" s="9">
        <f t="shared" si="61"/>
        <v>2918.6699999983684</v>
      </c>
      <c r="BB178" s="9">
        <f t="shared" si="62"/>
        <v>3787.6199999997625</v>
      </c>
      <c r="BC178" s="9">
        <f t="shared" si="62"/>
        <v>-72732.320000000458</v>
      </c>
    </row>
    <row r="179" spans="1:55" x14ac:dyDescent="0.25">
      <c r="A179" s="1">
        <v>49706</v>
      </c>
      <c r="B179" s="18">
        <v>100.24</v>
      </c>
      <c r="C179" s="2">
        <v>1125.3399999999999</v>
      </c>
      <c r="D179" s="2">
        <v>46989.36</v>
      </c>
      <c r="E179" s="16">
        <v>94.44</v>
      </c>
      <c r="F179" s="2">
        <v>1118.3900000000001</v>
      </c>
      <c r="G179" s="2">
        <v>46597.23</v>
      </c>
      <c r="H179" s="16">
        <v>88.73</v>
      </c>
      <c r="I179" s="2">
        <v>1111.42</v>
      </c>
      <c r="J179" s="2">
        <v>46208.86</v>
      </c>
      <c r="K179" s="16">
        <v>83.1</v>
      </c>
      <c r="L179" s="2">
        <v>1104.46</v>
      </c>
      <c r="M179" s="2">
        <v>45820.11</v>
      </c>
      <c r="N179" s="25">
        <v>543.49</v>
      </c>
      <c r="O179" s="2">
        <v>628.47</v>
      </c>
      <c r="P179" s="2">
        <v>133154.04999999999</v>
      </c>
      <c r="Q179" s="16"/>
      <c r="U179" s="11">
        <v>49706</v>
      </c>
      <c r="V179" s="7">
        <f t="shared" si="47"/>
        <v>571195.91999999981</v>
      </c>
      <c r="W179" s="7">
        <f t="shared" si="48"/>
        <v>572659.91999999981</v>
      </c>
      <c r="X179" s="7">
        <f t="shared" si="49"/>
        <v>573345.59999999811</v>
      </c>
      <c r="Y179" s="7">
        <f t="shared" si="50"/>
        <v>573831.43999999948</v>
      </c>
      <c r="Z179" s="7">
        <f t="shared" si="51"/>
        <v>584185.03999999934</v>
      </c>
      <c r="AA179" s="7"/>
      <c r="AB179" s="7" cm="1">
        <f t="array" ref="AB179">value-D179</f>
        <v>250010.64</v>
      </c>
      <c r="AC179" s="7" cm="1">
        <f t="array" ref="AC179">value-G179</f>
        <v>250402.77</v>
      </c>
      <c r="AD179" s="7" cm="1">
        <f t="array" ref="AD179">value-J179</f>
        <v>250791.14</v>
      </c>
      <c r="AE179" s="7" cm="1">
        <f t="array" ref="AE179">value-M179</f>
        <v>251179.89</v>
      </c>
      <c r="AF179" s="7" cm="1">
        <f t="array" ref="AF179">value-P179</f>
        <v>163845.95000000001</v>
      </c>
      <c r="AG179" s="7"/>
      <c r="AH179" s="7">
        <f t="shared" si="52"/>
        <v>821206.55999999982</v>
      </c>
      <c r="AI179" s="7">
        <f t="shared" si="53"/>
        <v>823062.68999999983</v>
      </c>
      <c r="AJ179" s="7">
        <f t="shared" si="54"/>
        <v>824136.73999999813</v>
      </c>
      <c r="AK179" s="7">
        <f t="shared" si="55"/>
        <v>825011.32999999949</v>
      </c>
      <c r="AL179" s="7">
        <f t="shared" si="56"/>
        <v>748030.98999999929</v>
      </c>
      <c r="AP179" s="9">
        <f t="shared" si="64"/>
        <v>1464</v>
      </c>
      <c r="AQ179" s="9">
        <f t="shared" si="65"/>
        <v>2149.679999998305</v>
      </c>
      <c r="AR179" s="9">
        <f t="shared" si="66"/>
        <v>2635.5199999996694</v>
      </c>
      <c r="AS179" s="9">
        <f t="shared" si="67"/>
        <v>12989.11999999953</v>
      </c>
      <c r="AU179" s="2">
        <f t="shared" si="57"/>
        <v>392.12999999999738</v>
      </c>
      <c r="AV179" s="2">
        <f t="shared" si="58"/>
        <v>780.5</v>
      </c>
      <c r="AW179" s="2">
        <f t="shared" si="59"/>
        <v>1169.25</v>
      </c>
      <c r="AX179" s="2">
        <f t="shared" si="63"/>
        <v>-86164.689999999988</v>
      </c>
      <c r="AZ179" s="9">
        <f t="shared" si="60"/>
        <v>1856.1299999999974</v>
      </c>
      <c r="BA179" s="9">
        <f t="shared" si="61"/>
        <v>2930.179999998305</v>
      </c>
      <c r="BB179" s="9">
        <f t="shared" si="62"/>
        <v>3804.7699999996694</v>
      </c>
      <c r="BC179" s="9">
        <f t="shared" si="62"/>
        <v>-73175.570000000458</v>
      </c>
    </row>
    <row r="180" spans="1:55" x14ac:dyDescent="0.25">
      <c r="A180" s="1">
        <v>49735</v>
      </c>
      <c r="B180" s="18">
        <v>97.89</v>
      </c>
      <c r="C180" s="2">
        <v>1127.69</v>
      </c>
      <c r="D180" s="2">
        <v>45861.68</v>
      </c>
      <c r="E180" s="16">
        <v>92.22</v>
      </c>
      <c r="F180" s="2">
        <v>1120.6099999999999</v>
      </c>
      <c r="G180" s="2">
        <v>45476.62</v>
      </c>
      <c r="H180" s="16">
        <v>86.64</v>
      </c>
      <c r="I180" s="2">
        <v>1113.51</v>
      </c>
      <c r="J180" s="2">
        <v>45095.35</v>
      </c>
      <c r="K180" s="16">
        <v>81.14</v>
      </c>
      <c r="L180" s="2">
        <v>1106.42</v>
      </c>
      <c r="M180" s="2">
        <v>44713.69</v>
      </c>
      <c r="N180" s="25">
        <v>540.94000000000005</v>
      </c>
      <c r="O180" s="2">
        <v>631.02</v>
      </c>
      <c r="P180" s="2">
        <v>132523.03</v>
      </c>
      <c r="Q180" s="16"/>
      <c r="U180" s="11">
        <v>49735</v>
      </c>
      <c r="V180" s="7">
        <f t="shared" si="47"/>
        <v>574470.33999999985</v>
      </c>
      <c r="W180" s="7">
        <f t="shared" si="48"/>
        <v>575947.08999999985</v>
      </c>
      <c r="X180" s="7">
        <f t="shared" si="49"/>
        <v>576645.44999999809</v>
      </c>
      <c r="Y180" s="7">
        <f t="shared" si="50"/>
        <v>577143.87999999942</v>
      </c>
      <c r="Z180" s="7">
        <f t="shared" si="51"/>
        <v>587513.07999999938</v>
      </c>
      <c r="AA180" s="7"/>
      <c r="AB180" s="7" cm="1">
        <f t="array" ref="AB180">value-D180</f>
        <v>251138.32</v>
      </c>
      <c r="AC180" s="7" cm="1">
        <f t="array" ref="AC180">value-G180</f>
        <v>251523.38</v>
      </c>
      <c r="AD180" s="7" cm="1">
        <f t="array" ref="AD180">value-J180</f>
        <v>251904.65</v>
      </c>
      <c r="AE180" s="7" cm="1">
        <f t="array" ref="AE180">value-M180</f>
        <v>252286.31</v>
      </c>
      <c r="AF180" s="7" cm="1">
        <f t="array" ref="AF180">value-P180</f>
        <v>164476.97</v>
      </c>
      <c r="AG180" s="7"/>
      <c r="AH180" s="7">
        <f t="shared" si="52"/>
        <v>825608.65999999992</v>
      </c>
      <c r="AI180" s="7">
        <f t="shared" si="53"/>
        <v>827470.46999999986</v>
      </c>
      <c r="AJ180" s="7">
        <f t="shared" si="54"/>
        <v>828550.09999999811</v>
      </c>
      <c r="AK180" s="7">
        <f t="shared" si="55"/>
        <v>829430.18999999948</v>
      </c>
      <c r="AL180" s="7">
        <f t="shared" si="56"/>
        <v>751990.04999999935</v>
      </c>
      <c r="AP180" s="9">
        <f t="shared" si="64"/>
        <v>1476.75</v>
      </c>
      <c r="AQ180" s="9">
        <f t="shared" si="65"/>
        <v>2175.1099999982398</v>
      </c>
      <c r="AR180" s="9">
        <f t="shared" si="66"/>
        <v>2673.5399999995716</v>
      </c>
      <c r="AS180" s="9">
        <f t="shared" si="67"/>
        <v>13042.739999999525</v>
      </c>
      <c r="AU180" s="2">
        <f t="shared" si="57"/>
        <v>385.05999999999767</v>
      </c>
      <c r="AV180" s="2">
        <f t="shared" si="58"/>
        <v>766.33000000000175</v>
      </c>
      <c r="AW180" s="2">
        <f t="shared" si="59"/>
        <v>1147.989999999998</v>
      </c>
      <c r="AX180" s="2">
        <f t="shared" si="63"/>
        <v>-86661.35</v>
      </c>
      <c r="AZ180" s="9">
        <f t="shared" si="60"/>
        <v>1861.8099999999977</v>
      </c>
      <c r="BA180" s="9">
        <f t="shared" si="61"/>
        <v>2941.4399999982415</v>
      </c>
      <c r="BB180" s="9">
        <f t="shared" si="62"/>
        <v>3821.5299999995696</v>
      </c>
      <c r="BC180" s="9">
        <f t="shared" si="62"/>
        <v>-73618.610000000481</v>
      </c>
    </row>
    <row r="181" spans="1:55" x14ac:dyDescent="0.25">
      <c r="A181" s="1">
        <v>49766</v>
      </c>
      <c r="B181" s="18">
        <v>95.55</v>
      </c>
      <c r="C181" s="2">
        <v>1130.03</v>
      </c>
      <c r="D181" s="2">
        <v>44731.64</v>
      </c>
      <c r="E181" s="16">
        <v>90.01</v>
      </c>
      <c r="F181" s="2">
        <v>1122.82</v>
      </c>
      <c r="G181" s="2">
        <v>44353.8</v>
      </c>
      <c r="H181" s="16">
        <v>84.55</v>
      </c>
      <c r="I181" s="2">
        <v>1115.5999999999999</v>
      </c>
      <c r="J181" s="2">
        <v>43979.75</v>
      </c>
      <c r="K181" s="16">
        <v>79.180000000000007</v>
      </c>
      <c r="L181" s="2">
        <v>1108.3800000000001</v>
      </c>
      <c r="M181" s="2">
        <v>43605.31</v>
      </c>
      <c r="N181" s="25">
        <v>538.37</v>
      </c>
      <c r="O181" s="2">
        <v>633.59</v>
      </c>
      <c r="P181" s="2">
        <v>131889.45000000001</v>
      </c>
      <c r="Q181" s="16"/>
      <c r="U181" s="11">
        <v>49766</v>
      </c>
      <c r="V181" s="7">
        <f t="shared" si="47"/>
        <v>577744.75999999989</v>
      </c>
      <c r="W181" s="7">
        <f t="shared" si="48"/>
        <v>579234.25999999989</v>
      </c>
      <c r="X181" s="7">
        <f t="shared" si="49"/>
        <v>579945.29999999807</v>
      </c>
      <c r="Y181" s="7">
        <f t="shared" si="50"/>
        <v>580456.31999999937</v>
      </c>
      <c r="Z181" s="7">
        <f t="shared" si="51"/>
        <v>590841.11999999941</v>
      </c>
      <c r="AA181" s="7"/>
      <c r="AB181" s="7" cm="1">
        <f t="array" ref="AB181">value-D181</f>
        <v>252268.36</v>
      </c>
      <c r="AC181" s="7" cm="1">
        <f t="array" ref="AC181">value-G181</f>
        <v>252646.2</v>
      </c>
      <c r="AD181" s="7" cm="1">
        <f t="array" ref="AD181">value-J181</f>
        <v>253020.25</v>
      </c>
      <c r="AE181" s="7" cm="1">
        <f t="array" ref="AE181">value-M181</f>
        <v>253394.69</v>
      </c>
      <c r="AF181" s="7" cm="1">
        <f t="array" ref="AF181">value-P181</f>
        <v>165110.54999999999</v>
      </c>
      <c r="AG181" s="7"/>
      <c r="AH181" s="7">
        <f t="shared" si="52"/>
        <v>830013.11999999988</v>
      </c>
      <c r="AI181" s="7">
        <f t="shared" si="53"/>
        <v>831880.46</v>
      </c>
      <c r="AJ181" s="7">
        <f t="shared" si="54"/>
        <v>832965.54999999807</v>
      </c>
      <c r="AK181" s="7">
        <f t="shared" si="55"/>
        <v>833851.00999999931</v>
      </c>
      <c r="AL181" s="7">
        <f t="shared" si="56"/>
        <v>755951.66999999946</v>
      </c>
      <c r="AP181" s="9">
        <f t="shared" si="64"/>
        <v>1489.5</v>
      </c>
      <c r="AQ181" s="9">
        <f t="shared" si="65"/>
        <v>2200.5399999981746</v>
      </c>
      <c r="AR181" s="9">
        <f t="shared" si="66"/>
        <v>2711.5599999994738</v>
      </c>
      <c r="AS181" s="9">
        <f t="shared" si="67"/>
        <v>13096.35999999952</v>
      </c>
      <c r="AU181" s="2">
        <f t="shared" si="57"/>
        <v>377.83999999999651</v>
      </c>
      <c r="AV181" s="2">
        <f t="shared" si="58"/>
        <v>751.88999999999942</v>
      </c>
      <c r="AW181" s="2">
        <f t="shared" si="59"/>
        <v>1126.3300000000017</v>
      </c>
      <c r="AX181" s="2">
        <f t="shared" si="63"/>
        <v>-87157.810000000012</v>
      </c>
      <c r="AZ181" s="9">
        <f t="shared" si="60"/>
        <v>1867.3399999999965</v>
      </c>
      <c r="BA181" s="9">
        <f t="shared" si="61"/>
        <v>2952.429999998174</v>
      </c>
      <c r="BB181" s="9">
        <f t="shared" si="62"/>
        <v>3837.8899999994755</v>
      </c>
      <c r="BC181" s="9">
        <f t="shared" si="62"/>
        <v>-74061.450000000492</v>
      </c>
    </row>
    <row r="182" spans="1:55" x14ac:dyDescent="0.25">
      <c r="A182" s="1">
        <v>49796</v>
      </c>
      <c r="B182" s="18">
        <v>93.19</v>
      </c>
      <c r="C182" s="2">
        <v>1132.3900000000001</v>
      </c>
      <c r="D182" s="2">
        <v>43599.25</v>
      </c>
      <c r="E182" s="16">
        <v>87.78</v>
      </c>
      <c r="F182" s="2">
        <v>1125.05</v>
      </c>
      <c r="G182" s="2">
        <v>43228.75</v>
      </c>
      <c r="H182" s="16">
        <v>82.46</v>
      </c>
      <c r="I182" s="2">
        <v>1117.69</v>
      </c>
      <c r="J182" s="2">
        <v>42862.07</v>
      </c>
      <c r="K182" s="16">
        <v>77.22</v>
      </c>
      <c r="L182" s="2">
        <v>1110.3399999999999</v>
      </c>
      <c r="M182" s="2">
        <v>42494.97</v>
      </c>
      <c r="N182" s="25">
        <v>535.79999999999995</v>
      </c>
      <c r="O182" s="2">
        <v>636.16</v>
      </c>
      <c r="P182" s="2">
        <v>131253.29</v>
      </c>
      <c r="Q182" s="16"/>
      <c r="U182" s="11">
        <v>49796</v>
      </c>
      <c r="V182" s="7">
        <f t="shared" si="47"/>
        <v>581019.17999999993</v>
      </c>
      <c r="W182" s="7">
        <f t="shared" si="48"/>
        <v>582521.42999999993</v>
      </c>
      <c r="X182" s="7">
        <f t="shared" si="49"/>
        <v>583245.14999999804</v>
      </c>
      <c r="Y182" s="7">
        <f t="shared" si="50"/>
        <v>583768.75999999931</v>
      </c>
      <c r="Z182" s="7">
        <f t="shared" si="51"/>
        <v>594169.15999999945</v>
      </c>
      <c r="AA182" s="7"/>
      <c r="AB182" s="7" cm="1">
        <f t="array" ref="AB182">value-D182</f>
        <v>253400.75</v>
      </c>
      <c r="AC182" s="7" cm="1">
        <f t="array" ref="AC182">value-G182</f>
        <v>253771.25</v>
      </c>
      <c r="AD182" s="7" cm="1">
        <f t="array" ref="AD182">value-J182</f>
        <v>254137.93</v>
      </c>
      <c r="AE182" s="7" cm="1">
        <f t="array" ref="AE182">value-M182</f>
        <v>254505.03</v>
      </c>
      <c r="AF182" s="7" cm="1">
        <f t="array" ref="AF182">value-P182</f>
        <v>165746.71</v>
      </c>
      <c r="AG182" s="7"/>
      <c r="AH182" s="7">
        <f t="shared" si="52"/>
        <v>834419.92999999993</v>
      </c>
      <c r="AI182" s="7">
        <f t="shared" si="53"/>
        <v>836292.67999999993</v>
      </c>
      <c r="AJ182" s="7">
        <f t="shared" si="54"/>
        <v>837383.07999999798</v>
      </c>
      <c r="AK182" s="7">
        <f t="shared" si="55"/>
        <v>838273.78999999934</v>
      </c>
      <c r="AL182" s="7">
        <f t="shared" si="56"/>
        <v>759915.86999999941</v>
      </c>
      <c r="AP182" s="9">
        <f t="shared" si="64"/>
        <v>1502.25</v>
      </c>
      <c r="AQ182" s="9">
        <f t="shared" si="65"/>
        <v>2225.9699999981094</v>
      </c>
      <c r="AR182" s="9">
        <f t="shared" si="66"/>
        <v>2749.579999999376</v>
      </c>
      <c r="AS182" s="9">
        <f t="shared" si="67"/>
        <v>13149.979999999516</v>
      </c>
      <c r="AU182" s="2">
        <f t="shared" si="57"/>
        <v>370.5</v>
      </c>
      <c r="AV182" s="2">
        <f t="shared" si="58"/>
        <v>737.18000000000029</v>
      </c>
      <c r="AW182" s="2">
        <f t="shared" si="59"/>
        <v>1104.2799999999988</v>
      </c>
      <c r="AX182" s="2">
        <f t="shared" si="63"/>
        <v>-87654.040000000008</v>
      </c>
      <c r="AZ182" s="9">
        <f t="shared" si="60"/>
        <v>1872.75</v>
      </c>
      <c r="BA182" s="9">
        <f t="shared" si="61"/>
        <v>2963.1499999981097</v>
      </c>
      <c r="BB182" s="9">
        <f t="shared" si="62"/>
        <v>3853.8599999993748</v>
      </c>
      <c r="BC182" s="9">
        <f t="shared" si="62"/>
        <v>-74504.060000000492</v>
      </c>
    </row>
    <row r="183" spans="1:55" x14ac:dyDescent="0.25">
      <c r="A183" s="1">
        <v>49827</v>
      </c>
      <c r="B183" s="18">
        <v>90.83</v>
      </c>
      <c r="C183" s="2">
        <v>1134.75</v>
      </c>
      <c r="D183" s="2">
        <v>42464.5</v>
      </c>
      <c r="E183" s="16">
        <v>85.56</v>
      </c>
      <c r="F183" s="2">
        <v>1127.27</v>
      </c>
      <c r="G183" s="2">
        <v>42101.48</v>
      </c>
      <c r="H183" s="16">
        <v>80.37</v>
      </c>
      <c r="I183" s="2">
        <v>1119.78</v>
      </c>
      <c r="J183" s="2">
        <v>41742.28</v>
      </c>
      <c r="K183" s="16">
        <v>75.25</v>
      </c>
      <c r="L183" s="2">
        <v>1112.31</v>
      </c>
      <c r="M183" s="2">
        <v>41382.660000000003</v>
      </c>
      <c r="N183" s="25">
        <v>533.22</v>
      </c>
      <c r="O183" s="2">
        <v>638.74</v>
      </c>
      <c r="P183" s="2">
        <v>130614.54</v>
      </c>
      <c r="Q183" s="16"/>
      <c r="U183" s="11">
        <v>49827</v>
      </c>
      <c r="V183" s="7">
        <f t="shared" si="47"/>
        <v>584293.6</v>
      </c>
      <c r="W183" s="7">
        <f t="shared" si="48"/>
        <v>585808.6</v>
      </c>
      <c r="X183" s="7">
        <f t="shared" si="49"/>
        <v>586544.99999999802</v>
      </c>
      <c r="Y183" s="7">
        <f t="shared" si="50"/>
        <v>587081.19999999925</v>
      </c>
      <c r="Z183" s="7">
        <f t="shared" si="51"/>
        <v>597497.19999999949</v>
      </c>
      <c r="AA183" s="7"/>
      <c r="AB183" s="7" cm="1">
        <f t="array" ref="AB183">value-D183</f>
        <v>254535.5</v>
      </c>
      <c r="AC183" s="7" cm="1">
        <f t="array" ref="AC183">value-G183</f>
        <v>254898.52</v>
      </c>
      <c r="AD183" s="7" cm="1">
        <f t="array" ref="AD183">value-J183</f>
        <v>255257.72</v>
      </c>
      <c r="AE183" s="7" cm="1">
        <f t="array" ref="AE183">value-M183</f>
        <v>255617.34</v>
      </c>
      <c r="AF183" s="7" cm="1">
        <f t="array" ref="AF183">value-P183</f>
        <v>166385.46000000002</v>
      </c>
      <c r="AG183" s="7"/>
      <c r="AH183" s="7">
        <f t="shared" si="52"/>
        <v>838829.1</v>
      </c>
      <c r="AI183" s="7">
        <f t="shared" si="53"/>
        <v>840707.12</v>
      </c>
      <c r="AJ183" s="7">
        <f t="shared" si="54"/>
        <v>841802.71999999799</v>
      </c>
      <c r="AK183" s="7">
        <f t="shared" si="55"/>
        <v>842698.53999999922</v>
      </c>
      <c r="AL183" s="7">
        <f t="shared" si="56"/>
        <v>763882.65999999945</v>
      </c>
      <c r="AP183" s="9">
        <f t="shared" si="64"/>
        <v>1515</v>
      </c>
      <c r="AQ183" s="9">
        <f t="shared" si="65"/>
        <v>2251.3999999980442</v>
      </c>
      <c r="AR183" s="9">
        <f t="shared" si="66"/>
        <v>2787.5999999992782</v>
      </c>
      <c r="AS183" s="9">
        <f t="shared" si="67"/>
        <v>13203.599999999511</v>
      </c>
      <c r="AU183" s="2">
        <f t="shared" si="57"/>
        <v>363.0199999999968</v>
      </c>
      <c r="AV183" s="2">
        <f t="shared" si="58"/>
        <v>722.22000000000116</v>
      </c>
      <c r="AW183" s="2">
        <f t="shared" si="59"/>
        <v>1081.8399999999965</v>
      </c>
      <c r="AX183" s="2">
        <f t="shared" si="63"/>
        <v>-88150.04</v>
      </c>
      <c r="AZ183" s="9">
        <f t="shared" si="60"/>
        <v>1878.0199999999968</v>
      </c>
      <c r="BA183" s="9">
        <f t="shared" si="61"/>
        <v>2973.6199999980454</v>
      </c>
      <c r="BB183" s="9">
        <f t="shared" si="62"/>
        <v>3869.4399999992747</v>
      </c>
      <c r="BC183" s="9">
        <f t="shared" si="62"/>
        <v>-74946.440000000483</v>
      </c>
    </row>
    <row r="184" spans="1:55" x14ac:dyDescent="0.25">
      <c r="A184" s="1">
        <v>49857</v>
      </c>
      <c r="B184" s="18">
        <v>88.47</v>
      </c>
      <c r="C184" s="2">
        <v>1137.1099999999999</v>
      </c>
      <c r="D184" s="2">
        <v>41327.39</v>
      </c>
      <c r="E184" s="16">
        <v>83.33</v>
      </c>
      <c r="F184" s="2">
        <v>1129.5</v>
      </c>
      <c r="G184" s="2">
        <v>40971.97</v>
      </c>
      <c r="H184" s="16">
        <v>78.27</v>
      </c>
      <c r="I184" s="2">
        <v>1121.8800000000001</v>
      </c>
      <c r="J184" s="2">
        <v>40620.400000000001</v>
      </c>
      <c r="K184" s="16">
        <v>73.28</v>
      </c>
      <c r="L184" s="2">
        <v>1114.28</v>
      </c>
      <c r="M184" s="2">
        <v>40268.379999999997</v>
      </c>
      <c r="N184" s="25">
        <v>530.62</v>
      </c>
      <c r="O184" s="2">
        <v>641.34</v>
      </c>
      <c r="P184" s="2">
        <v>129973.21</v>
      </c>
      <c r="Q184" s="16"/>
      <c r="U184" s="11">
        <v>49857</v>
      </c>
      <c r="V184" s="7">
        <f t="shared" si="47"/>
        <v>587568.02</v>
      </c>
      <c r="W184" s="7">
        <f t="shared" si="48"/>
        <v>589095.77</v>
      </c>
      <c r="X184" s="7">
        <f t="shared" si="49"/>
        <v>589844.849999998</v>
      </c>
      <c r="Y184" s="7">
        <f t="shared" si="50"/>
        <v>590393.6399999992</v>
      </c>
      <c r="Z184" s="7">
        <f t="shared" si="51"/>
        <v>600825.23999999953</v>
      </c>
      <c r="AA184" s="7"/>
      <c r="AB184" s="7" cm="1">
        <f t="array" ref="AB184">value-D184</f>
        <v>255672.61</v>
      </c>
      <c r="AC184" s="7" cm="1">
        <f t="array" ref="AC184">value-G184</f>
        <v>256028.03</v>
      </c>
      <c r="AD184" s="7" cm="1">
        <f t="array" ref="AD184">value-J184</f>
        <v>256379.6</v>
      </c>
      <c r="AE184" s="7" cm="1">
        <f t="array" ref="AE184">value-M184</f>
        <v>256731.62</v>
      </c>
      <c r="AF184" s="7" cm="1">
        <f t="array" ref="AF184">value-P184</f>
        <v>167026.78999999998</v>
      </c>
      <c r="AG184" s="7"/>
      <c r="AH184" s="7">
        <f t="shared" si="52"/>
        <v>843240.63</v>
      </c>
      <c r="AI184" s="7">
        <f t="shared" si="53"/>
        <v>845123.8</v>
      </c>
      <c r="AJ184" s="7">
        <f t="shared" si="54"/>
        <v>846224.44999999797</v>
      </c>
      <c r="AK184" s="7">
        <f t="shared" si="55"/>
        <v>847125.25999999919</v>
      </c>
      <c r="AL184" s="7">
        <f t="shared" si="56"/>
        <v>767852.02999999956</v>
      </c>
      <c r="AP184" s="9">
        <f t="shared" si="64"/>
        <v>1527.75</v>
      </c>
      <c r="AQ184" s="9">
        <f t="shared" si="65"/>
        <v>2276.829999997979</v>
      </c>
      <c r="AR184" s="9">
        <f t="shared" si="66"/>
        <v>2825.6199999991804</v>
      </c>
      <c r="AS184" s="9">
        <f t="shared" si="67"/>
        <v>13257.219999999506</v>
      </c>
      <c r="AU184" s="2">
        <f t="shared" si="57"/>
        <v>355.41999999999825</v>
      </c>
      <c r="AV184" s="2">
        <f t="shared" si="58"/>
        <v>706.98999999999796</v>
      </c>
      <c r="AW184" s="2">
        <f t="shared" si="59"/>
        <v>1059.010000000002</v>
      </c>
      <c r="AX184" s="2">
        <f t="shared" si="63"/>
        <v>-88645.82</v>
      </c>
      <c r="AZ184" s="9">
        <f t="shared" si="60"/>
        <v>1883.1699999999983</v>
      </c>
      <c r="BA184" s="9">
        <f t="shared" si="61"/>
        <v>2983.819999997977</v>
      </c>
      <c r="BB184" s="9">
        <f t="shared" si="62"/>
        <v>3884.6299999991825</v>
      </c>
      <c r="BC184" s="9">
        <f t="shared" si="62"/>
        <v>-75388.600000000501</v>
      </c>
    </row>
    <row r="185" spans="1:55" x14ac:dyDescent="0.25">
      <c r="A185" s="1">
        <v>49888</v>
      </c>
      <c r="B185" s="18">
        <v>86.1</v>
      </c>
      <c r="C185" s="2">
        <v>1139.48</v>
      </c>
      <c r="D185" s="2">
        <v>40187.910000000003</v>
      </c>
      <c r="E185" s="16">
        <v>81.09</v>
      </c>
      <c r="F185" s="2">
        <v>1131.74</v>
      </c>
      <c r="G185" s="2">
        <v>39840.239999999998</v>
      </c>
      <c r="H185" s="16">
        <v>76.16</v>
      </c>
      <c r="I185" s="2">
        <v>1123.99</v>
      </c>
      <c r="J185" s="2">
        <v>39496.410000000003</v>
      </c>
      <c r="K185" s="16">
        <v>71.31</v>
      </c>
      <c r="L185" s="2">
        <v>1116.25</v>
      </c>
      <c r="M185" s="2">
        <v>39152.129999999997</v>
      </c>
      <c r="N185" s="25">
        <v>528.02</v>
      </c>
      <c r="O185" s="2">
        <v>643.94000000000005</v>
      </c>
      <c r="P185" s="2">
        <v>129329.26</v>
      </c>
      <c r="Q185" s="16"/>
      <c r="U185" s="11">
        <v>49888</v>
      </c>
      <c r="V185" s="7">
        <f t="shared" si="47"/>
        <v>590842.44000000006</v>
      </c>
      <c r="W185" s="7">
        <f t="shared" si="48"/>
        <v>592382.94000000006</v>
      </c>
      <c r="X185" s="7">
        <f t="shared" si="49"/>
        <v>593144.69999999797</v>
      </c>
      <c r="Y185" s="7">
        <f t="shared" si="50"/>
        <v>593706.07999999914</v>
      </c>
      <c r="Z185" s="7">
        <f t="shared" si="51"/>
        <v>604153.27999999956</v>
      </c>
      <c r="AA185" s="7"/>
      <c r="AB185" s="7" cm="1">
        <f t="array" ref="AB185">value-D185</f>
        <v>256812.09</v>
      </c>
      <c r="AC185" s="7" cm="1">
        <f t="array" ref="AC185">value-G185</f>
        <v>257159.76</v>
      </c>
      <c r="AD185" s="7" cm="1">
        <f t="array" ref="AD185">value-J185</f>
        <v>257503.59</v>
      </c>
      <c r="AE185" s="7" cm="1">
        <f t="array" ref="AE185">value-M185</f>
        <v>257847.87</v>
      </c>
      <c r="AF185" s="7" cm="1">
        <f t="array" ref="AF185">value-P185</f>
        <v>167670.74</v>
      </c>
      <c r="AG185" s="7"/>
      <c r="AH185" s="7">
        <f t="shared" si="52"/>
        <v>847654.53</v>
      </c>
      <c r="AI185" s="7">
        <f t="shared" si="53"/>
        <v>849542.70000000007</v>
      </c>
      <c r="AJ185" s="7">
        <f t="shared" si="54"/>
        <v>850648.28999999794</v>
      </c>
      <c r="AK185" s="7">
        <f t="shared" si="55"/>
        <v>851553.94999999914</v>
      </c>
      <c r="AL185" s="7">
        <f t="shared" si="56"/>
        <v>771824.01999999955</v>
      </c>
      <c r="AP185" s="9">
        <f t="shared" si="64"/>
        <v>1540.5</v>
      </c>
      <c r="AQ185" s="9">
        <f t="shared" si="65"/>
        <v>2302.2599999979138</v>
      </c>
      <c r="AR185" s="9">
        <f t="shared" si="66"/>
        <v>2863.6399999990826</v>
      </c>
      <c r="AS185" s="9">
        <f t="shared" si="67"/>
        <v>13310.839999999502</v>
      </c>
      <c r="AU185" s="2">
        <f t="shared" si="57"/>
        <v>347.67000000000553</v>
      </c>
      <c r="AV185" s="2">
        <f t="shared" si="58"/>
        <v>691.5</v>
      </c>
      <c r="AW185" s="2">
        <f t="shared" si="59"/>
        <v>1035.7800000000061</v>
      </c>
      <c r="AX185" s="2">
        <f t="shared" si="63"/>
        <v>-89141.349999999991</v>
      </c>
      <c r="AZ185" s="9">
        <f t="shared" si="60"/>
        <v>1888.1700000000055</v>
      </c>
      <c r="BA185" s="9">
        <f t="shared" si="61"/>
        <v>2993.7599999979138</v>
      </c>
      <c r="BB185" s="9">
        <f t="shared" si="62"/>
        <v>3899.4199999990888</v>
      </c>
      <c r="BC185" s="9">
        <f t="shared" si="62"/>
        <v>-75830.51000000049</v>
      </c>
    </row>
    <row r="186" spans="1:55" x14ac:dyDescent="0.25">
      <c r="A186" s="1">
        <v>49919</v>
      </c>
      <c r="B186" s="18">
        <v>83.72</v>
      </c>
      <c r="C186" s="2">
        <v>1141.8599999999999</v>
      </c>
      <c r="D186" s="2">
        <v>39046.06</v>
      </c>
      <c r="E186" s="16">
        <v>78.849999999999994</v>
      </c>
      <c r="F186" s="2">
        <v>1133.98</v>
      </c>
      <c r="G186" s="2">
        <v>38706.26</v>
      </c>
      <c r="H186" s="16">
        <v>74.06</v>
      </c>
      <c r="I186" s="2">
        <v>1126.0899999999999</v>
      </c>
      <c r="J186" s="2">
        <v>38370.32</v>
      </c>
      <c r="K186" s="16">
        <v>69.33</v>
      </c>
      <c r="L186" s="2">
        <v>1118.23</v>
      </c>
      <c r="M186" s="2">
        <v>38033.9</v>
      </c>
      <c r="N186" s="25">
        <v>525.4</v>
      </c>
      <c r="O186" s="2">
        <v>646.55999999999995</v>
      </c>
      <c r="P186" s="2">
        <v>128682.7</v>
      </c>
      <c r="Q186" s="16"/>
      <c r="U186" s="11">
        <v>49919</v>
      </c>
      <c r="V186" s="7">
        <f t="shared" si="47"/>
        <v>594116.8600000001</v>
      </c>
      <c r="W186" s="7">
        <f t="shared" si="48"/>
        <v>595670.1100000001</v>
      </c>
      <c r="X186" s="7">
        <f t="shared" si="49"/>
        <v>596444.54999999795</v>
      </c>
      <c r="Y186" s="7">
        <f t="shared" si="50"/>
        <v>597018.51999999909</v>
      </c>
      <c r="Z186" s="7">
        <f t="shared" si="51"/>
        <v>607481.3199999996</v>
      </c>
      <c r="AA186" s="7"/>
      <c r="AB186" s="7" cm="1">
        <f t="array" ref="AB186">value-D186</f>
        <v>257953.94</v>
      </c>
      <c r="AC186" s="7" cm="1">
        <f t="array" ref="AC186">value-G186</f>
        <v>258293.74</v>
      </c>
      <c r="AD186" s="7" cm="1">
        <f t="array" ref="AD186">value-J186</f>
        <v>258629.68</v>
      </c>
      <c r="AE186" s="7" cm="1">
        <f t="array" ref="AE186">value-M186</f>
        <v>258966.1</v>
      </c>
      <c r="AF186" s="7" cm="1">
        <f t="array" ref="AF186">value-P186</f>
        <v>168317.3</v>
      </c>
      <c r="AG186" s="7"/>
      <c r="AH186" s="7">
        <f t="shared" si="52"/>
        <v>852070.8</v>
      </c>
      <c r="AI186" s="7">
        <f t="shared" si="53"/>
        <v>853963.85000000009</v>
      </c>
      <c r="AJ186" s="7">
        <f t="shared" si="54"/>
        <v>855074.22999999789</v>
      </c>
      <c r="AK186" s="7">
        <f t="shared" si="55"/>
        <v>855984.61999999906</v>
      </c>
      <c r="AL186" s="7">
        <f t="shared" si="56"/>
        <v>775798.61999999965</v>
      </c>
      <c r="AP186" s="9">
        <f t="shared" si="64"/>
        <v>1553.25</v>
      </c>
      <c r="AQ186" s="9">
        <f t="shared" si="65"/>
        <v>2327.6899999978486</v>
      </c>
      <c r="AR186" s="9">
        <f t="shared" si="66"/>
        <v>2901.6599999989849</v>
      </c>
      <c r="AS186" s="9">
        <f t="shared" si="67"/>
        <v>13364.459999999497</v>
      </c>
      <c r="AU186" s="2">
        <f t="shared" si="57"/>
        <v>339.79999999999563</v>
      </c>
      <c r="AV186" s="2">
        <f t="shared" si="58"/>
        <v>675.73999999999796</v>
      </c>
      <c r="AW186" s="2">
        <f t="shared" si="59"/>
        <v>1012.1599999999962</v>
      </c>
      <c r="AX186" s="2">
        <f t="shared" si="63"/>
        <v>-89636.64</v>
      </c>
      <c r="AZ186" s="9">
        <f t="shared" si="60"/>
        <v>1893.0499999999956</v>
      </c>
      <c r="BA186" s="9">
        <f t="shared" si="61"/>
        <v>3003.4299999978466</v>
      </c>
      <c r="BB186" s="9">
        <f t="shared" si="62"/>
        <v>3913.8199999989811</v>
      </c>
      <c r="BC186" s="9">
        <f t="shared" si="62"/>
        <v>-76272.180000000502</v>
      </c>
    </row>
    <row r="187" spans="1:55" x14ac:dyDescent="0.25">
      <c r="A187" s="1">
        <v>49949</v>
      </c>
      <c r="B187" s="18">
        <v>81.349999999999994</v>
      </c>
      <c r="C187" s="2">
        <v>1144.23</v>
      </c>
      <c r="D187" s="2">
        <v>37901.82</v>
      </c>
      <c r="E187" s="16">
        <v>76.61</v>
      </c>
      <c r="F187" s="2">
        <v>1136.22</v>
      </c>
      <c r="G187" s="2">
        <v>37570.03</v>
      </c>
      <c r="H187" s="16">
        <v>71.94</v>
      </c>
      <c r="I187" s="2">
        <v>1128.21</v>
      </c>
      <c r="J187" s="2">
        <v>37242.11</v>
      </c>
      <c r="K187" s="16">
        <v>67.349999999999994</v>
      </c>
      <c r="L187" s="2">
        <v>1120.21</v>
      </c>
      <c r="M187" s="2">
        <v>36913.69</v>
      </c>
      <c r="N187" s="25">
        <v>522.77</v>
      </c>
      <c r="O187" s="2">
        <v>649.19000000000005</v>
      </c>
      <c r="P187" s="2">
        <v>128033.52</v>
      </c>
      <c r="Q187" s="16"/>
      <c r="U187" s="11">
        <v>49949</v>
      </c>
      <c r="V187" s="7">
        <f t="shared" si="47"/>
        <v>597391.28000000014</v>
      </c>
      <c r="W187" s="7">
        <f t="shared" si="48"/>
        <v>598957.28000000014</v>
      </c>
      <c r="X187" s="7">
        <f t="shared" si="49"/>
        <v>599744.39999999793</v>
      </c>
      <c r="Y187" s="7">
        <f t="shared" si="50"/>
        <v>600330.95999999903</v>
      </c>
      <c r="Z187" s="7">
        <f t="shared" si="51"/>
        <v>610809.35999999964</v>
      </c>
      <c r="AA187" s="7"/>
      <c r="AB187" s="7" cm="1">
        <f t="array" ref="AB187">value-D187</f>
        <v>259098.18</v>
      </c>
      <c r="AC187" s="7" cm="1">
        <f t="array" ref="AC187">value-G187</f>
        <v>259429.97</v>
      </c>
      <c r="AD187" s="7" cm="1">
        <f t="array" ref="AD187">value-J187</f>
        <v>259757.89</v>
      </c>
      <c r="AE187" s="7" cm="1">
        <f t="array" ref="AE187">value-M187</f>
        <v>260086.31</v>
      </c>
      <c r="AF187" s="7" cm="1">
        <f t="array" ref="AF187">value-P187</f>
        <v>168966.47999999998</v>
      </c>
      <c r="AG187" s="7"/>
      <c r="AH187" s="7">
        <f t="shared" si="52"/>
        <v>856489.4600000002</v>
      </c>
      <c r="AI187" s="7">
        <f t="shared" si="53"/>
        <v>858387.25000000012</v>
      </c>
      <c r="AJ187" s="7">
        <f t="shared" si="54"/>
        <v>859502.28999999794</v>
      </c>
      <c r="AK187" s="7">
        <f t="shared" si="55"/>
        <v>860417.26999999909</v>
      </c>
      <c r="AL187" s="7">
        <f t="shared" si="56"/>
        <v>779775.83999999962</v>
      </c>
      <c r="AP187" s="9">
        <f t="shared" si="64"/>
        <v>1566</v>
      </c>
      <c r="AQ187" s="9">
        <f t="shared" si="65"/>
        <v>2353.1199999977835</v>
      </c>
      <c r="AR187" s="9">
        <f t="shared" si="66"/>
        <v>2939.6799999988871</v>
      </c>
      <c r="AS187" s="9">
        <f t="shared" si="67"/>
        <v>13418.079999999492</v>
      </c>
      <c r="AU187" s="2">
        <f t="shared" si="57"/>
        <v>331.79000000000087</v>
      </c>
      <c r="AV187" s="2">
        <f t="shared" si="58"/>
        <v>659.70999999999913</v>
      </c>
      <c r="AW187" s="2">
        <f t="shared" si="59"/>
        <v>988.12999999999738</v>
      </c>
      <c r="AX187" s="2">
        <f t="shared" si="63"/>
        <v>-90131.700000000012</v>
      </c>
      <c r="AZ187" s="9">
        <f t="shared" si="60"/>
        <v>1897.7900000000009</v>
      </c>
      <c r="BA187" s="9">
        <f t="shared" si="61"/>
        <v>3012.8299999977826</v>
      </c>
      <c r="BB187" s="9">
        <f t="shared" si="62"/>
        <v>3927.8099999988845</v>
      </c>
      <c r="BC187" s="9">
        <f t="shared" si="62"/>
        <v>-76713.620000000519</v>
      </c>
    </row>
    <row r="188" spans="1:55" x14ac:dyDescent="0.25">
      <c r="A188" s="1">
        <v>49980</v>
      </c>
      <c r="B188" s="18">
        <v>78.959999999999994</v>
      </c>
      <c r="C188" s="2">
        <v>1146.6199999999999</v>
      </c>
      <c r="D188" s="2">
        <v>36755.199999999997</v>
      </c>
      <c r="E188" s="16">
        <v>74.36</v>
      </c>
      <c r="F188" s="2">
        <v>1138.47</v>
      </c>
      <c r="G188" s="2">
        <v>36431.56</v>
      </c>
      <c r="H188" s="16">
        <v>69.83</v>
      </c>
      <c r="I188" s="2">
        <v>1130.32</v>
      </c>
      <c r="J188" s="2">
        <v>36111.79</v>
      </c>
      <c r="K188" s="16">
        <v>65.37</v>
      </c>
      <c r="L188" s="2">
        <v>1122.19</v>
      </c>
      <c r="M188" s="2">
        <v>35791.5</v>
      </c>
      <c r="N188" s="25">
        <v>520.14</v>
      </c>
      <c r="O188" s="2">
        <v>651.82000000000005</v>
      </c>
      <c r="P188" s="2">
        <v>127381.69</v>
      </c>
      <c r="Q188" s="16"/>
      <c r="U188" s="11">
        <v>49980</v>
      </c>
      <c r="V188" s="7">
        <f t="shared" si="47"/>
        <v>600665.70000000019</v>
      </c>
      <c r="W188" s="7">
        <f t="shared" si="48"/>
        <v>602244.45000000019</v>
      </c>
      <c r="X188" s="7">
        <f t="shared" si="49"/>
        <v>603044.2499999979</v>
      </c>
      <c r="Y188" s="7">
        <f t="shared" si="50"/>
        <v>603643.39999999898</v>
      </c>
      <c r="Z188" s="7">
        <f t="shared" si="51"/>
        <v>614137.39999999967</v>
      </c>
      <c r="AA188" s="7"/>
      <c r="AB188" s="7" cm="1">
        <f t="array" ref="AB188">value-D188</f>
        <v>260244.8</v>
      </c>
      <c r="AC188" s="7" cm="1">
        <f t="array" ref="AC188">value-G188</f>
        <v>260568.44</v>
      </c>
      <c r="AD188" s="7" cm="1">
        <f t="array" ref="AD188">value-J188</f>
        <v>260888.21</v>
      </c>
      <c r="AE188" s="7" cm="1">
        <f t="array" ref="AE188">value-M188</f>
        <v>261208.5</v>
      </c>
      <c r="AF188" s="7" cm="1">
        <f t="array" ref="AF188">value-P188</f>
        <v>169618.31</v>
      </c>
      <c r="AG188" s="7"/>
      <c r="AH188" s="7">
        <f t="shared" si="52"/>
        <v>860910.50000000023</v>
      </c>
      <c r="AI188" s="7">
        <f t="shared" si="53"/>
        <v>862812.89000000013</v>
      </c>
      <c r="AJ188" s="7">
        <f t="shared" si="54"/>
        <v>863932.45999999787</v>
      </c>
      <c r="AK188" s="7">
        <f t="shared" si="55"/>
        <v>864851.89999999898</v>
      </c>
      <c r="AL188" s="7">
        <f t="shared" si="56"/>
        <v>783755.70999999973</v>
      </c>
      <c r="AP188" s="9">
        <f t="shared" si="64"/>
        <v>1578.75</v>
      </c>
      <c r="AQ188" s="9">
        <f t="shared" si="65"/>
        <v>2378.5499999977183</v>
      </c>
      <c r="AR188" s="9">
        <f t="shared" si="66"/>
        <v>2977.6999999987893</v>
      </c>
      <c r="AS188" s="9">
        <f t="shared" si="67"/>
        <v>13471.699999999488</v>
      </c>
      <c r="AU188" s="2">
        <f t="shared" si="57"/>
        <v>323.63999999999942</v>
      </c>
      <c r="AV188" s="2">
        <f t="shared" si="58"/>
        <v>643.40999999999622</v>
      </c>
      <c r="AW188" s="2">
        <f t="shared" si="59"/>
        <v>963.69999999999709</v>
      </c>
      <c r="AX188" s="2">
        <f t="shared" si="63"/>
        <v>-90626.49</v>
      </c>
      <c r="AZ188" s="9">
        <f t="shared" si="60"/>
        <v>1902.3899999999994</v>
      </c>
      <c r="BA188" s="9">
        <f t="shared" si="61"/>
        <v>3021.9599999977145</v>
      </c>
      <c r="BB188" s="9">
        <f t="shared" si="62"/>
        <v>3941.3999999987864</v>
      </c>
      <c r="BC188" s="9">
        <f t="shared" si="62"/>
        <v>-77154.790000000517</v>
      </c>
    </row>
    <row r="189" spans="1:55" x14ac:dyDescent="0.25">
      <c r="A189" s="1">
        <v>50010</v>
      </c>
      <c r="B189" s="18">
        <v>76.569999999999993</v>
      </c>
      <c r="C189" s="2">
        <v>1149.01</v>
      </c>
      <c r="D189" s="2">
        <v>35606.199999999997</v>
      </c>
      <c r="E189" s="16">
        <v>72.099999999999994</v>
      </c>
      <c r="F189" s="2">
        <v>1140.73</v>
      </c>
      <c r="G189" s="2">
        <v>35290.83</v>
      </c>
      <c r="H189" s="16">
        <v>67.709999999999994</v>
      </c>
      <c r="I189" s="2">
        <v>1132.44</v>
      </c>
      <c r="J189" s="2">
        <v>34979.35</v>
      </c>
      <c r="K189" s="16">
        <v>63.38</v>
      </c>
      <c r="L189" s="2">
        <v>1124.18</v>
      </c>
      <c r="M189" s="2">
        <v>34667.32</v>
      </c>
      <c r="N189" s="25">
        <v>517.49</v>
      </c>
      <c r="O189" s="2">
        <v>654.47</v>
      </c>
      <c r="P189" s="2">
        <v>126727.22</v>
      </c>
      <c r="Q189" s="16"/>
      <c r="U189" s="11">
        <v>50010</v>
      </c>
      <c r="V189" s="7">
        <f t="shared" si="47"/>
        <v>603940.12000000023</v>
      </c>
      <c r="W189" s="7">
        <f t="shared" si="48"/>
        <v>605531.62000000023</v>
      </c>
      <c r="X189" s="7">
        <f t="shared" si="49"/>
        <v>606344.09999999788</v>
      </c>
      <c r="Y189" s="7">
        <f t="shared" si="50"/>
        <v>606955.83999999892</v>
      </c>
      <c r="Z189" s="7">
        <f t="shared" si="51"/>
        <v>617465.43999999971</v>
      </c>
      <c r="AA189" s="7"/>
      <c r="AB189" s="7" cm="1">
        <f t="array" ref="AB189">value-D189</f>
        <v>261393.8</v>
      </c>
      <c r="AC189" s="7" cm="1">
        <f t="array" ref="AC189">value-G189</f>
        <v>261709.16999999998</v>
      </c>
      <c r="AD189" s="7" cm="1">
        <f t="array" ref="AD189">value-J189</f>
        <v>262020.65</v>
      </c>
      <c r="AE189" s="7" cm="1">
        <f t="array" ref="AE189">value-M189</f>
        <v>262332.68</v>
      </c>
      <c r="AF189" s="7" cm="1">
        <f t="array" ref="AF189">value-P189</f>
        <v>170272.78</v>
      </c>
      <c r="AG189" s="7"/>
      <c r="AH189" s="7">
        <f t="shared" si="52"/>
        <v>865333.92000000016</v>
      </c>
      <c r="AI189" s="7">
        <f t="shared" si="53"/>
        <v>867240.79000000027</v>
      </c>
      <c r="AJ189" s="7">
        <f t="shared" si="54"/>
        <v>868364.7499999979</v>
      </c>
      <c r="AK189" s="7">
        <f t="shared" si="55"/>
        <v>869288.51999999885</v>
      </c>
      <c r="AL189" s="7">
        <f t="shared" si="56"/>
        <v>787738.21999999974</v>
      </c>
      <c r="AP189" s="9">
        <f t="shared" si="64"/>
        <v>1591.5</v>
      </c>
      <c r="AQ189" s="9">
        <f t="shared" si="65"/>
        <v>2403.9799999976531</v>
      </c>
      <c r="AR189" s="9">
        <f t="shared" si="66"/>
        <v>3015.7199999986915</v>
      </c>
      <c r="AS189" s="9">
        <f t="shared" si="67"/>
        <v>13525.319999999483</v>
      </c>
      <c r="AU189" s="2">
        <f t="shared" si="57"/>
        <v>315.36999999999534</v>
      </c>
      <c r="AV189" s="2">
        <f t="shared" si="58"/>
        <v>626.84999999999854</v>
      </c>
      <c r="AW189" s="2">
        <f t="shared" si="59"/>
        <v>938.87999999999738</v>
      </c>
      <c r="AX189" s="2">
        <f t="shared" si="63"/>
        <v>-91121.02</v>
      </c>
      <c r="AZ189" s="9">
        <f t="shared" si="60"/>
        <v>1906.8699999999953</v>
      </c>
      <c r="BA189" s="9">
        <f t="shared" si="61"/>
        <v>3030.8299999976516</v>
      </c>
      <c r="BB189" s="9">
        <f t="shared" si="62"/>
        <v>3954.5999999986889</v>
      </c>
      <c r="BC189" s="9">
        <f t="shared" si="62"/>
        <v>-77595.700000000521</v>
      </c>
    </row>
    <row r="190" spans="1:55" x14ac:dyDescent="0.25">
      <c r="A190" s="1">
        <v>50041</v>
      </c>
      <c r="B190" s="18">
        <v>74.180000000000007</v>
      </c>
      <c r="C190" s="2">
        <v>1151.4000000000001</v>
      </c>
      <c r="D190" s="2">
        <v>34454.800000000003</v>
      </c>
      <c r="E190" s="16">
        <v>69.849999999999994</v>
      </c>
      <c r="F190" s="2">
        <v>1142.98</v>
      </c>
      <c r="G190" s="2">
        <v>34147.85</v>
      </c>
      <c r="H190" s="16">
        <v>65.59</v>
      </c>
      <c r="I190" s="2">
        <v>1134.56</v>
      </c>
      <c r="J190" s="2">
        <v>33844.79</v>
      </c>
      <c r="K190" s="16">
        <v>61.39</v>
      </c>
      <c r="L190" s="2">
        <v>1126.17</v>
      </c>
      <c r="M190" s="2">
        <v>33541.15</v>
      </c>
      <c r="N190" s="25">
        <v>514.83000000000004</v>
      </c>
      <c r="O190" s="2">
        <v>657.13</v>
      </c>
      <c r="P190" s="2">
        <v>126070.09</v>
      </c>
      <c r="Q190" s="16"/>
      <c r="U190" s="11">
        <v>50041</v>
      </c>
      <c r="V190" s="7">
        <f t="shared" si="47"/>
        <v>607214.54000000027</v>
      </c>
      <c r="W190" s="7">
        <f t="shared" si="48"/>
        <v>608818.79000000027</v>
      </c>
      <c r="X190" s="7">
        <f t="shared" si="49"/>
        <v>609643.94999999786</v>
      </c>
      <c r="Y190" s="7">
        <f t="shared" si="50"/>
        <v>610268.27999999886</v>
      </c>
      <c r="Z190" s="7">
        <f t="shared" si="51"/>
        <v>620793.47999999975</v>
      </c>
      <c r="AA190" s="7"/>
      <c r="AB190" s="7" cm="1">
        <f t="array" ref="AB190">value-D190</f>
        <v>262545.2</v>
      </c>
      <c r="AC190" s="7" cm="1">
        <f t="array" ref="AC190">value-G190</f>
        <v>262852.15000000002</v>
      </c>
      <c r="AD190" s="7" cm="1">
        <f t="array" ref="AD190">value-J190</f>
        <v>263155.21000000002</v>
      </c>
      <c r="AE190" s="7" cm="1">
        <f t="array" ref="AE190">value-M190</f>
        <v>263458.84999999998</v>
      </c>
      <c r="AF190" s="7" cm="1">
        <f t="array" ref="AF190">value-P190</f>
        <v>170929.91</v>
      </c>
      <c r="AG190" s="7"/>
      <c r="AH190" s="7">
        <f t="shared" si="52"/>
        <v>869759.74000000022</v>
      </c>
      <c r="AI190" s="7">
        <f t="shared" si="53"/>
        <v>871670.94000000029</v>
      </c>
      <c r="AJ190" s="7">
        <f t="shared" si="54"/>
        <v>872799.15999999782</v>
      </c>
      <c r="AK190" s="7">
        <f t="shared" si="55"/>
        <v>873727.12999999884</v>
      </c>
      <c r="AL190" s="7">
        <f t="shared" si="56"/>
        <v>791723.38999999978</v>
      </c>
      <c r="AP190" s="9">
        <f t="shared" si="64"/>
        <v>1604.25</v>
      </c>
      <c r="AQ190" s="9">
        <f t="shared" si="65"/>
        <v>2429.4099999975879</v>
      </c>
      <c r="AR190" s="9">
        <f t="shared" si="66"/>
        <v>3053.7399999985937</v>
      </c>
      <c r="AS190" s="9">
        <f t="shared" si="67"/>
        <v>13578.939999999478</v>
      </c>
      <c r="AU190" s="2">
        <f t="shared" si="57"/>
        <v>306.95000000000437</v>
      </c>
      <c r="AV190" s="2">
        <f t="shared" si="58"/>
        <v>610.01000000000204</v>
      </c>
      <c r="AW190" s="2">
        <f t="shared" si="59"/>
        <v>913.65000000000146</v>
      </c>
      <c r="AX190" s="2">
        <f t="shared" si="63"/>
        <v>-91615.29</v>
      </c>
      <c r="AZ190" s="9">
        <f t="shared" si="60"/>
        <v>1911.2000000000044</v>
      </c>
      <c r="BA190" s="9">
        <f t="shared" si="61"/>
        <v>3039.4199999975899</v>
      </c>
      <c r="BB190" s="9">
        <f t="shared" si="62"/>
        <v>3967.3899999985952</v>
      </c>
      <c r="BC190" s="9">
        <f t="shared" si="62"/>
        <v>-78036.350000000515</v>
      </c>
    </row>
    <row r="191" spans="1:55" x14ac:dyDescent="0.25">
      <c r="A191" s="1">
        <v>50072</v>
      </c>
      <c r="B191" s="18">
        <v>71.78</v>
      </c>
      <c r="C191" s="2">
        <v>1153.8</v>
      </c>
      <c r="D191" s="2">
        <v>33301</v>
      </c>
      <c r="E191" s="16">
        <v>67.58</v>
      </c>
      <c r="F191" s="2">
        <v>1145.25</v>
      </c>
      <c r="G191" s="2">
        <v>33002.6</v>
      </c>
      <c r="H191" s="16">
        <v>63.46</v>
      </c>
      <c r="I191" s="2">
        <v>1136.69</v>
      </c>
      <c r="J191" s="2">
        <v>32708.1</v>
      </c>
      <c r="K191" s="16">
        <v>59.4</v>
      </c>
      <c r="L191" s="2">
        <v>1128.1600000000001</v>
      </c>
      <c r="M191" s="2">
        <v>32412.99</v>
      </c>
      <c r="N191" s="25">
        <v>512.16</v>
      </c>
      <c r="O191" s="2">
        <v>659.8</v>
      </c>
      <c r="P191" s="2">
        <v>125410.29</v>
      </c>
      <c r="Q191" s="16"/>
      <c r="U191" s="11">
        <v>50072</v>
      </c>
      <c r="V191" s="7">
        <f t="shared" si="47"/>
        <v>610488.96000000031</v>
      </c>
      <c r="W191" s="7">
        <f t="shared" si="48"/>
        <v>612105.96000000031</v>
      </c>
      <c r="X191" s="7">
        <f t="shared" si="49"/>
        <v>612943.79999999783</v>
      </c>
      <c r="Y191" s="7">
        <f t="shared" si="50"/>
        <v>613580.71999999881</v>
      </c>
      <c r="Z191" s="7">
        <f t="shared" si="51"/>
        <v>624121.51999999979</v>
      </c>
      <c r="AA191" s="7"/>
      <c r="AB191" s="7" cm="1">
        <f t="array" ref="AB191">value-D191</f>
        <v>263699</v>
      </c>
      <c r="AC191" s="7" cm="1">
        <f t="array" ref="AC191">value-G191</f>
        <v>263997.40000000002</v>
      </c>
      <c r="AD191" s="7" cm="1">
        <f t="array" ref="AD191">value-J191</f>
        <v>264291.90000000002</v>
      </c>
      <c r="AE191" s="7" cm="1">
        <f t="array" ref="AE191">value-M191</f>
        <v>264587.01</v>
      </c>
      <c r="AF191" s="7" cm="1">
        <f t="array" ref="AF191">value-P191</f>
        <v>171589.71000000002</v>
      </c>
      <c r="AG191" s="7"/>
      <c r="AH191" s="7">
        <f t="shared" si="52"/>
        <v>874187.96000000031</v>
      </c>
      <c r="AI191" s="7">
        <f t="shared" si="53"/>
        <v>876103.36000000034</v>
      </c>
      <c r="AJ191" s="7">
        <f t="shared" si="54"/>
        <v>877235.69999999786</v>
      </c>
      <c r="AK191" s="7">
        <f t="shared" si="55"/>
        <v>878167.72999999882</v>
      </c>
      <c r="AL191" s="7">
        <f t="shared" si="56"/>
        <v>795711.22999999975</v>
      </c>
      <c r="AP191" s="9">
        <f t="shared" si="64"/>
        <v>1617</v>
      </c>
      <c r="AQ191" s="9">
        <f t="shared" si="65"/>
        <v>2454.8399999975227</v>
      </c>
      <c r="AR191" s="9">
        <f t="shared" si="66"/>
        <v>3091.7599999984959</v>
      </c>
      <c r="AS191" s="9">
        <f t="shared" si="67"/>
        <v>13632.559999999474</v>
      </c>
      <c r="AU191" s="2">
        <f t="shared" si="57"/>
        <v>298.40000000000146</v>
      </c>
      <c r="AV191" s="2">
        <f t="shared" si="58"/>
        <v>592.90000000000146</v>
      </c>
      <c r="AW191" s="2">
        <f t="shared" si="59"/>
        <v>888.0099999999984</v>
      </c>
      <c r="AX191" s="2">
        <f t="shared" si="63"/>
        <v>-92109.29</v>
      </c>
      <c r="AZ191" s="9">
        <f t="shared" si="60"/>
        <v>1915.4000000000015</v>
      </c>
      <c r="BA191" s="9">
        <f t="shared" si="61"/>
        <v>3047.7399999975241</v>
      </c>
      <c r="BB191" s="9">
        <f t="shared" si="62"/>
        <v>3979.7699999984943</v>
      </c>
      <c r="BC191" s="9">
        <f t="shared" si="62"/>
        <v>-78476.73000000052</v>
      </c>
    </row>
    <row r="192" spans="1:55" x14ac:dyDescent="0.25">
      <c r="A192" s="1">
        <v>50100</v>
      </c>
      <c r="B192" s="18">
        <v>69.38</v>
      </c>
      <c r="C192" s="2">
        <v>1156.2</v>
      </c>
      <c r="D192" s="2">
        <v>32144.79</v>
      </c>
      <c r="E192" s="16">
        <v>65.319999999999993</v>
      </c>
      <c r="F192" s="2">
        <v>1147.51</v>
      </c>
      <c r="G192" s="2">
        <v>31855.09</v>
      </c>
      <c r="H192" s="16">
        <v>61.33</v>
      </c>
      <c r="I192" s="2">
        <v>1138.82</v>
      </c>
      <c r="J192" s="2">
        <v>31569.279999999999</v>
      </c>
      <c r="K192" s="16">
        <v>57.4</v>
      </c>
      <c r="L192" s="2">
        <v>1130.1600000000001</v>
      </c>
      <c r="M192" s="2">
        <v>31282.83</v>
      </c>
      <c r="N192" s="25">
        <v>509.48</v>
      </c>
      <c r="O192" s="2">
        <v>662.48</v>
      </c>
      <c r="P192" s="2">
        <v>124747.81</v>
      </c>
      <c r="Q192" s="16"/>
      <c r="U192" s="11">
        <v>50100</v>
      </c>
      <c r="V192" s="7">
        <f t="shared" si="47"/>
        <v>613763.38000000035</v>
      </c>
      <c r="W192" s="7">
        <f t="shared" si="48"/>
        <v>615393.13000000035</v>
      </c>
      <c r="X192" s="7">
        <f t="shared" si="49"/>
        <v>616243.64999999781</v>
      </c>
      <c r="Y192" s="7">
        <f t="shared" si="50"/>
        <v>616893.15999999875</v>
      </c>
      <c r="Z192" s="7">
        <f t="shared" si="51"/>
        <v>627449.55999999982</v>
      </c>
      <c r="AA192" s="7"/>
      <c r="AB192" s="7" cm="1">
        <f t="array" ref="AB192">value-D192</f>
        <v>264855.21000000002</v>
      </c>
      <c r="AC192" s="7" cm="1">
        <f t="array" ref="AC192">value-G192</f>
        <v>265144.90999999997</v>
      </c>
      <c r="AD192" s="7" cm="1">
        <f t="array" ref="AD192">value-J192</f>
        <v>265430.71999999997</v>
      </c>
      <c r="AE192" s="7" cm="1">
        <f t="array" ref="AE192">value-M192</f>
        <v>265717.17</v>
      </c>
      <c r="AF192" s="7" cm="1">
        <f t="array" ref="AF192">value-P192</f>
        <v>172252.19</v>
      </c>
      <c r="AG192" s="7"/>
      <c r="AH192" s="7">
        <f t="shared" si="52"/>
        <v>878618.59000000032</v>
      </c>
      <c r="AI192" s="7">
        <f t="shared" si="53"/>
        <v>880538.04000000027</v>
      </c>
      <c r="AJ192" s="7">
        <f t="shared" si="54"/>
        <v>881674.36999999778</v>
      </c>
      <c r="AK192" s="7">
        <f t="shared" si="55"/>
        <v>882610.32999999868</v>
      </c>
      <c r="AL192" s="7">
        <f t="shared" si="56"/>
        <v>799701.74999999977</v>
      </c>
      <c r="AP192" s="9">
        <f t="shared" si="64"/>
        <v>1629.75</v>
      </c>
      <c r="AQ192" s="9">
        <f t="shared" si="65"/>
        <v>2480.2699999974575</v>
      </c>
      <c r="AR192" s="9">
        <f t="shared" si="66"/>
        <v>3129.7799999983981</v>
      </c>
      <c r="AS192" s="9">
        <f t="shared" si="67"/>
        <v>13686.179999999469</v>
      </c>
      <c r="AU192" s="2">
        <f t="shared" si="57"/>
        <v>289.70000000000073</v>
      </c>
      <c r="AV192" s="2">
        <f t="shared" si="58"/>
        <v>575.51000000000204</v>
      </c>
      <c r="AW192" s="2">
        <f t="shared" si="59"/>
        <v>861.95999999999913</v>
      </c>
      <c r="AX192" s="2">
        <f t="shared" si="63"/>
        <v>-92603.01999999999</v>
      </c>
      <c r="AZ192" s="9">
        <f t="shared" si="60"/>
        <v>1919.4500000000007</v>
      </c>
      <c r="BA192" s="9">
        <f t="shared" si="61"/>
        <v>3055.7799999974595</v>
      </c>
      <c r="BB192" s="9">
        <f t="shared" si="62"/>
        <v>3991.7399999983973</v>
      </c>
      <c r="BC192" s="9">
        <f t="shared" si="62"/>
        <v>-78916.84000000052</v>
      </c>
    </row>
    <row r="193" spans="1:55" x14ac:dyDescent="0.25">
      <c r="A193" s="1">
        <v>50131</v>
      </c>
      <c r="B193" s="18">
        <v>66.97</v>
      </c>
      <c r="C193" s="2">
        <v>1158.6099999999999</v>
      </c>
      <c r="D193" s="2">
        <v>30986.18</v>
      </c>
      <c r="E193" s="16">
        <v>63.05</v>
      </c>
      <c r="F193" s="2">
        <v>1149.78</v>
      </c>
      <c r="G193" s="2">
        <v>30705.31</v>
      </c>
      <c r="H193" s="16">
        <v>59.19</v>
      </c>
      <c r="I193" s="2">
        <v>1140.96</v>
      </c>
      <c r="J193" s="2">
        <v>30428.32</v>
      </c>
      <c r="K193" s="16">
        <v>55.4</v>
      </c>
      <c r="L193" s="2">
        <v>1132.1600000000001</v>
      </c>
      <c r="M193" s="2">
        <v>30150.66</v>
      </c>
      <c r="N193" s="25">
        <v>506.79</v>
      </c>
      <c r="O193" s="2">
        <v>665.17</v>
      </c>
      <c r="P193" s="2">
        <v>124082.64</v>
      </c>
      <c r="Q193" s="16"/>
      <c r="U193" s="11">
        <v>50131</v>
      </c>
      <c r="V193" s="7">
        <f t="shared" si="47"/>
        <v>617037.8000000004</v>
      </c>
      <c r="W193" s="7">
        <f t="shared" si="48"/>
        <v>618680.3000000004</v>
      </c>
      <c r="X193" s="7">
        <f t="shared" si="49"/>
        <v>619543.49999999779</v>
      </c>
      <c r="Y193" s="7">
        <f t="shared" si="50"/>
        <v>620205.5999999987</v>
      </c>
      <c r="Z193" s="7">
        <f t="shared" si="51"/>
        <v>630777.59999999986</v>
      </c>
      <c r="AA193" s="7"/>
      <c r="AB193" s="7" cm="1">
        <f t="array" ref="AB193">value-D193</f>
        <v>266013.82</v>
      </c>
      <c r="AC193" s="7" cm="1">
        <f t="array" ref="AC193">value-G193</f>
        <v>266294.69</v>
      </c>
      <c r="AD193" s="7" cm="1">
        <f t="array" ref="AD193">value-J193</f>
        <v>266571.68</v>
      </c>
      <c r="AE193" s="7" cm="1">
        <f t="array" ref="AE193">value-M193</f>
        <v>266849.34000000003</v>
      </c>
      <c r="AF193" s="7" cm="1">
        <f t="array" ref="AF193">value-P193</f>
        <v>172917.36</v>
      </c>
      <c r="AG193" s="7"/>
      <c r="AH193" s="7">
        <f t="shared" si="52"/>
        <v>883051.62000000034</v>
      </c>
      <c r="AI193" s="7">
        <f t="shared" si="53"/>
        <v>884974.99000000046</v>
      </c>
      <c r="AJ193" s="7">
        <f t="shared" si="54"/>
        <v>886115.17999999784</v>
      </c>
      <c r="AK193" s="7">
        <f t="shared" si="55"/>
        <v>887054.93999999878</v>
      </c>
      <c r="AL193" s="7">
        <f t="shared" si="56"/>
        <v>803694.95999999985</v>
      </c>
      <c r="AP193" s="9">
        <f t="shared" si="64"/>
        <v>1642.5</v>
      </c>
      <c r="AQ193" s="9">
        <f t="shared" si="65"/>
        <v>2505.6999999973923</v>
      </c>
      <c r="AR193" s="9">
        <f t="shared" si="66"/>
        <v>3167.7999999983003</v>
      </c>
      <c r="AS193" s="9">
        <f t="shared" si="67"/>
        <v>13739.799999999464</v>
      </c>
      <c r="AU193" s="2">
        <f t="shared" si="57"/>
        <v>280.86999999999898</v>
      </c>
      <c r="AV193" s="2">
        <f t="shared" si="58"/>
        <v>557.86000000000058</v>
      </c>
      <c r="AW193" s="2">
        <f t="shared" si="59"/>
        <v>835.52000000000044</v>
      </c>
      <c r="AX193" s="2">
        <f t="shared" si="63"/>
        <v>-93096.459999999992</v>
      </c>
      <c r="AZ193" s="9">
        <f t="shared" si="60"/>
        <v>1923.369999999999</v>
      </c>
      <c r="BA193" s="9">
        <f t="shared" si="61"/>
        <v>3063.5599999973929</v>
      </c>
      <c r="BB193" s="9">
        <f t="shared" si="62"/>
        <v>4003.3199999983008</v>
      </c>
      <c r="BC193" s="9">
        <f t="shared" si="62"/>
        <v>-79356.660000000527</v>
      </c>
    </row>
    <row r="194" spans="1:55" x14ac:dyDescent="0.25">
      <c r="A194" s="1">
        <v>50161</v>
      </c>
      <c r="B194" s="18">
        <v>64.55</v>
      </c>
      <c r="C194" s="2">
        <v>1161.03</v>
      </c>
      <c r="D194" s="2">
        <v>29825.16</v>
      </c>
      <c r="E194" s="16">
        <v>60.77</v>
      </c>
      <c r="F194" s="2">
        <v>1152.06</v>
      </c>
      <c r="G194" s="2">
        <v>29553.25</v>
      </c>
      <c r="H194" s="16">
        <v>57.05</v>
      </c>
      <c r="I194" s="2">
        <v>1143.0999999999999</v>
      </c>
      <c r="J194" s="2">
        <v>29285.22</v>
      </c>
      <c r="K194" s="16">
        <v>53.39</v>
      </c>
      <c r="L194" s="2">
        <v>1134.17</v>
      </c>
      <c r="M194" s="2">
        <v>29016.5</v>
      </c>
      <c r="N194" s="25">
        <v>504.09</v>
      </c>
      <c r="O194" s="2">
        <v>667.87</v>
      </c>
      <c r="P194" s="2">
        <v>123414.76</v>
      </c>
      <c r="Q194" s="16"/>
      <c r="U194" s="11">
        <v>50161</v>
      </c>
      <c r="V194" s="7">
        <f t="shared" si="47"/>
        <v>620312.22000000044</v>
      </c>
      <c r="W194" s="7">
        <f t="shared" si="48"/>
        <v>621967.47000000044</v>
      </c>
      <c r="X194" s="7">
        <f t="shared" si="49"/>
        <v>622843.34999999776</v>
      </c>
      <c r="Y194" s="7">
        <f t="shared" si="50"/>
        <v>623518.03999999864</v>
      </c>
      <c r="Z194" s="7">
        <f t="shared" si="51"/>
        <v>634105.6399999999</v>
      </c>
      <c r="AA194" s="7"/>
      <c r="AB194" s="7" cm="1">
        <f t="array" ref="AB194">value-D194</f>
        <v>267174.84000000003</v>
      </c>
      <c r="AC194" s="7" cm="1">
        <f t="array" ref="AC194">value-G194</f>
        <v>267446.75</v>
      </c>
      <c r="AD194" s="7" cm="1">
        <f t="array" ref="AD194">value-J194</f>
        <v>267714.78000000003</v>
      </c>
      <c r="AE194" s="7" cm="1">
        <f t="array" ref="AE194">value-M194</f>
        <v>267983.5</v>
      </c>
      <c r="AF194" s="7" cm="1">
        <f t="array" ref="AF194">value-P194</f>
        <v>173585.24</v>
      </c>
      <c r="AG194" s="7"/>
      <c r="AH194" s="7">
        <f t="shared" si="52"/>
        <v>887487.06000000052</v>
      </c>
      <c r="AI194" s="7">
        <f t="shared" si="53"/>
        <v>889414.22000000044</v>
      </c>
      <c r="AJ194" s="7">
        <f t="shared" si="54"/>
        <v>890558.12999999779</v>
      </c>
      <c r="AK194" s="7">
        <f t="shared" si="55"/>
        <v>891501.53999999864</v>
      </c>
      <c r="AL194" s="7">
        <f t="shared" si="56"/>
        <v>807690.87999999989</v>
      </c>
      <c r="AP194" s="9">
        <f t="shared" si="64"/>
        <v>1655.25</v>
      </c>
      <c r="AQ194" s="9">
        <f t="shared" si="65"/>
        <v>2531.1299999973271</v>
      </c>
      <c r="AR194" s="9">
        <f t="shared" si="66"/>
        <v>3205.8199999982025</v>
      </c>
      <c r="AS194" s="9">
        <f t="shared" si="67"/>
        <v>13793.41999999946</v>
      </c>
      <c r="AU194" s="2">
        <f t="shared" si="57"/>
        <v>271.90999999999985</v>
      </c>
      <c r="AV194" s="2">
        <f t="shared" si="58"/>
        <v>539.93999999999869</v>
      </c>
      <c r="AW194" s="2">
        <f t="shared" si="59"/>
        <v>808.65999999999985</v>
      </c>
      <c r="AX194" s="2">
        <f t="shared" si="63"/>
        <v>-93589.599999999991</v>
      </c>
      <c r="AZ194" s="9">
        <f t="shared" si="60"/>
        <v>1927.1599999999999</v>
      </c>
      <c r="BA194" s="9">
        <f t="shared" si="61"/>
        <v>3071.0699999973258</v>
      </c>
      <c r="BB194" s="9">
        <f t="shared" si="62"/>
        <v>4014.4799999982024</v>
      </c>
      <c r="BC194" s="9">
        <f t="shared" si="62"/>
        <v>-79796.180000000531</v>
      </c>
    </row>
    <row r="195" spans="1:55" x14ac:dyDescent="0.25">
      <c r="A195" s="1">
        <v>50192</v>
      </c>
      <c r="B195" s="18">
        <v>62.14</v>
      </c>
      <c r="C195" s="2">
        <v>1163.44</v>
      </c>
      <c r="D195" s="2">
        <v>28661.71</v>
      </c>
      <c r="E195" s="16">
        <v>58.49</v>
      </c>
      <c r="F195" s="2">
        <v>1154.3399999999999</v>
      </c>
      <c r="G195" s="2">
        <v>28398.91</v>
      </c>
      <c r="H195" s="16">
        <v>54.91</v>
      </c>
      <c r="I195" s="2">
        <v>1145.24</v>
      </c>
      <c r="J195" s="2">
        <v>28139.98</v>
      </c>
      <c r="K195" s="16">
        <v>51.38</v>
      </c>
      <c r="L195" s="2">
        <v>1136.18</v>
      </c>
      <c r="M195" s="2">
        <v>27880.32</v>
      </c>
      <c r="N195" s="25">
        <v>501.37</v>
      </c>
      <c r="O195" s="2">
        <v>670.59</v>
      </c>
      <c r="P195" s="2">
        <v>122744.17</v>
      </c>
      <c r="Q195" s="16"/>
      <c r="U195" s="11">
        <v>50192</v>
      </c>
      <c r="V195" s="7">
        <f t="shared" si="47"/>
        <v>623586.64000000048</v>
      </c>
      <c r="W195" s="7">
        <f t="shared" si="48"/>
        <v>625254.64000000048</v>
      </c>
      <c r="X195" s="7">
        <f t="shared" si="49"/>
        <v>626143.19999999774</v>
      </c>
      <c r="Y195" s="7">
        <f t="shared" si="50"/>
        <v>626830.47999999858</v>
      </c>
      <c r="Z195" s="7">
        <f t="shared" si="51"/>
        <v>637433.67999999993</v>
      </c>
      <c r="AA195" s="7"/>
      <c r="AB195" s="7" cm="1">
        <f t="array" ref="AB195">value-D195</f>
        <v>268338.28999999998</v>
      </c>
      <c r="AC195" s="7" cm="1">
        <f t="array" ref="AC195">value-G195</f>
        <v>268601.09000000003</v>
      </c>
      <c r="AD195" s="7" cm="1">
        <f t="array" ref="AD195">value-J195</f>
        <v>268860.02</v>
      </c>
      <c r="AE195" s="7" cm="1">
        <f t="array" ref="AE195">value-M195</f>
        <v>269119.68</v>
      </c>
      <c r="AF195" s="7" cm="1">
        <f t="array" ref="AF195">value-P195</f>
        <v>174255.83000000002</v>
      </c>
      <c r="AG195" s="7"/>
      <c r="AH195" s="7">
        <f t="shared" si="52"/>
        <v>891924.9300000004</v>
      </c>
      <c r="AI195" s="7">
        <f t="shared" si="53"/>
        <v>893855.73000000045</v>
      </c>
      <c r="AJ195" s="7">
        <f t="shared" si="54"/>
        <v>895003.21999999776</v>
      </c>
      <c r="AK195" s="7">
        <f t="shared" si="55"/>
        <v>895950.15999999852</v>
      </c>
      <c r="AL195" s="7">
        <f t="shared" si="56"/>
        <v>811689.51</v>
      </c>
      <c r="AP195" s="9">
        <f t="shared" si="64"/>
        <v>1668</v>
      </c>
      <c r="AQ195" s="9">
        <f t="shared" si="65"/>
        <v>2556.5599999972619</v>
      </c>
      <c r="AR195" s="9">
        <f t="shared" si="66"/>
        <v>3243.8399999981048</v>
      </c>
      <c r="AS195" s="9">
        <f t="shared" si="67"/>
        <v>13847.039999999455</v>
      </c>
      <c r="AU195" s="2">
        <f t="shared" si="57"/>
        <v>262.79999999999927</v>
      </c>
      <c r="AV195" s="2">
        <f t="shared" si="58"/>
        <v>521.72999999999956</v>
      </c>
      <c r="AW195" s="2">
        <f t="shared" si="59"/>
        <v>781.38999999999942</v>
      </c>
      <c r="AX195" s="2">
        <f t="shared" si="63"/>
        <v>-94082.459999999992</v>
      </c>
      <c r="AZ195" s="9">
        <f t="shared" si="60"/>
        <v>1930.7999999999993</v>
      </c>
      <c r="BA195" s="9">
        <f t="shared" si="61"/>
        <v>3078.2899999972615</v>
      </c>
      <c r="BB195" s="9">
        <f t="shared" si="62"/>
        <v>4025.2299999981042</v>
      </c>
      <c r="BC195" s="9">
        <f t="shared" si="62"/>
        <v>-80235.420000000537</v>
      </c>
    </row>
    <row r="196" spans="1:55" x14ac:dyDescent="0.25">
      <c r="A196" s="1">
        <v>50222</v>
      </c>
      <c r="B196" s="18">
        <v>59.71</v>
      </c>
      <c r="C196" s="2">
        <v>1165.8699999999999</v>
      </c>
      <c r="D196" s="2">
        <v>27495.85</v>
      </c>
      <c r="E196" s="16">
        <v>56.21</v>
      </c>
      <c r="F196" s="2">
        <v>1156.6199999999999</v>
      </c>
      <c r="G196" s="2">
        <v>27242.29</v>
      </c>
      <c r="H196" s="16">
        <v>52.76</v>
      </c>
      <c r="I196" s="2">
        <v>1147.3900000000001</v>
      </c>
      <c r="J196" s="2">
        <v>26992.59</v>
      </c>
      <c r="K196" s="16">
        <v>49.37</v>
      </c>
      <c r="L196" s="2">
        <v>1138.19</v>
      </c>
      <c r="M196" s="2">
        <v>26742.13</v>
      </c>
      <c r="N196" s="25">
        <v>498.65</v>
      </c>
      <c r="O196" s="2">
        <v>673.31</v>
      </c>
      <c r="P196" s="2">
        <v>122070.86</v>
      </c>
      <c r="Q196" s="16"/>
      <c r="U196" s="11">
        <v>50222</v>
      </c>
      <c r="V196" s="7">
        <f t="shared" ref="V196:V220" si="68">V195+income-pay2_5</f>
        <v>626861.06000000052</v>
      </c>
      <c r="W196" s="7">
        <f t="shared" ref="W196:W220" si="69">W195+income-pay2_375</f>
        <v>628541.81000000052</v>
      </c>
      <c r="X196" s="7">
        <f t="shared" ref="X196:X220" si="70">X195+income-pay2_25</f>
        <v>629443.04999999772</v>
      </c>
      <c r="Y196" s="7">
        <f t="shared" ref="Y196:Y220" si="71">Y195+income-pay2_125</f>
        <v>630142.91999999853</v>
      </c>
      <c r="Z196" s="7">
        <f t="shared" ref="Z196:Z259" si="72">Z195+income-pay_flagstar</f>
        <v>640761.72</v>
      </c>
      <c r="AA196" s="7"/>
      <c r="AB196" s="7" cm="1">
        <f t="array" ref="AB196">value-D196</f>
        <v>269504.15000000002</v>
      </c>
      <c r="AC196" s="7" cm="1">
        <f t="array" ref="AC196">value-G196</f>
        <v>269757.71000000002</v>
      </c>
      <c r="AD196" s="7" cm="1">
        <f t="array" ref="AD196">value-J196</f>
        <v>270007.40999999997</v>
      </c>
      <c r="AE196" s="7" cm="1">
        <f t="array" ref="AE196">value-M196</f>
        <v>270257.87</v>
      </c>
      <c r="AF196" s="7" cm="1">
        <f t="array" ref="AF196">value-P196</f>
        <v>174929.14</v>
      </c>
      <c r="AG196" s="7"/>
      <c r="AH196" s="7">
        <f t="shared" ref="AH196:AH220" si="73">V196+AB196</f>
        <v>896365.21000000054</v>
      </c>
      <c r="AI196" s="7">
        <f t="shared" ref="AI196:AI220" si="74">W196+AC196</f>
        <v>898299.52000000048</v>
      </c>
      <c r="AJ196" s="7">
        <f t="shared" ref="AJ196:AJ220" si="75">X196+AD196</f>
        <v>899450.45999999763</v>
      </c>
      <c r="AK196" s="7">
        <f t="shared" ref="AK196:AK220" si="76">Y196+AE196</f>
        <v>900400.78999999852</v>
      </c>
      <c r="AL196" s="7">
        <f t="shared" ref="AL196:AL220" si="77">Z196+AF196</f>
        <v>815690.86</v>
      </c>
      <c r="AP196" s="9">
        <f t="shared" si="64"/>
        <v>1680.75</v>
      </c>
      <c r="AQ196" s="9">
        <f t="shared" si="65"/>
        <v>2581.9899999971967</v>
      </c>
      <c r="AR196" s="9">
        <f t="shared" si="66"/>
        <v>3281.859999998007</v>
      </c>
      <c r="AS196" s="9">
        <f t="shared" si="67"/>
        <v>13900.659999999451</v>
      </c>
      <c r="AU196" s="2">
        <f t="shared" ref="AU196:AU220" si="78">$D196-G196</f>
        <v>253.55999999999767</v>
      </c>
      <c r="AV196" s="2">
        <f t="shared" ref="AV196:AV220" si="79">$D196-J196</f>
        <v>503.2599999999984</v>
      </c>
      <c r="AW196" s="2">
        <f t="shared" ref="AW196:AW220" si="80">$D196-M196</f>
        <v>753.71999999999753</v>
      </c>
      <c r="AX196" s="2">
        <f t="shared" si="63"/>
        <v>-94575.010000000009</v>
      </c>
      <c r="AZ196" s="9">
        <f t="shared" ref="AZ196:AZ220" si="81">AP196+AU196</f>
        <v>1934.3099999999977</v>
      </c>
      <c r="BA196" s="9">
        <f t="shared" ref="BA196:BA220" si="82">AQ196+AV196</f>
        <v>3085.2499999971951</v>
      </c>
      <c r="BB196" s="9">
        <f t="shared" ref="BB196:BC220" si="83">AR196+AW196</f>
        <v>4035.5799999980045</v>
      </c>
      <c r="BC196" s="9">
        <f t="shared" si="83"/>
        <v>-80674.350000000559</v>
      </c>
    </row>
    <row r="197" spans="1:55" x14ac:dyDescent="0.25">
      <c r="A197" s="1">
        <v>50253</v>
      </c>
      <c r="B197" s="18">
        <v>57.28</v>
      </c>
      <c r="C197" s="2">
        <v>1168.3</v>
      </c>
      <c r="D197" s="2">
        <v>26327.55</v>
      </c>
      <c r="E197" s="16">
        <v>53.92</v>
      </c>
      <c r="F197" s="2">
        <v>1158.9100000000001</v>
      </c>
      <c r="G197" s="2">
        <v>26083.37</v>
      </c>
      <c r="H197" s="16">
        <v>50.61</v>
      </c>
      <c r="I197" s="2">
        <v>1149.54</v>
      </c>
      <c r="J197" s="2">
        <v>25843.05</v>
      </c>
      <c r="K197" s="16">
        <v>47.36</v>
      </c>
      <c r="L197" s="2">
        <v>1140.2</v>
      </c>
      <c r="M197" s="2">
        <v>25601.93</v>
      </c>
      <c r="N197" s="25">
        <v>495.91</v>
      </c>
      <c r="O197" s="2">
        <v>676.05</v>
      </c>
      <c r="P197" s="2">
        <v>121394.82</v>
      </c>
      <c r="Q197" s="16"/>
      <c r="U197" s="11">
        <v>50253</v>
      </c>
      <c r="V197" s="7">
        <f t="shared" si="68"/>
        <v>630135.48000000056</v>
      </c>
      <c r="W197" s="7">
        <f t="shared" si="69"/>
        <v>631828.98000000056</v>
      </c>
      <c r="X197" s="7">
        <f t="shared" si="70"/>
        <v>632742.89999999769</v>
      </c>
      <c r="Y197" s="7">
        <f t="shared" si="71"/>
        <v>633455.35999999847</v>
      </c>
      <c r="Z197" s="7">
        <f t="shared" si="72"/>
        <v>644089.76</v>
      </c>
      <c r="AA197" s="7"/>
      <c r="AB197" s="7" cm="1">
        <f t="array" ref="AB197">value-D197</f>
        <v>270672.45</v>
      </c>
      <c r="AC197" s="7" cm="1">
        <f t="array" ref="AC197">value-G197</f>
        <v>270916.63</v>
      </c>
      <c r="AD197" s="7" cm="1">
        <f t="array" ref="AD197">value-J197</f>
        <v>271156.95</v>
      </c>
      <c r="AE197" s="7" cm="1">
        <f t="array" ref="AE197">value-M197</f>
        <v>271398.07</v>
      </c>
      <c r="AF197" s="7" cm="1">
        <f t="array" ref="AF197">value-P197</f>
        <v>175605.18</v>
      </c>
      <c r="AG197" s="7"/>
      <c r="AH197" s="7">
        <f t="shared" si="73"/>
        <v>900807.93000000063</v>
      </c>
      <c r="AI197" s="7">
        <f t="shared" si="74"/>
        <v>902745.61000000057</v>
      </c>
      <c r="AJ197" s="7">
        <f t="shared" si="75"/>
        <v>903899.84999999776</v>
      </c>
      <c r="AK197" s="7">
        <f t="shared" si="76"/>
        <v>904853.42999999854</v>
      </c>
      <c r="AL197" s="7">
        <f t="shared" si="77"/>
        <v>819694.94</v>
      </c>
      <c r="AP197" s="9">
        <f t="shared" si="64"/>
        <v>1693.5</v>
      </c>
      <c r="AQ197" s="9">
        <f t="shared" si="65"/>
        <v>2607.4199999971315</v>
      </c>
      <c r="AR197" s="9">
        <f t="shared" si="66"/>
        <v>3319.8799999979092</v>
      </c>
      <c r="AS197" s="9">
        <f t="shared" si="67"/>
        <v>13954.279999999446</v>
      </c>
      <c r="AU197" s="2">
        <f t="shared" si="78"/>
        <v>244.18000000000029</v>
      </c>
      <c r="AV197" s="2">
        <f t="shared" si="79"/>
        <v>484.5</v>
      </c>
      <c r="AW197" s="2">
        <f t="shared" si="80"/>
        <v>725.61999999999898</v>
      </c>
      <c r="AX197" s="2">
        <f t="shared" ref="AX197:AX220" si="84">$D197-P197</f>
        <v>-95067.27</v>
      </c>
      <c r="AZ197" s="9">
        <f t="shared" si="81"/>
        <v>1937.6800000000003</v>
      </c>
      <c r="BA197" s="9">
        <f t="shared" si="82"/>
        <v>3091.9199999971315</v>
      </c>
      <c r="BB197" s="9">
        <f t="shared" si="83"/>
        <v>4045.4999999979082</v>
      </c>
      <c r="BC197" s="9">
        <f t="shared" si="83"/>
        <v>-81112.990000000558</v>
      </c>
    </row>
    <row r="198" spans="1:55" x14ac:dyDescent="0.25">
      <c r="A198" s="1">
        <v>50284</v>
      </c>
      <c r="B198" s="18">
        <v>54.85</v>
      </c>
      <c r="C198" s="2">
        <v>1170.73</v>
      </c>
      <c r="D198" s="2">
        <v>25156.82</v>
      </c>
      <c r="E198" s="16">
        <v>51.62</v>
      </c>
      <c r="F198" s="2">
        <v>1161.21</v>
      </c>
      <c r="G198" s="2">
        <v>24922.17</v>
      </c>
      <c r="H198" s="16">
        <v>48.46</v>
      </c>
      <c r="I198" s="2">
        <v>1151.69</v>
      </c>
      <c r="J198" s="2">
        <v>24691.360000000001</v>
      </c>
      <c r="K198" s="16">
        <v>45.34</v>
      </c>
      <c r="L198" s="2">
        <v>1142.22</v>
      </c>
      <c r="M198" s="2">
        <v>24459.7</v>
      </c>
      <c r="N198" s="25">
        <v>493.17</v>
      </c>
      <c r="O198" s="2">
        <v>678.79</v>
      </c>
      <c r="P198" s="2">
        <v>120716.02</v>
      </c>
      <c r="Q198" s="16"/>
      <c r="U198" s="11">
        <v>50284</v>
      </c>
      <c r="V198" s="7">
        <f t="shared" si="68"/>
        <v>633409.90000000061</v>
      </c>
      <c r="W198" s="7">
        <f t="shared" si="69"/>
        <v>635116.15000000061</v>
      </c>
      <c r="X198" s="7">
        <f t="shared" si="70"/>
        <v>636042.74999999767</v>
      </c>
      <c r="Y198" s="7">
        <f t="shared" si="71"/>
        <v>636767.79999999842</v>
      </c>
      <c r="Z198" s="7">
        <f t="shared" si="72"/>
        <v>647417.80000000005</v>
      </c>
      <c r="AA198" s="7"/>
      <c r="AB198" s="7" cm="1">
        <f t="array" ref="AB198">value-D198</f>
        <v>271843.18</v>
      </c>
      <c r="AC198" s="7" cm="1">
        <f t="array" ref="AC198">value-G198</f>
        <v>272077.83</v>
      </c>
      <c r="AD198" s="7" cm="1">
        <f t="array" ref="AD198">value-J198</f>
        <v>272308.64</v>
      </c>
      <c r="AE198" s="7" cm="1">
        <f t="array" ref="AE198">value-M198</f>
        <v>272540.3</v>
      </c>
      <c r="AF198" s="7" cm="1">
        <f t="array" ref="AF198">value-P198</f>
        <v>176283.97999999998</v>
      </c>
      <c r="AG198" s="7"/>
      <c r="AH198" s="7">
        <f t="shared" si="73"/>
        <v>905253.08000000054</v>
      </c>
      <c r="AI198" s="7">
        <f t="shared" si="74"/>
        <v>907193.98000000068</v>
      </c>
      <c r="AJ198" s="7">
        <f t="shared" si="75"/>
        <v>908351.38999999769</v>
      </c>
      <c r="AK198" s="7">
        <f t="shared" si="76"/>
        <v>909308.09999999846</v>
      </c>
      <c r="AL198" s="7">
        <f t="shared" si="77"/>
        <v>823701.78</v>
      </c>
      <c r="AP198" s="9">
        <f t="shared" si="64"/>
        <v>1706.25</v>
      </c>
      <c r="AQ198" s="9">
        <f t="shared" si="65"/>
        <v>2632.8499999970663</v>
      </c>
      <c r="AR198" s="9">
        <f t="shared" si="66"/>
        <v>3357.8999999978114</v>
      </c>
      <c r="AS198" s="9">
        <f t="shared" si="67"/>
        <v>14007.899999999441</v>
      </c>
      <c r="AU198" s="2">
        <f t="shared" si="78"/>
        <v>234.65000000000146</v>
      </c>
      <c r="AV198" s="2">
        <f t="shared" si="79"/>
        <v>465.45999999999913</v>
      </c>
      <c r="AW198" s="2">
        <f t="shared" si="80"/>
        <v>697.11999999999898</v>
      </c>
      <c r="AX198" s="2">
        <f t="shared" si="84"/>
        <v>-95559.200000000012</v>
      </c>
      <c r="AZ198" s="9">
        <f t="shared" si="81"/>
        <v>1940.9000000000015</v>
      </c>
      <c r="BA198" s="9">
        <f t="shared" si="82"/>
        <v>3098.3099999970655</v>
      </c>
      <c r="BB198" s="9">
        <f t="shared" si="83"/>
        <v>4055.0199999978104</v>
      </c>
      <c r="BC198" s="9">
        <f t="shared" si="83"/>
        <v>-81551.30000000057</v>
      </c>
    </row>
    <row r="199" spans="1:55" x14ac:dyDescent="0.25">
      <c r="A199" s="1">
        <v>50314</v>
      </c>
      <c r="B199" s="18">
        <v>52.41</v>
      </c>
      <c r="C199" s="2">
        <v>1173.17</v>
      </c>
      <c r="D199" s="2">
        <v>23983.65</v>
      </c>
      <c r="E199" s="16">
        <v>49.33</v>
      </c>
      <c r="F199" s="2">
        <v>1163.5</v>
      </c>
      <c r="G199" s="2">
        <v>23758.66</v>
      </c>
      <c r="H199" s="16">
        <v>46.3</v>
      </c>
      <c r="I199" s="2">
        <v>1153.8499999999999</v>
      </c>
      <c r="J199" s="2">
        <v>23537.51</v>
      </c>
      <c r="K199" s="16">
        <v>43.31</v>
      </c>
      <c r="L199" s="2">
        <v>1144.25</v>
      </c>
      <c r="M199" s="2">
        <v>23315.46</v>
      </c>
      <c r="N199" s="25">
        <v>490.41</v>
      </c>
      <c r="O199" s="2">
        <v>681.55</v>
      </c>
      <c r="P199" s="2">
        <v>120034.47</v>
      </c>
      <c r="Q199" s="16"/>
      <c r="U199" s="11">
        <v>50314</v>
      </c>
      <c r="V199" s="7">
        <f t="shared" si="68"/>
        <v>636684.32000000065</v>
      </c>
      <c r="W199" s="7">
        <f t="shared" si="69"/>
        <v>638403.32000000065</v>
      </c>
      <c r="X199" s="7">
        <f t="shared" si="70"/>
        <v>639342.59999999765</v>
      </c>
      <c r="Y199" s="7">
        <f t="shared" si="71"/>
        <v>640080.23999999836</v>
      </c>
      <c r="Z199" s="7">
        <f t="shared" si="72"/>
        <v>650745.84000000008</v>
      </c>
      <c r="AA199" s="7"/>
      <c r="AB199" s="7" cm="1">
        <f t="array" ref="AB199">value-D199</f>
        <v>273016.34999999998</v>
      </c>
      <c r="AC199" s="7" cm="1">
        <f t="array" ref="AC199">value-G199</f>
        <v>273241.34000000003</v>
      </c>
      <c r="AD199" s="7" cm="1">
        <f t="array" ref="AD199">value-J199</f>
        <v>273462.49</v>
      </c>
      <c r="AE199" s="7" cm="1">
        <f t="array" ref="AE199">value-M199</f>
        <v>273684.53999999998</v>
      </c>
      <c r="AF199" s="7" cm="1">
        <f t="array" ref="AF199">value-P199</f>
        <v>176965.53</v>
      </c>
      <c r="AG199" s="7"/>
      <c r="AH199" s="7">
        <f t="shared" si="73"/>
        <v>909700.67000000062</v>
      </c>
      <c r="AI199" s="7">
        <f t="shared" si="74"/>
        <v>911644.66000000061</v>
      </c>
      <c r="AJ199" s="7">
        <f t="shared" si="75"/>
        <v>912805.08999999764</v>
      </c>
      <c r="AK199" s="7">
        <f t="shared" si="76"/>
        <v>913764.7799999984</v>
      </c>
      <c r="AL199" s="7">
        <f t="shared" si="77"/>
        <v>827711.37000000011</v>
      </c>
      <c r="AP199" s="9">
        <f t="shared" si="64"/>
        <v>1719</v>
      </c>
      <c r="AQ199" s="9">
        <f t="shared" si="65"/>
        <v>2658.2799999970011</v>
      </c>
      <c r="AR199" s="9">
        <f t="shared" si="66"/>
        <v>3395.9199999977136</v>
      </c>
      <c r="AS199" s="9">
        <f t="shared" si="67"/>
        <v>14061.519999999437</v>
      </c>
      <c r="AU199" s="2">
        <f t="shared" si="78"/>
        <v>224.9900000000016</v>
      </c>
      <c r="AV199" s="2">
        <f t="shared" si="79"/>
        <v>446.14000000000306</v>
      </c>
      <c r="AW199" s="2">
        <f t="shared" si="80"/>
        <v>668.19000000000233</v>
      </c>
      <c r="AX199" s="2">
        <f t="shared" si="84"/>
        <v>-96050.82</v>
      </c>
      <c r="AZ199" s="9">
        <f t="shared" si="81"/>
        <v>1943.9900000000016</v>
      </c>
      <c r="BA199" s="9">
        <f t="shared" si="82"/>
        <v>3104.4199999970042</v>
      </c>
      <c r="BB199" s="9">
        <f t="shared" si="83"/>
        <v>4064.1099999977159</v>
      </c>
      <c r="BC199" s="9">
        <f t="shared" si="83"/>
        <v>-81989.30000000057</v>
      </c>
    </row>
    <row r="200" spans="1:55" x14ac:dyDescent="0.25">
      <c r="A200" s="1">
        <v>50345</v>
      </c>
      <c r="B200" s="18">
        <v>49.97</v>
      </c>
      <c r="C200" s="2">
        <v>1175.6099999999999</v>
      </c>
      <c r="D200" s="2">
        <v>22808.03</v>
      </c>
      <c r="E200" s="16">
        <v>47.02</v>
      </c>
      <c r="F200" s="2">
        <v>1165.81</v>
      </c>
      <c r="G200" s="2">
        <v>22592.85</v>
      </c>
      <c r="H200" s="16">
        <v>44.13</v>
      </c>
      <c r="I200" s="2">
        <v>1156.02</v>
      </c>
      <c r="J200" s="2">
        <v>22381.49</v>
      </c>
      <c r="K200" s="16">
        <v>41.29</v>
      </c>
      <c r="L200" s="2">
        <v>1146.27</v>
      </c>
      <c r="M200" s="2">
        <v>22169.18</v>
      </c>
      <c r="N200" s="25">
        <v>487.64</v>
      </c>
      <c r="O200" s="2">
        <v>684.32</v>
      </c>
      <c r="P200" s="2">
        <v>119350.15</v>
      </c>
      <c r="Q200" s="16"/>
      <c r="U200" s="11">
        <v>50345</v>
      </c>
      <c r="V200" s="7">
        <f t="shared" si="68"/>
        <v>639958.74000000069</v>
      </c>
      <c r="W200" s="7">
        <f t="shared" si="69"/>
        <v>641690.49000000069</v>
      </c>
      <c r="X200" s="7">
        <f t="shared" si="70"/>
        <v>642642.44999999763</v>
      </c>
      <c r="Y200" s="7">
        <f t="shared" si="71"/>
        <v>643392.6799999983</v>
      </c>
      <c r="Z200" s="7">
        <f t="shared" si="72"/>
        <v>654073.88000000012</v>
      </c>
      <c r="AA200" s="7"/>
      <c r="AB200" s="7" cm="1">
        <f t="array" ref="AB200">value-D200</f>
        <v>274191.96999999997</v>
      </c>
      <c r="AC200" s="7" cm="1">
        <f t="array" ref="AC200">value-G200</f>
        <v>274407.15000000002</v>
      </c>
      <c r="AD200" s="7" cm="1">
        <f t="array" ref="AD200">value-J200</f>
        <v>274618.51</v>
      </c>
      <c r="AE200" s="7" cm="1">
        <f t="array" ref="AE200">value-M200</f>
        <v>274830.82</v>
      </c>
      <c r="AF200" s="7" cm="1">
        <f t="array" ref="AF200">value-P200</f>
        <v>177649.85</v>
      </c>
      <c r="AG200" s="7"/>
      <c r="AH200" s="7">
        <f t="shared" si="73"/>
        <v>914150.71000000066</v>
      </c>
      <c r="AI200" s="7">
        <f t="shared" si="74"/>
        <v>916097.64000000071</v>
      </c>
      <c r="AJ200" s="7">
        <f t="shared" si="75"/>
        <v>917260.95999999763</v>
      </c>
      <c r="AK200" s="7">
        <f t="shared" si="76"/>
        <v>918223.49999999837</v>
      </c>
      <c r="AL200" s="7">
        <f t="shared" si="77"/>
        <v>831723.7300000001</v>
      </c>
      <c r="AP200" s="9">
        <f t="shared" ref="AP200:AP220" si="85">W200-$V200</f>
        <v>1731.75</v>
      </c>
      <c r="AQ200" s="9">
        <f t="shared" ref="AQ200:AQ220" si="86">X200-$V200</f>
        <v>2683.7099999969359</v>
      </c>
      <c r="AR200" s="9">
        <f t="shared" ref="AR200:AR220" si="87">Y200-$V200</f>
        <v>3433.9399999976158</v>
      </c>
      <c r="AS200" s="9">
        <f t="shared" ref="AS200:AS220" si="88">Z200-$V200</f>
        <v>14115.139999999432</v>
      </c>
      <c r="AU200" s="2">
        <f t="shared" si="78"/>
        <v>215.18000000000029</v>
      </c>
      <c r="AV200" s="2">
        <f t="shared" si="79"/>
        <v>426.53999999999724</v>
      </c>
      <c r="AW200" s="2">
        <f t="shared" si="80"/>
        <v>638.84999999999854</v>
      </c>
      <c r="AX200" s="2">
        <f t="shared" si="84"/>
        <v>-96542.12</v>
      </c>
      <c r="AZ200" s="9">
        <f t="shared" si="81"/>
        <v>1946.9300000000003</v>
      </c>
      <c r="BA200" s="9">
        <f t="shared" si="82"/>
        <v>3110.2499999969332</v>
      </c>
      <c r="BB200" s="9">
        <f t="shared" si="83"/>
        <v>4072.7899999976144</v>
      </c>
      <c r="BC200" s="9">
        <f t="shared" si="83"/>
        <v>-82426.980000000563</v>
      </c>
    </row>
    <row r="201" spans="1:55" x14ac:dyDescent="0.25">
      <c r="A201" s="1">
        <v>50375</v>
      </c>
      <c r="B201" s="18">
        <v>47.52</v>
      </c>
      <c r="C201" s="2">
        <v>1178.06</v>
      </c>
      <c r="D201" s="2">
        <v>21629.97</v>
      </c>
      <c r="E201" s="16">
        <v>44.72</v>
      </c>
      <c r="F201" s="2">
        <v>1168.1099999999999</v>
      </c>
      <c r="G201" s="2">
        <v>21424.74</v>
      </c>
      <c r="H201" s="16">
        <v>41.97</v>
      </c>
      <c r="I201" s="2">
        <v>1158.18</v>
      </c>
      <c r="J201" s="2">
        <v>21223.3</v>
      </c>
      <c r="K201" s="16">
        <v>39.26</v>
      </c>
      <c r="L201" s="2">
        <v>1148.3</v>
      </c>
      <c r="M201" s="2">
        <v>21020.880000000001</v>
      </c>
      <c r="N201" s="25">
        <v>484.86</v>
      </c>
      <c r="O201" s="2">
        <v>687.1</v>
      </c>
      <c r="P201" s="2">
        <v>118663.05</v>
      </c>
      <c r="Q201" s="16"/>
      <c r="U201" s="11">
        <v>50375</v>
      </c>
      <c r="V201" s="7">
        <f t="shared" si="68"/>
        <v>643233.16000000073</v>
      </c>
      <c r="W201" s="7">
        <f t="shared" si="69"/>
        <v>644977.66000000073</v>
      </c>
      <c r="X201" s="7">
        <f t="shared" si="70"/>
        <v>645942.2999999976</v>
      </c>
      <c r="Y201" s="7">
        <f t="shared" si="71"/>
        <v>646705.11999999825</v>
      </c>
      <c r="Z201" s="7">
        <f t="shared" si="72"/>
        <v>657401.92000000016</v>
      </c>
      <c r="AA201" s="7"/>
      <c r="AB201" s="7" cm="1">
        <f t="array" ref="AB201">value-D201</f>
        <v>275370.03000000003</v>
      </c>
      <c r="AC201" s="7" cm="1">
        <f t="array" ref="AC201">value-G201</f>
        <v>275575.26</v>
      </c>
      <c r="AD201" s="7" cm="1">
        <f t="array" ref="AD201">value-J201</f>
        <v>275776.7</v>
      </c>
      <c r="AE201" s="7" cm="1">
        <f t="array" ref="AE201">value-M201</f>
        <v>275979.12</v>
      </c>
      <c r="AF201" s="7" cm="1">
        <f t="array" ref="AF201">value-P201</f>
        <v>178336.95</v>
      </c>
      <c r="AG201" s="7"/>
      <c r="AH201" s="7">
        <f t="shared" si="73"/>
        <v>918603.19000000076</v>
      </c>
      <c r="AI201" s="7">
        <f t="shared" si="74"/>
        <v>920552.92000000074</v>
      </c>
      <c r="AJ201" s="7">
        <f t="shared" si="75"/>
        <v>921718.99999999767</v>
      </c>
      <c r="AK201" s="7">
        <f t="shared" si="76"/>
        <v>922684.23999999824</v>
      </c>
      <c r="AL201" s="7">
        <f t="shared" si="77"/>
        <v>835738.87000000011</v>
      </c>
      <c r="AP201" s="9">
        <f t="shared" si="85"/>
        <v>1744.5</v>
      </c>
      <c r="AQ201" s="9">
        <f t="shared" si="86"/>
        <v>2709.1399999968708</v>
      </c>
      <c r="AR201" s="9">
        <f t="shared" si="87"/>
        <v>3471.959999997518</v>
      </c>
      <c r="AS201" s="9">
        <f t="shared" si="88"/>
        <v>14168.759999999427</v>
      </c>
      <c r="AU201" s="2">
        <f t="shared" si="78"/>
        <v>205.22999999999956</v>
      </c>
      <c r="AV201" s="2">
        <f t="shared" si="79"/>
        <v>406.67000000000189</v>
      </c>
      <c r="AW201" s="2">
        <f t="shared" si="80"/>
        <v>609.09000000000015</v>
      </c>
      <c r="AX201" s="2">
        <f t="shared" si="84"/>
        <v>-97033.08</v>
      </c>
      <c r="AZ201" s="9">
        <f t="shared" si="81"/>
        <v>1949.7299999999996</v>
      </c>
      <c r="BA201" s="9">
        <f t="shared" si="82"/>
        <v>3115.8099999968726</v>
      </c>
      <c r="BB201" s="9">
        <f t="shared" si="83"/>
        <v>4081.0499999975182</v>
      </c>
      <c r="BC201" s="9">
        <f t="shared" si="83"/>
        <v>-82864.320000000575</v>
      </c>
    </row>
    <row r="202" spans="1:55" x14ac:dyDescent="0.25">
      <c r="A202" s="1">
        <v>50406</v>
      </c>
      <c r="B202" s="18">
        <v>45.06</v>
      </c>
      <c r="C202" s="2">
        <v>1180.52</v>
      </c>
      <c r="D202" s="2">
        <v>20449.45</v>
      </c>
      <c r="E202" s="16">
        <v>42.4</v>
      </c>
      <c r="F202" s="2">
        <v>1170.43</v>
      </c>
      <c r="G202" s="2">
        <v>20254.310000000001</v>
      </c>
      <c r="H202" s="16">
        <v>39.79</v>
      </c>
      <c r="I202" s="2">
        <v>1160.3599999999999</v>
      </c>
      <c r="J202" s="2">
        <v>20062.95</v>
      </c>
      <c r="K202" s="16">
        <v>37.22</v>
      </c>
      <c r="L202" s="2">
        <v>1150.3399999999999</v>
      </c>
      <c r="M202" s="2">
        <v>19870.55</v>
      </c>
      <c r="N202" s="25">
        <v>482.07</v>
      </c>
      <c r="O202" s="2">
        <v>689.89</v>
      </c>
      <c r="P202" s="2">
        <v>117973.16</v>
      </c>
      <c r="Q202" s="16"/>
      <c r="U202" s="11">
        <v>50406</v>
      </c>
      <c r="V202" s="7">
        <f t="shared" si="68"/>
        <v>646507.58000000077</v>
      </c>
      <c r="W202" s="7">
        <f t="shared" si="69"/>
        <v>648264.83000000077</v>
      </c>
      <c r="X202" s="7">
        <f t="shared" si="70"/>
        <v>649242.14999999758</v>
      </c>
      <c r="Y202" s="7">
        <f t="shared" si="71"/>
        <v>650017.55999999819</v>
      </c>
      <c r="Z202" s="7">
        <f t="shared" si="72"/>
        <v>660729.9600000002</v>
      </c>
      <c r="AA202" s="7"/>
      <c r="AB202" s="7" cm="1">
        <f t="array" ref="AB202">value-D202</f>
        <v>276550.55</v>
      </c>
      <c r="AC202" s="7" cm="1">
        <f t="array" ref="AC202">value-G202</f>
        <v>276745.69</v>
      </c>
      <c r="AD202" s="7" cm="1">
        <f t="array" ref="AD202">value-J202</f>
        <v>276937.05</v>
      </c>
      <c r="AE202" s="7" cm="1">
        <f t="array" ref="AE202">value-M202</f>
        <v>277129.45</v>
      </c>
      <c r="AF202" s="7" cm="1">
        <f t="array" ref="AF202">value-P202</f>
        <v>179026.84</v>
      </c>
      <c r="AG202" s="7"/>
      <c r="AH202" s="7">
        <f t="shared" si="73"/>
        <v>923058.13000000082</v>
      </c>
      <c r="AI202" s="7">
        <f t="shared" si="74"/>
        <v>925010.52000000072</v>
      </c>
      <c r="AJ202" s="7">
        <f t="shared" si="75"/>
        <v>926179.19999999763</v>
      </c>
      <c r="AK202" s="7">
        <f t="shared" si="76"/>
        <v>927147.00999999815</v>
      </c>
      <c r="AL202" s="7">
        <f t="shared" si="77"/>
        <v>839756.80000000016</v>
      </c>
      <c r="AP202" s="9">
        <f t="shared" si="85"/>
        <v>1757.25</v>
      </c>
      <c r="AQ202" s="9">
        <f t="shared" si="86"/>
        <v>2734.5699999968056</v>
      </c>
      <c r="AR202" s="9">
        <f t="shared" si="87"/>
        <v>3509.9799999974202</v>
      </c>
      <c r="AS202" s="9">
        <f t="shared" si="88"/>
        <v>14222.379999999423</v>
      </c>
      <c r="AU202" s="2">
        <f t="shared" si="78"/>
        <v>195.13999999999942</v>
      </c>
      <c r="AV202" s="2">
        <f t="shared" si="79"/>
        <v>386.5</v>
      </c>
      <c r="AW202" s="2">
        <f t="shared" si="80"/>
        <v>578.90000000000146</v>
      </c>
      <c r="AX202" s="2">
        <f t="shared" si="84"/>
        <v>-97523.71</v>
      </c>
      <c r="AZ202" s="9">
        <f t="shared" si="81"/>
        <v>1952.3899999999994</v>
      </c>
      <c r="BA202" s="9">
        <f t="shared" si="82"/>
        <v>3121.0699999968056</v>
      </c>
      <c r="BB202" s="9">
        <f t="shared" si="83"/>
        <v>4088.8799999974217</v>
      </c>
      <c r="BC202" s="9">
        <f t="shared" si="83"/>
        <v>-83301.330000000584</v>
      </c>
    </row>
    <row r="203" spans="1:55" x14ac:dyDescent="0.25">
      <c r="A203" s="1">
        <v>50437</v>
      </c>
      <c r="B203" s="18">
        <v>42.6</v>
      </c>
      <c r="C203" s="2">
        <v>1182.98</v>
      </c>
      <c r="D203" s="2">
        <v>19266.48</v>
      </c>
      <c r="E203" s="16">
        <v>40.090000000000003</v>
      </c>
      <c r="F203" s="2">
        <v>1172.74</v>
      </c>
      <c r="G203" s="2">
        <v>19081.57</v>
      </c>
      <c r="H203" s="16">
        <v>37.619999999999997</v>
      </c>
      <c r="I203" s="2">
        <v>1162.53</v>
      </c>
      <c r="J203" s="2">
        <v>18900.419999999998</v>
      </c>
      <c r="K203" s="16">
        <v>35.19</v>
      </c>
      <c r="L203" s="2">
        <v>1152.3699999999999</v>
      </c>
      <c r="M203" s="2">
        <v>18718.169999999998</v>
      </c>
      <c r="N203" s="25">
        <v>479.27</v>
      </c>
      <c r="O203" s="2">
        <v>692.69</v>
      </c>
      <c r="P203" s="2">
        <v>117280.47</v>
      </c>
      <c r="Q203" s="16"/>
      <c r="U203" s="11">
        <v>50437</v>
      </c>
      <c r="V203" s="7">
        <f t="shared" si="68"/>
        <v>649782.00000000081</v>
      </c>
      <c r="W203" s="7">
        <f t="shared" si="69"/>
        <v>651552.00000000081</v>
      </c>
      <c r="X203" s="7">
        <f t="shared" si="70"/>
        <v>652541.99999999756</v>
      </c>
      <c r="Y203" s="7">
        <f t="shared" si="71"/>
        <v>653329.99999999814</v>
      </c>
      <c r="Z203" s="7">
        <f t="shared" si="72"/>
        <v>664058.00000000023</v>
      </c>
      <c r="AA203" s="7"/>
      <c r="AB203" s="7" cm="1">
        <f t="array" ref="AB203">value-D203</f>
        <v>277733.52</v>
      </c>
      <c r="AC203" s="7" cm="1">
        <f t="array" ref="AC203">value-G203</f>
        <v>277918.43</v>
      </c>
      <c r="AD203" s="7" cm="1">
        <f t="array" ref="AD203">value-J203</f>
        <v>278099.58</v>
      </c>
      <c r="AE203" s="7" cm="1">
        <f t="array" ref="AE203">value-M203</f>
        <v>278281.83</v>
      </c>
      <c r="AF203" s="7" cm="1">
        <f t="array" ref="AF203">value-P203</f>
        <v>179719.53</v>
      </c>
      <c r="AG203" s="7"/>
      <c r="AH203" s="7">
        <f t="shared" si="73"/>
        <v>927515.52000000083</v>
      </c>
      <c r="AI203" s="7">
        <f t="shared" si="74"/>
        <v>929470.43000000087</v>
      </c>
      <c r="AJ203" s="7">
        <f t="shared" si="75"/>
        <v>930641.57999999751</v>
      </c>
      <c r="AK203" s="7">
        <f t="shared" si="76"/>
        <v>931611.82999999821</v>
      </c>
      <c r="AL203" s="7">
        <f t="shared" si="77"/>
        <v>843777.53000000026</v>
      </c>
      <c r="AP203" s="9">
        <f t="shared" si="85"/>
        <v>1770</v>
      </c>
      <c r="AQ203" s="9">
        <f t="shared" si="86"/>
        <v>2759.9999999967404</v>
      </c>
      <c r="AR203" s="9">
        <f t="shared" si="87"/>
        <v>3547.9999999973224</v>
      </c>
      <c r="AS203" s="9">
        <f t="shared" si="88"/>
        <v>14275.999999999418</v>
      </c>
      <c r="AU203" s="2">
        <f t="shared" si="78"/>
        <v>184.90999999999985</v>
      </c>
      <c r="AV203" s="2">
        <f t="shared" si="79"/>
        <v>366.06000000000131</v>
      </c>
      <c r="AW203" s="2">
        <f t="shared" si="80"/>
        <v>548.31000000000131</v>
      </c>
      <c r="AX203" s="2">
        <f t="shared" si="84"/>
        <v>-98013.99</v>
      </c>
      <c r="AZ203" s="9">
        <f t="shared" si="81"/>
        <v>1954.9099999999999</v>
      </c>
      <c r="BA203" s="9">
        <f t="shared" si="82"/>
        <v>3126.0599999967417</v>
      </c>
      <c r="BB203" s="9">
        <f t="shared" si="83"/>
        <v>4096.3099999973238</v>
      </c>
      <c r="BC203" s="9">
        <f t="shared" si="83"/>
        <v>-83737.990000000587</v>
      </c>
    </row>
    <row r="204" spans="1:55" x14ac:dyDescent="0.25">
      <c r="A204" s="1">
        <v>50465</v>
      </c>
      <c r="B204" s="18">
        <v>40.14</v>
      </c>
      <c r="C204" s="2">
        <v>1185.44</v>
      </c>
      <c r="D204" s="2">
        <v>18081.03</v>
      </c>
      <c r="E204" s="16">
        <v>37.770000000000003</v>
      </c>
      <c r="F204" s="2">
        <v>1175.06</v>
      </c>
      <c r="G204" s="2">
        <v>17906.5</v>
      </c>
      <c r="H204" s="16">
        <v>35.44</v>
      </c>
      <c r="I204" s="2">
        <v>1164.71</v>
      </c>
      <c r="J204" s="2">
        <v>17735.7</v>
      </c>
      <c r="K204" s="16">
        <v>33.15</v>
      </c>
      <c r="L204" s="2">
        <v>1154.4100000000001</v>
      </c>
      <c r="M204" s="2">
        <v>17563.759999999998</v>
      </c>
      <c r="N204" s="25">
        <v>476.45</v>
      </c>
      <c r="O204" s="2">
        <v>695.51</v>
      </c>
      <c r="P204" s="2">
        <v>116584.96000000001</v>
      </c>
      <c r="Q204" s="16"/>
      <c r="U204" s="11">
        <v>50465</v>
      </c>
      <c r="V204" s="7">
        <f t="shared" si="68"/>
        <v>653056.42000000086</v>
      </c>
      <c r="W204" s="7">
        <f t="shared" si="69"/>
        <v>654839.17000000086</v>
      </c>
      <c r="X204" s="7">
        <f t="shared" si="70"/>
        <v>655841.84999999753</v>
      </c>
      <c r="Y204" s="7">
        <f t="shared" si="71"/>
        <v>656642.43999999808</v>
      </c>
      <c r="Z204" s="7">
        <f t="shared" si="72"/>
        <v>667386.04000000027</v>
      </c>
      <c r="AA204" s="7"/>
      <c r="AB204" s="7" cm="1">
        <f t="array" ref="AB204">value-D204</f>
        <v>278918.96999999997</v>
      </c>
      <c r="AC204" s="7" cm="1">
        <f t="array" ref="AC204">value-G204</f>
        <v>279093.5</v>
      </c>
      <c r="AD204" s="7" cm="1">
        <f t="array" ref="AD204">value-J204</f>
        <v>279264.3</v>
      </c>
      <c r="AE204" s="7" cm="1">
        <f t="array" ref="AE204">value-M204</f>
        <v>279436.24</v>
      </c>
      <c r="AF204" s="7" cm="1">
        <f t="array" ref="AF204">value-P204</f>
        <v>180415.03999999998</v>
      </c>
      <c r="AG204" s="7"/>
      <c r="AH204" s="7">
        <f t="shared" si="73"/>
        <v>931975.39000000083</v>
      </c>
      <c r="AI204" s="7">
        <f t="shared" si="74"/>
        <v>933932.67000000086</v>
      </c>
      <c r="AJ204" s="7">
        <f t="shared" si="75"/>
        <v>935106.14999999758</v>
      </c>
      <c r="AK204" s="7">
        <f t="shared" si="76"/>
        <v>936078.67999999807</v>
      </c>
      <c r="AL204" s="7">
        <f t="shared" si="77"/>
        <v>847801.08000000031</v>
      </c>
      <c r="AP204" s="9">
        <f t="shared" si="85"/>
        <v>1782.75</v>
      </c>
      <c r="AQ204" s="9">
        <f t="shared" si="86"/>
        <v>2785.4299999966752</v>
      </c>
      <c r="AR204" s="9">
        <f t="shared" si="87"/>
        <v>3586.0199999972247</v>
      </c>
      <c r="AS204" s="9">
        <f t="shared" si="88"/>
        <v>14329.619999999413</v>
      </c>
      <c r="AU204" s="2">
        <f t="shared" si="78"/>
        <v>174.52999999999884</v>
      </c>
      <c r="AV204" s="2">
        <f t="shared" si="79"/>
        <v>345.32999999999811</v>
      </c>
      <c r="AW204" s="2">
        <f t="shared" si="80"/>
        <v>517.27000000000044</v>
      </c>
      <c r="AX204" s="2">
        <f t="shared" si="84"/>
        <v>-98503.930000000008</v>
      </c>
      <c r="AZ204" s="9">
        <f t="shared" si="81"/>
        <v>1957.2799999999988</v>
      </c>
      <c r="BA204" s="9">
        <f t="shared" si="82"/>
        <v>3130.7599999966733</v>
      </c>
      <c r="BB204" s="9">
        <f t="shared" si="83"/>
        <v>4103.2899999972251</v>
      </c>
      <c r="BC204" s="9">
        <f t="shared" si="83"/>
        <v>-84174.310000000594</v>
      </c>
    </row>
    <row r="205" spans="1:55" x14ac:dyDescent="0.25">
      <c r="A205" s="1">
        <v>50496</v>
      </c>
      <c r="B205" s="18">
        <v>37.67</v>
      </c>
      <c r="C205" s="2">
        <v>1187.9100000000001</v>
      </c>
      <c r="D205" s="2">
        <v>16893.12</v>
      </c>
      <c r="E205" s="16">
        <v>35.44</v>
      </c>
      <c r="F205" s="2">
        <v>1177.3900000000001</v>
      </c>
      <c r="G205" s="2">
        <v>16729.11</v>
      </c>
      <c r="H205" s="16">
        <v>33.25</v>
      </c>
      <c r="I205" s="2">
        <v>1166.9000000000001</v>
      </c>
      <c r="J205" s="2">
        <v>16568.810000000001</v>
      </c>
      <c r="K205" s="16">
        <v>31.1</v>
      </c>
      <c r="L205" s="2">
        <v>1156.46</v>
      </c>
      <c r="M205" s="2">
        <v>16407.3</v>
      </c>
      <c r="N205" s="25">
        <v>473.63</v>
      </c>
      <c r="O205" s="2">
        <v>698.33</v>
      </c>
      <c r="P205" s="2">
        <v>115886.62</v>
      </c>
      <c r="Q205" s="16"/>
      <c r="U205" s="11">
        <v>50496</v>
      </c>
      <c r="V205" s="7">
        <f t="shared" si="68"/>
        <v>656330.8400000009</v>
      </c>
      <c r="W205" s="7">
        <f t="shared" si="69"/>
        <v>658126.3400000009</v>
      </c>
      <c r="X205" s="7">
        <f t="shared" si="70"/>
        <v>659141.69999999751</v>
      </c>
      <c r="Y205" s="7">
        <f t="shared" si="71"/>
        <v>659954.87999999803</v>
      </c>
      <c r="Z205" s="7">
        <f t="shared" si="72"/>
        <v>670714.08000000031</v>
      </c>
      <c r="AA205" s="7"/>
      <c r="AB205" s="7" cm="1">
        <f t="array" ref="AB205">value-D205</f>
        <v>280106.88</v>
      </c>
      <c r="AC205" s="7" cm="1">
        <f t="array" ref="AC205">value-G205</f>
        <v>280270.89</v>
      </c>
      <c r="AD205" s="7" cm="1">
        <f t="array" ref="AD205">value-J205</f>
        <v>280431.19</v>
      </c>
      <c r="AE205" s="7" cm="1">
        <f t="array" ref="AE205">value-M205</f>
        <v>280592.7</v>
      </c>
      <c r="AF205" s="7" cm="1">
        <f t="array" ref="AF205">value-P205</f>
        <v>181113.38</v>
      </c>
      <c r="AG205" s="7"/>
      <c r="AH205" s="7">
        <f t="shared" si="73"/>
        <v>936437.7200000009</v>
      </c>
      <c r="AI205" s="7">
        <f t="shared" si="74"/>
        <v>938397.23000000091</v>
      </c>
      <c r="AJ205" s="7">
        <f t="shared" si="75"/>
        <v>939572.88999999757</v>
      </c>
      <c r="AK205" s="7">
        <f t="shared" si="76"/>
        <v>940547.57999999798</v>
      </c>
      <c r="AL205" s="7">
        <f t="shared" si="77"/>
        <v>851827.46000000031</v>
      </c>
      <c r="AP205" s="9">
        <f t="shared" si="85"/>
        <v>1795.5</v>
      </c>
      <c r="AQ205" s="9">
        <f t="shared" si="86"/>
        <v>2810.85999999661</v>
      </c>
      <c r="AR205" s="9">
        <f t="shared" si="87"/>
        <v>3624.0399999971269</v>
      </c>
      <c r="AS205" s="9">
        <f t="shared" si="88"/>
        <v>14383.239999999409</v>
      </c>
      <c r="AU205" s="2">
        <f t="shared" si="78"/>
        <v>164.0099999999984</v>
      </c>
      <c r="AV205" s="2">
        <f t="shared" si="79"/>
        <v>324.30999999999767</v>
      </c>
      <c r="AW205" s="2">
        <f t="shared" si="80"/>
        <v>485.81999999999971</v>
      </c>
      <c r="AX205" s="2">
        <f t="shared" si="84"/>
        <v>-98993.5</v>
      </c>
      <c r="AZ205" s="9">
        <f t="shared" si="81"/>
        <v>1959.5099999999984</v>
      </c>
      <c r="BA205" s="9">
        <f t="shared" si="82"/>
        <v>3135.1699999966077</v>
      </c>
      <c r="BB205" s="9">
        <f t="shared" si="83"/>
        <v>4109.8599999971266</v>
      </c>
      <c r="BC205" s="9">
        <f t="shared" si="83"/>
        <v>-84610.260000000591</v>
      </c>
    </row>
    <row r="206" spans="1:55" x14ac:dyDescent="0.25">
      <c r="A206" s="1">
        <v>50526</v>
      </c>
      <c r="B206" s="18">
        <v>35.19</v>
      </c>
      <c r="C206" s="2">
        <v>1190.3900000000001</v>
      </c>
      <c r="D206" s="2">
        <v>15702.74</v>
      </c>
      <c r="E206" s="16">
        <v>33.11</v>
      </c>
      <c r="F206" s="2">
        <v>1179.72</v>
      </c>
      <c r="G206" s="2">
        <v>15549.39</v>
      </c>
      <c r="H206" s="16">
        <v>31.07</v>
      </c>
      <c r="I206" s="2">
        <v>1169.08</v>
      </c>
      <c r="J206" s="2">
        <v>15399.73</v>
      </c>
      <c r="K206" s="16">
        <v>29.05</v>
      </c>
      <c r="L206" s="2">
        <v>1158.51</v>
      </c>
      <c r="M206" s="2">
        <v>15248.8</v>
      </c>
      <c r="N206" s="25">
        <v>470.79</v>
      </c>
      <c r="O206" s="2">
        <v>701.17</v>
      </c>
      <c r="P206" s="2">
        <v>115185.45</v>
      </c>
      <c r="Q206" s="16"/>
      <c r="U206" s="11">
        <v>50526</v>
      </c>
      <c r="V206" s="7">
        <f t="shared" si="68"/>
        <v>659605.26000000094</v>
      </c>
      <c r="W206" s="7">
        <f t="shared" si="69"/>
        <v>661413.51000000094</v>
      </c>
      <c r="X206" s="7">
        <f t="shared" si="70"/>
        <v>662441.54999999749</v>
      </c>
      <c r="Y206" s="7">
        <f t="shared" si="71"/>
        <v>663267.31999999797</v>
      </c>
      <c r="Z206" s="7">
        <f t="shared" si="72"/>
        <v>674042.12000000034</v>
      </c>
      <c r="AA206" s="7"/>
      <c r="AB206" s="7" cm="1">
        <f t="array" ref="AB206">value-D206</f>
        <v>281297.26</v>
      </c>
      <c r="AC206" s="7" cm="1">
        <f t="array" ref="AC206">value-G206</f>
        <v>281450.61</v>
      </c>
      <c r="AD206" s="7" cm="1">
        <f t="array" ref="AD206">value-J206</f>
        <v>281600.27</v>
      </c>
      <c r="AE206" s="7" cm="1">
        <f t="array" ref="AE206">value-M206</f>
        <v>281751.2</v>
      </c>
      <c r="AF206" s="7" cm="1">
        <f t="array" ref="AF206">value-P206</f>
        <v>181814.55</v>
      </c>
      <c r="AG206" s="7"/>
      <c r="AH206" s="7">
        <f t="shared" si="73"/>
        <v>940902.52000000095</v>
      </c>
      <c r="AI206" s="7">
        <f t="shared" si="74"/>
        <v>942864.12000000093</v>
      </c>
      <c r="AJ206" s="7">
        <f t="shared" si="75"/>
        <v>944041.8199999975</v>
      </c>
      <c r="AK206" s="7">
        <f t="shared" si="76"/>
        <v>945018.51999999792</v>
      </c>
      <c r="AL206" s="7">
        <f t="shared" si="77"/>
        <v>855856.67000000039</v>
      </c>
      <c r="AP206" s="9">
        <f t="shared" si="85"/>
        <v>1808.25</v>
      </c>
      <c r="AQ206" s="9">
        <f t="shared" si="86"/>
        <v>2836.2899999965448</v>
      </c>
      <c r="AR206" s="9">
        <f t="shared" si="87"/>
        <v>3662.0599999970291</v>
      </c>
      <c r="AS206" s="9">
        <f t="shared" si="88"/>
        <v>14436.859999999404</v>
      </c>
      <c r="AU206" s="2">
        <f t="shared" si="78"/>
        <v>153.35000000000036</v>
      </c>
      <c r="AV206" s="2">
        <f t="shared" si="79"/>
        <v>303.01000000000022</v>
      </c>
      <c r="AW206" s="2">
        <f t="shared" si="80"/>
        <v>453.94000000000051</v>
      </c>
      <c r="AX206" s="2">
        <f t="shared" si="84"/>
        <v>-99482.709999999992</v>
      </c>
      <c r="AZ206" s="9">
        <f t="shared" si="81"/>
        <v>1961.6000000000004</v>
      </c>
      <c r="BA206" s="9">
        <f t="shared" si="82"/>
        <v>3139.299999996545</v>
      </c>
      <c r="BB206" s="9">
        <f t="shared" si="83"/>
        <v>4115.9999999970296</v>
      </c>
      <c r="BC206" s="9">
        <f t="shared" si="83"/>
        <v>-85045.850000000588</v>
      </c>
    </row>
    <row r="207" spans="1:55" x14ac:dyDescent="0.25">
      <c r="A207" s="1">
        <v>50557</v>
      </c>
      <c r="B207" s="18">
        <v>32.71</v>
      </c>
      <c r="C207" s="2">
        <v>1192.8699999999999</v>
      </c>
      <c r="D207" s="2">
        <v>14509.87</v>
      </c>
      <c r="E207" s="16">
        <v>30.77</v>
      </c>
      <c r="F207" s="2">
        <v>1182.06</v>
      </c>
      <c r="G207" s="2">
        <v>14367.34</v>
      </c>
      <c r="H207" s="16">
        <v>28.87</v>
      </c>
      <c r="I207" s="2">
        <v>1171.28</v>
      </c>
      <c r="J207" s="2">
        <v>14228.45</v>
      </c>
      <c r="K207" s="16">
        <v>27</v>
      </c>
      <c r="L207" s="2">
        <v>1160.56</v>
      </c>
      <c r="M207" s="2">
        <v>14088.24</v>
      </c>
      <c r="N207" s="25">
        <v>467.94</v>
      </c>
      <c r="O207" s="2">
        <v>704.02</v>
      </c>
      <c r="P207" s="2">
        <v>114481.43</v>
      </c>
      <c r="Q207" s="16"/>
      <c r="U207" s="11">
        <v>50557</v>
      </c>
      <c r="V207" s="7">
        <f t="shared" si="68"/>
        <v>662879.68000000098</v>
      </c>
      <c r="W207" s="7">
        <f t="shared" si="69"/>
        <v>664700.68000000098</v>
      </c>
      <c r="X207" s="7">
        <f t="shared" si="70"/>
        <v>665741.39999999746</v>
      </c>
      <c r="Y207" s="7">
        <f t="shared" si="71"/>
        <v>666579.75999999791</v>
      </c>
      <c r="Z207" s="7">
        <f t="shared" si="72"/>
        <v>677370.16000000038</v>
      </c>
      <c r="AA207" s="7"/>
      <c r="AB207" s="7" cm="1">
        <f t="array" ref="AB207">value-D207</f>
        <v>282490.13</v>
      </c>
      <c r="AC207" s="7" cm="1">
        <f t="array" ref="AC207">value-G207</f>
        <v>282632.65999999997</v>
      </c>
      <c r="AD207" s="7" cm="1">
        <f t="array" ref="AD207">value-J207</f>
        <v>282771.55</v>
      </c>
      <c r="AE207" s="7" cm="1">
        <f t="array" ref="AE207">value-M207</f>
        <v>282911.76</v>
      </c>
      <c r="AF207" s="7" cm="1">
        <f t="array" ref="AF207">value-P207</f>
        <v>182518.57</v>
      </c>
      <c r="AG207" s="7"/>
      <c r="AH207" s="7">
        <f t="shared" si="73"/>
        <v>945369.81000000099</v>
      </c>
      <c r="AI207" s="7">
        <f t="shared" si="74"/>
        <v>947333.34000000102</v>
      </c>
      <c r="AJ207" s="7">
        <f t="shared" si="75"/>
        <v>948512.94999999739</v>
      </c>
      <c r="AK207" s="7">
        <f t="shared" si="76"/>
        <v>949491.51999999792</v>
      </c>
      <c r="AL207" s="7">
        <f t="shared" si="77"/>
        <v>859888.73000000045</v>
      </c>
      <c r="AP207" s="9">
        <f t="shared" si="85"/>
        <v>1821</v>
      </c>
      <c r="AQ207" s="9">
        <f t="shared" si="86"/>
        <v>2861.7199999964796</v>
      </c>
      <c r="AR207" s="9">
        <f t="shared" si="87"/>
        <v>3700.0799999969313</v>
      </c>
      <c r="AS207" s="9">
        <f t="shared" si="88"/>
        <v>14490.479999999399</v>
      </c>
      <c r="AU207" s="2">
        <f t="shared" si="78"/>
        <v>142.53000000000065</v>
      </c>
      <c r="AV207" s="2">
        <f t="shared" si="79"/>
        <v>281.42000000000007</v>
      </c>
      <c r="AW207" s="2">
        <f t="shared" si="80"/>
        <v>421.63000000000102</v>
      </c>
      <c r="AX207" s="2">
        <f t="shared" si="84"/>
        <v>-99971.56</v>
      </c>
      <c r="AZ207" s="9">
        <f t="shared" si="81"/>
        <v>1963.5300000000007</v>
      </c>
      <c r="BA207" s="9">
        <f t="shared" si="82"/>
        <v>3143.1399999964797</v>
      </c>
      <c r="BB207" s="9">
        <f t="shared" si="83"/>
        <v>4121.7099999969323</v>
      </c>
      <c r="BC207" s="9">
        <f t="shared" si="83"/>
        <v>-85481.080000000598</v>
      </c>
    </row>
    <row r="208" spans="1:55" x14ac:dyDescent="0.25">
      <c r="A208" s="1">
        <v>50587</v>
      </c>
      <c r="B208" s="18">
        <v>30.23</v>
      </c>
      <c r="C208" s="2">
        <v>1195.3499999999999</v>
      </c>
      <c r="D208" s="2">
        <v>13314.52</v>
      </c>
      <c r="E208" s="16">
        <v>28.44</v>
      </c>
      <c r="F208" s="2">
        <v>1184.3900000000001</v>
      </c>
      <c r="G208" s="2">
        <v>13182.94</v>
      </c>
      <c r="H208" s="16">
        <v>26.68</v>
      </c>
      <c r="I208" s="2">
        <v>1173.47</v>
      </c>
      <c r="J208" s="2">
        <v>13054.98</v>
      </c>
      <c r="K208" s="16">
        <v>24.95</v>
      </c>
      <c r="L208" s="2">
        <v>1162.6099999999999</v>
      </c>
      <c r="M208" s="2">
        <v>12925.63</v>
      </c>
      <c r="N208" s="25">
        <v>465.08</v>
      </c>
      <c r="O208" s="2">
        <v>706.88</v>
      </c>
      <c r="P208" s="2">
        <v>113774.55</v>
      </c>
      <c r="Q208" s="16"/>
      <c r="U208" s="11">
        <v>50587</v>
      </c>
      <c r="V208" s="7">
        <f t="shared" si="68"/>
        <v>666154.10000000102</v>
      </c>
      <c r="W208" s="7">
        <f t="shared" si="69"/>
        <v>667987.85000000102</v>
      </c>
      <c r="X208" s="7">
        <f t="shared" si="70"/>
        <v>669041.24999999744</v>
      </c>
      <c r="Y208" s="7">
        <f t="shared" si="71"/>
        <v>669892.19999999786</v>
      </c>
      <c r="Z208" s="7">
        <f t="shared" si="72"/>
        <v>680698.20000000042</v>
      </c>
      <c r="AA208" s="7"/>
      <c r="AB208" s="7" cm="1">
        <f t="array" ref="AB208">value-D208</f>
        <v>283685.48</v>
      </c>
      <c r="AC208" s="7" cm="1">
        <f t="array" ref="AC208">value-G208</f>
        <v>283817.06</v>
      </c>
      <c r="AD208" s="7" cm="1">
        <f t="array" ref="AD208">value-J208</f>
        <v>283945.02</v>
      </c>
      <c r="AE208" s="7" cm="1">
        <f t="array" ref="AE208">value-M208</f>
        <v>284074.37</v>
      </c>
      <c r="AF208" s="7" cm="1">
        <f t="array" ref="AF208">value-P208</f>
        <v>183225.45</v>
      </c>
      <c r="AG208" s="7"/>
      <c r="AH208" s="7">
        <f t="shared" si="73"/>
        <v>949839.58000000101</v>
      </c>
      <c r="AI208" s="7">
        <f t="shared" si="74"/>
        <v>951804.91000000108</v>
      </c>
      <c r="AJ208" s="7">
        <f t="shared" si="75"/>
        <v>952986.26999999746</v>
      </c>
      <c r="AK208" s="7">
        <f t="shared" si="76"/>
        <v>953966.56999999785</v>
      </c>
      <c r="AL208" s="7">
        <f t="shared" si="77"/>
        <v>863923.65000000037</v>
      </c>
      <c r="AP208" s="9">
        <f t="shared" si="85"/>
        <v>1833.75</v>
      </c>
      <c r="AQ208" s="9">
        <f t="shared" si="86"/>
        <v>2887.1499999964144</v>
      </c>
      <c r="AR208" s="9">
        <f t="shared" si="87"/>
        <v>3738.0999999968335</v>
      </c>
      <c r="AS208" s="9">
        <f t="shared" si="88"/>
        <v>14544.099999999395</v>
      </c>
      <c r="AU208" s="2">
        <f t="shared" si="78"/>
        <v>131.57999999999993</v>
      </c>
      <c r="AV208" s="2">
        <f t="shared" si="79"/>
        <v>259.54000000000087</v>
      </c>
      <c r="AW208" s="2">
        <f t="shared" si="80"/>
        <v>388.89000000000124</v>
      </c>
      <c r="AX208" s="2">
        <f t="shared" si="84"/>
        <v>-100460.03</v>
      </c>
      <c r="AZ208" s="9">
        <f t="shared" si="81"/>
        <v>1965.33</v>
      </c>
      <c r="BA208" s="9">
        <f t="shared" si="82"/>
        <v>3146.6899999964153</v>
      </c>
      <c r="BB208" s="9">
        <f t="shared" si="83"/>
        <v>4126.9899999968347</v>
      </c>
      <c r="BC208" s="9">
        <f t="shared" si="83"/>
        <v>-85915.930000000604</v>
      </c>
    </row>
    <row r="209" spans="1:55" x14ac:dyDescent="0.25">
      <c r="A209" s="1">
        <v>50618</v>
      </c>
      <c r="B209" s="18">
        <v>27.74</v>
      </c>
      <c r="C209" s="2">
        <v>1197.8399999999999</v>
      </c>
      <c r="D209" s="2">
        <v>12116.68</v>
      </c>
      <c r="E209" s="16">
        <v>26.09</v>
      </c>
      <c r="F209" s="2">
        <v>1186.74</v>
      </c>
      <c r="G209" s="2">
        <v>11996.21</v>
      </c>
      <c r="H209" s="16">
        <v>24.48</v>
      </c>
      <c r="I209" s="2">
        <v>1175.67</v>
      </c>
      <c r="J209" s="2">
        <v>11879.31</v>
      </c>
      <c r="K209" s="16">
        <v>22.89</v>
      </c>
      <c r="L209" s="2">
        <v>1164.67</v>
      </c>
      <c r="M209" s="2">
        <v>11760.96</v>
      </c>
      <c r="N209" s="25">
        <v>462.21</v>
      </c>
      <c r="O209" s="2">
        <v>709.75</v>
      </c>
      <c r="P209" s="2">
        <v>113064.8</v>
      </c>
      <c r="Q209" s="16"/>
      <c r="U209" s="11">
        <v>50618</v>
      </c>
      <c r="V209" s="7">
        <f t="shared" si="68"/>
        <v>669428.52000000107</v>
      </c>
      <c r="W209" s="7">
        <f t="shared" si="69"/>
        <v>671275.02000000107</v>
      </c>
      <c r="X209" s="7">
        <f t="shared" si="70"/>
        <v>672341.09999999742</v>
      </c>
      <c r="Y209" s="7">
        <f t="shared" si="71"/>
        <v>673204.6399999978</v>
      </c>
      <c r="Z209" s="7">
        <f t="shared" si="72"/>
        <v>684026.24000000046</v>
      </c>
      <c r="AA209" s="7"/>
      <c r="AB209" s="7" cm="1">
        <f t="array" ref="AB209">value-D209</f>
        <v>284883.32</v>
      </c>
      <c r="AC209" s="7" cm="1">
        <f t="array" ref="AC209">value-G209</f>
        <v>285003.78999999998</v>
      </c>
      <c r="AD209" s="7" cm="1">
        <f t="array" ref="AD209">value-J209</f>
        <v>285120.69</v>
      </c>
      <c r="AE209" s="7" cm="1">
        <f t="array" ref="AE209">value-M209</f>
        <v>285239.03999999998</v>
      </c>
      <c r="AF209" s="7" cm="1">
        <f t="array" ref="AF209">value-P209</f>
        <v>183935.2</v>
      </c>
      <c r="AG209" s="7"/>
      <c r="AH209" s="7">
        <f t="shared" si="73"/>
        <v>954311.84000000102</v>
      </c>
      <c r="AI209" s="7">
        <f t="shared" si="74"/>
        <v>956278.81000000099</v>
      </c>
      <c r="AJ209" s="7">
        <f t="shared" si="75"/>
        <v>957461.78999999748</v>
      </c>
      <c r="AK209" s="7">
        <f t="shared" si="76"/>
        <v>958443.67999999784</v>
      </c>
      <c r="AL209" s="7">
        <f t="shared" si="77"/>
        <v>867961.44000000041</v>
      </c>
      <c r="AP209" s="9">
        <f t="shared" si="85"/>
        <v>1846.5</v>
      </c>
      <c r="AQ209" s="9">
        <f t="shared" si="86"/>
        <v>2912.5799999963492</v>
      </c>
      <c r="AR209" s="9">
        <f t="shared" si="87"/>
        <v>3776.1199999967357</v>
      </c>
      <c r="AS209" s="9">
        <f t="shared" si="88"/>
        <v>14597.71999999939</v>
      </c>
      <c r="AU209" s="2">
        <f t="shared" si="78"/>
        <v>120.47000000000116</v>
      </c>
      <c r="AV209" s="2">
        <f t="shared" si="79"/>
        <v>237.3700000000008</v>
      </c>
      <c r="AW209" s="2">
        <f t="shared" si="80"/>
        <v>355.72000000000116</v>
      </c>
      <c r="AX209" s="2">
        <f t="shared" si="84"/>
        <v>-100948.12</v>
      </c>
      <c r="AZ209" s="9">
        <f t="shared" si="81"/>
        <v>1966.9700000000012</v>
      </c>
      <c r="BA209" s="9">
        <f t="shared" si="82"/>
        <v>3149.94999999635</v>
      </c>
      <c r="BB209" s="9">
        <f t="shared" si="83"/>
        <v>4131.8399999967369</v>
      </c>
      <c r="BC209" s="9">
        <f t="shared" si="83"/>
        <v>-86350.400000000605</v>
      </c>
    </row>
    <row r="210" spans="1:55" x14ac:dyDescent="0.25">
      <c r="A210" s="1">
        <v>50649</v>
      </c>
      <c r="B210" s="18">
        <v>25.24</v>
      </c>
      <c r="C210" s="2">
        <v>1200.3399999999999</v>
      </c>
      <c r="D210" s="2">
        <v>10916.34</v>
      </c>
      <c r="E210" s="16">
        <v>23.74</v>
      </c>
      <c r="F210" s="2">
        <v>1189.0899999999999</v>
      </c>
      <c r="G210" s="2">
        <v>10807.12</v>
      </c>
      <c r="H210" s="16">
        <v>22.27</v>
      </c>
      <c r="I210" s="2">
        <v>1177.8800000000001</v>
      </c>
      <c r="J210" s="2">
        <v>10701.43</v>
      </c>
      <c r="K210" s="16">
        <v>20.83</v>
      </c>
      <c r="L210" s="2">
        <v>1166.73</v>
      </c>
      <c r="M210" s="2">
        <v>10594.23</v>
      </c>
      <c r="N210" s="25">
        <v>459.33</v>
      </c>
      <c r="O210" s="2">
        <v>712.63</v>
      </c>
      <c r="P210" s="2">
        <v>112352.17</v>
      </c>
      <c r="Q210" s="16"/>
      <c r="U210" s="11">
        <v>50649</v>
      </c>
      <c r="V210" s="7">
        <f t="shared" si="68"/>
        <v>672702.94000000111</v>
      </c>
      <c r="W210" s="7">
        <f t="shared" si="69"/>
        <v>674562.19000000111</v>
      </c>
      <c r="X210" s="7">
        <f t="shared" si="70"/>
        <v>675640.94999999739</v>
      </c>
      <c r="Y210" s="7">
        <f t="shared" si="71"/>
        <v>676517.07999999775</v>
      </c>
      <c r="Z210" s="7">
        <f t="shared" si="72"/>
        <v>687354.28000000049</v>
      </c>
      <c r="AA210" s="7"/>
      <c r="AB210" s="7" cm="1">
        <f t="array" ref="AB210">value-D210</f>
        <v>286083.65999999997</v>
      </c>
      <c r="AC210" s="7" cm="1">
        <f t="array" ref="AC210">value-G210</f>
        <v>286192.88</v>
      </c>
      <c r="AD210" s="7" cm="1">
        <f t="array" ref="AD210">value-J210</f>
        <v>286298.57</v>
      </c>
      <c r="AE210" s="7" cm="1">
        <f t="array" ref="AE210">value-M210</f>
        <v>286405.77</v>
      </c>
      <c r="AF210" s="7" cm="1">
        <f t="array" ref="AF210">value-P210</f>
        <v>184647.83000000002</v>
      </c>
      <c r="AG210" s="7"/>
      <c r="AH210" s="7">
        <f t="shared" si="73"/>
        <v>958786.60000000102</v>
      </c>
      <c r="AI210" s="7">
        <f t="shared" si="74"/>
        <v>960755.07000000111</v>
      </c>
      <c r="AJ210" s="7">
        <f t="shared" si="75"/>
        <v>961939.51999999746</v>
      </c>
      <c r="AK210" s="7">
        <f t="shared" si="76"/>
        <v>962922.84999999776</v>
      </c>
      <c r="AL210" s="7">
        <f t="shared" si="77"/>
        <v>872002.11000000057</v>
      </c>
      <c r="AP210" s="9">
        <f t="shared" si="85"/>
        <v>1859.25</v>
      </c>
      <c r="AQ210" s="9">
        <f t="shared" si="86"/>
        <v>2938.009999996284</v>
      </c>
      <c r="AR210" s="9">
        <f t="shared" si="87"/>
        <v>3814.1399999966379</v>
      </c>
      <c r="AS210" s="9">
        <f t="shared" si="88"/>
        <v>14651.339999999385</v>
      </c>
      <c r="AU210" s="2">
        <f t="shared" si="78"/>
        <v>109.21999999999935</v>
      </c>
      <c r="AV210" s="2">
        <f t="shared" si="79"/>
        <v>214.90999999999985</v>
      </c>
      <c r="AW210" s="2">
        <f t="shared" si="80"/>
        <v>322.11000000000058</v>
      </c>
      <c r="AX210" s="2">
        <f t="shared" si="84"/>
        <v>-101435.83</v>
      </c>
      <c r="AZ210" s="9">
        <f t="shared" si="81"/>
        <v>1968.4699999999993</v>
      </c>
      <c r="BA210" s="9">
        <f t="shared" si="82"/>
        <v>3152.9199999962839</v>
      </c>
      <c r="BB210" s="9">
        <f t="shared" si="83"/>
        <v>4136.2499999966385</v>
      </c>
      <c r="BC210" s="9">
        <f t="shared" si="83"/>
        <v>-86784.490000000616</v>
      </c>
    </row>
    <row r="211" spans="1:55" x14ac:dyDescent="0.25">
      <c r="A211" s="1">
        <v>50679</v>
      </c>
      <c r="B211" s="18">
        <v>22.74</v>
      </c>
      <c r="C211" s="2">
        <v>1202.8399999999999</v>
      </c>
      <c r="D211" s="2">
        <v>9713.5</v>
      </c>
      <c r="E211" s="16">
        <v>21.39</v>
      </c>
      <c r="F211" s="2">
        <v>1191.44</v>
      </c>
      <c r="G211" s="2">
        <v>9615.68</v>
      </c>
      <c r="H211" s="16">
        <v>20.07</v>
      </c>
      <c r="I211" s="2">
        <v>1180.08</v>
      </c>
      <c r="J211" s="2">
        <v>9521.34</v>
      </c>
      <c r="K211" s="16">
        <v>18.760000000000002</v>
      </c>
      <c r="L211" s="2">
        <v>1168.8</v>
      </c>
      <c r="M211" s="2">
        <v>9425.43</v>
      </c>
      <c r="N211" s="25">
        <v>456.43</v>
      </c>
      <c r="O211" s="2">
        <v>715.53</v>
      </c>
      <c r="P211" s="2">
        <v>111636.64</v>
      </c>
      <c r="Q211" s="16"/>
      <c r="U211" s="11">
        <v>50679</v>
      </c>
      <c r="V211" s="7">
        <f t="shared" si="68"/>
        <v>675977.36000000115</v>
      </c>
      <c r="W211" s="7">
        <f t="shared" si="69"/>
        <v>677849.36000000115</v>
      </c>
      <c r="X211" s="7">
        <f t="shared" si="70"/>
        <v>678940.79999999737</v>
      </c>
      <c r="Y211" s="7">
        <f t="shared" si="71"/>
        <v>679829.51999999769</v>
      </c>
      <c r="Z211" s="7">
        <f t="shared" si="72"/>
        <v>690682.32000000053</v>
      </c>
      <c r="AA211" s="7"/>
      <c r="AB211" s="7" cm="1">
        <f t="array" ref="AB211">value-D211</f>
        <v>287286.5</v>
      </c>
      <c r="AC211" s="7" cm="1">
        <f t="array" ref="AC211">value-G211</f>
        <v>287384.32000000001</v>
      </c>
      <c r="AD211" s="7" cm="1">
        <f t="array" ref="AD211">value-J211</f>
        <v>287478.65999999997</v>
      </c>
      <c r="AE211" s="7" cm="1">
        <f t="array" ref="AE211">value-M211</f>
        <v>287574.57</v>
      </c>
      <c r="AF211" s="7" cm="1">
        <f t="array" ref="AF211">value-P211</f>
        <v>185363.36</v>
      </c>
      <c r="AG211" s="7"/>
      <c r="AH211" s="7">
        <f t="shared" si="73"/>
        <v>963263.86000000115</v>
      </c>
      <c r="AI211" s="7">
        <f t="shared" si="74"/>
        <v>965233.6800000011</v>
      </c>
      <c r="AJ211" s="7">
        <f t="shared" si="75"/>
        <v>966419.4599999974</v>
      </c>
      <c r="AK211" s="7">
        <f t="shared" si="76"/>
        <v>967404.08999999776</v>
      </c>
      <c r="AL211" s="7">
        <f t="shared" si="77"/>
        <v>876045.68000000052</v>
      </c>
      <c r="AP211" s="9">
        <f t="shared" si="85"/>
        <v>1872</v>
      </c>
      <c r="AQ211" s="9">
        <f t="shared" si="86"/>
        <v>2963.4399999962188</v>
      </c>
      <c r="AR211" s="9">
        <f t="shared" si="87"/>
        <v>3852.1599999965401</v>
      </c>
      <c r="AS211" s="9">
        <f t="shared" si="88"/>
        <v>14704.959999999381</v>
      </c>
      <c r="AU211" s="2">
        <f t="shared" si="78"/>
        <v>97.819999999999709</v>
      </c>
      <c r="AV211" s="2">
        <f t="shared" si="79"/>
        <v>192.15999999999985</v>
      </c>
      <c r="AW211" s="2">
        <f t="shared" si="80"/>
        <v>288.06999999999971</v>
      </c>
      <c r="AX211" s="2">
        <f t="shared" si="84"/>
        <v>-101923.14</v>
      </c>
      <c r="AZ211" s="9">
        <f t="shared" si="81"/>
        <v>1969.8199999999997</v>
      </c>
      <c r="BA211" s="9">
        <f t="shared" si="82"/>
        <v>3155.5999999962187</v>
      </c>
      <c r="BB211" s="9">
        <f t="shared" si="83"/>
        <v>4140.2299999965398</v>
      </c>
      <c r="BC211" s="9">
        <f t="shared" si="83"/>
        <v>-87218.180000000619</v>
      </c>
    </row>
    <row r="212" spans="1:55" x14ac:dyDescent="0.25">
      <c r="A212" s="1">
        <v>50710</v>
      </c>
      <c r="B212" s="18">
        <v>20.239999999999998</v>
      </c>
      <c r="C212" s="2">
        <v>1205.3399999999999</v>
      </c>
      <c r="D212" s="2">
        <v>8508.16</v>
      </c>
      <c r="E212" s="16">
        <v>19.03</v>
      </c>
      <c r="F212" s="2">
        <v>1193.8</v>
      </c>
      <c r="G212" s="2">
        <v>8421.8799999999992</v>
      </c>
      <c r="H212" s="16">
        <v>17.850000000000001</v>
      </c>
      <c r="I212" s="2">
        <v>1182.3</v>
      </c>
      <c r="J212" s="2">
        <v>8339.0499999999993</v>
      </c>
      <c r="K212" s="16">
        <v>16.690000000000001</v>
      </c>
      <c r="L212" s="2">
        <v>1170.8699999999999</v>
      </c>
      <c r="M212" s="2">
        <v>8254.56</v>
      </c>
      <c r="N212" s="25">
        <v>453.52</v>
      </c>
      <c r="O212" s="2">
        <v>718.44</v>
      </c>
      <c r="P212" s="2">
        <v>110918.2</v>
      </c>
      <c r="Q212" s="16"/>
      <c r="U212" s="11">
        <v>50710</v>
      </c>
      <c r="V212" s="7">
        <f t="shared" si="68"/>
        <v>679251.78000000119</v>
      </c>
      <c r="W212" s="7">
        <f t="shared" si="69"/>
        <v>681136.53000000119</v>
      </c>
      <c r="X212" s="7">
        <f t="shared" si="70"/>
        <v>682240.64999999735</v>
      </c>
      <c r="Y212" s="7">
        <f t="shared" si="71"/>
        <v>683141.95999999763</v>
      </c>
      <c r="Z212" s="7">
        <f t="shared" si="72"/>
        <v>694010.36000000057</v>
      </c>
      <c r="AA212" s="7"/>
      <c r="AB212" s="7" cm="1">
        <f t="array" ref="AB212">value-D212</f>
        <v>288491.84000000003</v>
      </c>
      <c r="AC212" s="7" cm="1">
        <f t="array" ref="AC212">value-G212</f>
        <v>288578.12</v>
      </c>
      <c r="AD212" s="7" cm="1">
        <f t="array" ref="AD212">value-J212</f>
        <v>288660.95</v>
      </c>
      <c r="AE212" s="7" cm="1">
        <f t="array" ref="AE212">value-M212</f>
        <v>288745.44</v>
      </c>
      <c r="AF212" s="7" cm="1">
        <f t="array" ref="AF212">value-P212</f>
        <v>186081.8</v>
      </c>
      <c r="AG212" s="7"/>
      <c r="AH212" s="7">
        <f t="shared" si="73"/>
        <v>967743.62000000128</v>
      </c>
      <c r="AI212" s="7">
        <f t="shared" si="74"/>
        <v>969714.65000000119</v>
      </c>
      <c r="AJ212" s="7">
        <f t="shared" si="75"/>
        <v>970901.5999999973</v>
      </c>
      <c r="AK212" s="7">
        <f t="shared" si="76"/>
        <v>971887.39999999758</v>
      </c>
      <c r="AL212" s="7">
        <f t="shared" si="77"/>
        <v>880092.16000000061</v>
      </c>
      <c r="AP212" s="9">
        <f t="shared" si="85"/>
        <v>1884.75</v>
      </c>
      <c r="AQ212" s="9">
        <f t="shared" si="86"/>
        <v>2988.8699999961536</v>
      </c>
      <c r="AR212" s="9">
        <f t="shared" si="87"/>
        <v>3890.1799999964423</v>
      </c>
      <c r="AS212" s="9">
        <f t="shared" si="88"/>
        <v>14758.579999999376</v>
      </c>
      <c r="AU212" s="2">
        <f t="shared" si="78"/>
        <v>86.280000000000655</v>
      </c>
      <c r="AV212" s="2">
        <f t="shared" si="79"/>
        <v>169.11000000000058</v>
      </c>
      <c r="AW212" s="2">
        <f t="shared" si="80"/>
        <v>253.60000000000036</v>
      </c>
      <c r="AX212" s="2">
        <f t="shared" si="84"/>
        <v>-102410.04</v>
      </c>
      <c r="AZ212" s="9">
        <f t="shared" si="81"/>
        <v>1971.0300000000007</v>
      </c>
      <c r="BA212" s="9">
        <f t="shared" si="82"/>
        <v>3157.9799999961542</v>
      </c>
      <c r="BB212" s="9">
        <f t="shared" si="83"/>
        <v>4143.7799999964427</v>
      </c>
      <c r="BC212" s="9">
        <f t="shared" si="83"/>
        <v>-87651.460000000618</v>
      </c>
    </row>
    <row r="213" spans="1:55" x14ac:dyDescent="0.25">
      <c r="A213" s="1">
        <v>50740</v>
      </c>
      <c r="B213" s="18">
        <v>17.73</v>
      </c>
      <c r="C213" s="2">
        <v>1207.8499999999999</v>
      </c>
      <c r="D213" s="2">
        <v>7300.31</v>
      </c>
      <c r="E213" s="16">
        <v>16.670000000000002</v>
      </c>
      <c r="F213" s="2">
        <v>1196.1600000000001</v>
      </c>
      <c r="G213" s="2">
        <v>7225.72</v>
      </c>
      <c r="H213" s="16">
        <v>15.64</v>
      </c>
      <c r="I213" s="2">
        <v>1184.51</v>
      </c>
      <c r="J213" s="2">
        <v>7154.53</v>
      </c>
      <c r="K213" s="16">
        <v>14.62</v>
      </c>
      <c r="L213" s="2">
        <v>1172.94</v>
      </c>
      <c r="M213" s="2">
        <v>7081.61</v>
      </c>
      <c r="N213" s="25">
        <v>450.61</v>
      </c>
      <c r="O213" s="2">
        <v>721.35</v>
      </c>
      <c r="P213" s="2">
        <v>110196.85</v>
      </c>
      <c r="Q213" s="16"/>
      <c r="U213" s="11">
        <v>50740</v>
      </c>
      <c r="V213" s="7">
        <f t="shared" si="68"/>
        <v>682526.20000000123</v>
      </c>
      <c r="W213" s="7">
        <f t="shared" si="69"/>
        <v>684423.70000000123</v>
      </c>
      <c r="X213" s="7">
        <f t="shared" si="70"/>
        <v>685540.49999999732</v>
      </c>
      <c r="Y213" s="7">
        <f t="shared" si="71"/>
        <v>686454.39999999758</v>
      </c>
      <c r="Z213" s="7">
        <f t="shared" si="72"/>
        <v>697338.40000000061</v>
      </c>
      <c r="AA213" s="7"/>
      <c r="AB213" s="7" cm="1">
        <f t="array" ref="AB213">value-D213</f>
        <v>289699.69</v>
      </c>
      <c r="AC213" s="7" cm="1">
        <f t="array" ref="AC213">value-G213</f>
        <v>289774.28000000003</v>
      </c>
      <c r="AD213" s="7" cm="1">
        <f t="array" ref="AD213">value-J213</f>
        <v>289845.46999999997</v>
      </c>
      <c r="AE213" s="7" cm="1">
        <f t="array" ref="AE213">value-M213</f>
        <v>289918.39</v>
      </c>
      <c r="AF213" s="7" cm="1">
        <f t="array" ref="AF213">value-P213</f>
        <v>186803.15</v>
      </c>
      <c r="AG213" s="7"/>
      <c r="AH213" s="7">
        <f t="shared" si="73"/>
        <v>972225.89000000129</v>
      </c>
      <c r="AI213" s="7">
        <f t="shared" si="74"/>
        <v>974197.98000000126</v>
      </c>
      <c r="AJ213" s="7">
        <f t="shared" si="75"/>
        <v>975385.96999999729</v>
      </c>
      <c r="AK213" s="7">
        <f t="shared" si="76"/>
        <v>976372.78999999759</v>
      </c>
      <c r="AL213" s="7">
        <f t="shared" si="77"/>
        <v>884141.55000000063</v>
      </c>
      <c r="AP213" s="9">
        <f t="shared" si="85"/>
        <v>1897.5</v>
      </c>
      <c r="AQ213" s="9">
        <f t="shared" si="86"/>
        <v>3014.2999999960884</v>
      </c>
      <c r="AR213" s="9">
        <f t="shared" si="87"/>
        <v>3928.1999999963446</v>
      </c>
      <c r="AS213" s="9">
        <f t="shared" si="88"/>
        <v>14812.199999999371</v>
      </c>
      <c r="AU213" s="2">
        <f t="shared" si="78"/>
        <v>74.590000000000146</v>
      </c>
      <c r="AV213" s="2">
        <f t="shared" si="79"/>
        <v>145.78000000000065</v>
      </c>
      <c r="AW213" s="2">
        <f t="shared" si="80"/>
        <v>218.70000000000073</v>
      </c>
      <c r="AX213" s="2">
        <f t="shared" si="84"/>
        <v>-102896.54000000001</v>
      </c>
      <c r="AZ213" s="9">
        <f t="shared" si="81"/>
        <v>1972.0900000000001</v>
      </c>
      <c r="BA213" s="9">
        <f t="shared" si="82"/>
        <v>3160.0799999960891</v>
      </c>
      <c r="BB213" s="9">
        <f t="shared" si="83"/>
        <v>4146.8999999963453</v>
      </c>
      <c r="BC213" s="9">
        <f t="shared" si="83"/>
        <v>-88084.340000000637</v>
      </c>
    </row>
    <row r="214" spans="1:55" x14ac:dyDescent="0.25">
      <c r="A214" s="1">
        <v>50771</v>
      </c>
      <c r="B214" s="18">
        <v>15.21</v>
      </c>
      <c r="C214" s="2">
        <v>1210.3699999999999</v>
      </c>
      <c r="D214" s="2">
        <v>6089.93</v>
      </c>
      <c r="E214" s="16">
        <v>14.3</v>
      </c>
      <c r="F214" s="2">
        <v>1198.53</v>
      </c>
      <c r="G214" s="2">
        <v>6027.19</v>
      </c>
      <c r="H214" s="16">
        <v>13.41</v>
      </c>
      <c r="I214" s="2">
        <v>1186.74</v>
      </c>
      <c r="J214" s="2">
        <v>5967.8</v>
      </c>
      <c r="K214" s="16">
        <v>12.54</v>
      </c>
      <c r="L214" s="2">
        <v>1175.02</v>
      </c>
      <c r="M214" s="2">
        <v>5906.59</v>
      </c>
      <c r="N214" s="25">
        <v>447.67</v>
      </c>
      <c r="O214" s="2">
        <v>724.29</v>
      </c>
      <c r="P214" s="2">
        <v>109472.56</v>
      </c>
      <c r="Q214" s="16"/>
      <c r="U214" s="11">
        <v>50771</v>
      </c>
      <c r="V214" s="7">
        <f t="shared" si="68"/>
        <v>685800.62000000128</v>
      </c>
      <c r="W214" s="7">
        <f t="shared" si="69"/>
        <v>687710.87000000128</v>
      </c>
      <c r="X214" s="7">
        <f t="shared" si="70"/>
        <v>688840.3499999973</v>
      </c>
      <c r="Y214" s="7">
        <f t="shared" si="71"/>
        <v>689766.83999999752</v>
      </c>
      <c r="Z214" s="7">
        <f t="shared" si="72"/>
        <v>700666.44000000064</v>
      </c>
      <c r="AA214" s="7"/>
      <c r="AB214" s="7" cm="1">
        <f t="array" ref="AB214">value-D214</f>
        <v>290910.07</v>
      </c>
      <c r="AC214" s="7" cm="1">
        <f t="array" ref="AC214">value-G214</f>
        <v>290972.81</v>
      </c>
      <c r="AD214" s="7" cm="1">
        <f t="array" ref="AD214">value-J214</f>
        <v>291032.2</v>
      </c>
      <c r="AE214" s="7" cm="1">
        <f t="array" ref="AE214">value-M214</f>
        <v>291093.40999999997</v>
      </c>
      <c r="AF214" s="7" cm="1">
        <f t="array" ref="AF214">value-P214</f>
        <v>187527.44</v>
      </c>
      <c r="AG214" s="7"/>
      <c r="AH214" s="7">
        <f t="shared" si="73"/>
        <v>976710.69000000134</v>
      </c>
      <c r="AI214" s="7">
        <f t="shared" si="74"/>
        <v>978683.68000000133</v>
      </c>
      <c r="AJ214" s="7">
        <f t="shared" si="75"/>
        <v>979872.54999999725</v>
      </c>
      <c r="AK214" s="7">
        <f t="shared" si="76"/>
        <v>980860.24999999744</v>
      </c>
      <c r="AL214" s="7">
        <f t="shared" si="77"/>
        <v>888193.88000000059</v>
      </c>
      <c r="AP214" s="9">
        <f t="shared" si="85"/>
        <v>1910.25</v>
      </c>
      <c r="AQ214" s="9">
        <f t="shared" si="86"/>
        <v>3039.7299999960233</v>
      </c>
      <c r="AR214" s="9">
        <f t="shared" si="87"/>
        <v>3966.2199999962468</v>
      </c>
      <c r="AS214" s="9">
        <f t="shared" si="88"/>
        <v>14865.819999999367</v>
      </c>
      <c r="AU214" s="2">
        <f t="shared" si="78"/>
        <v>62.740000000000691</v>
      </c>
      <c r="AV214" s="2">
        <f t="shared" si="79"/>
        <v>122.13000000000011</v>
      </c>
      <c r="AW214" s="2">
        <f t="shared" si="80"/>
        <v>183.34000000000015</v>
      </c>
      <c r="AX214" s="2">
        <f t="shared" si="84"/>
        <v>-103382.63</v>
      </c>
      <c r="AZ214" s="9">
        <f t="shared" si="81"/>
        <v>1972.9900000000007</v>
      </c>
      <c r="BA214" s="9">
        <f t="shared" si="82"/>
        <v>3161.8599999960234</v>
      </c>
      <c r="BB214" s="9">
        <f t="shared" si="83"/>
        <v>4149.5599999962469</v>
      </c>
      <c r="BC214" s="9">
        <f t="shared" si="83"/>
        <v>-88516.810000000638</v>
      </c>
    </row>
    <row r="215" spans="1:55" x14ac:dyDescent="0.25">
      <c r="A215" s="1">
        <v>50802</v>
      </c>
      <c r="B215" s="18">
        <v>12.69</v>
      </c>
      <c r="C215" s="2">
        <v>1212.8900000000001</v>
      </c>
      <c r="D215" s="2">
        <v>4877.04</v>
      </c>
      <c r="E215" s="16">
        <v>11.93</v>
      </c>
      <c r="F215" s="2">
        <v>1200.9000000000001</v>
      </c>
      <c r="G215" s="2">
        <v>4826.29</v>
      </c>
      <c r="H215" s="16">
        <v>11.19</v>
      </c>
      <c r="I215" s="2">
        <v>1188.96</v>
      </c>
      <c r="J215" s="2">
        <v>4778.84</v>
      </c>
      <c r="K215" s="16">
        <v>10.46</v>
      </c>
      <c r="L215" s="2">
        <v>1177.0999999999999</v>
      </c>
      <c r="M215" s="2">
        <v>4729.49</v>
      </c>
      <c r="N215" s="25">
        <v>444.73</v>
      </c>
      <c r="O215" s="2">
        <v>727.23</v>
      </c>
      <c r="P215" s="2">
        <v>108745.34</v>
      </c>
      <c r="Q215" s="16"/>
      <c r="U215" s="11">
        <v>50802</v>
      </c>
      <c r="V215" s="7">
        <f t="shared" si="68"/>
        <v>689075.04000000132</v>
      </c>
      <c r="W215" s="7">
        <f t="shared" si="69"/>
        <v>690998.04000000132</v>
      </c>
      <c r="X215" s="7">
        <f t="shared" si="70"/>
        <v>692140.19999999728</v>
      </c>
      <c r="Y215" s="7">
        <f t="shared" si="71"/>
        <v>693079.27999999747</v>
      </c>
      <c r="Z215" s="7">
        <f t="shared" si="72"/>
        <v>703994.48000000068</v>
      </c>
      <c r="AA215" s="7"/>
      <c r="AB215" s="7" cm="1">
        <f t="array" ref="AB215">value-D215</f>
        <v>292122.96000000002</v>
      </c>
      <c r="AC215" s="7" cm="1">
        <f t="array" ref="AC215">value-G215</f>
        <v>292173.71000000002</v>
      </c>
      <c r="AD215" s="7" cm="1">
        <f t="array" ref="AD215">value-J215</f>
        <v>292221.15999999997</v>
      </c>
      <c r="AE215" s="7" cm="1">
        <f t="array" ref="AE215">value-M215</f>
        <v>292270.51</v>
      </c>
      <c r="AF215" s="7" cm="1">
        <f t="array" ref="AF215">value-P215</f>
        <v>188254.66</v>
      </c>
      <c r="AG215" s="7"/>
      <c r="AH215" s="7">
        <f t="shared" si="73"/>
        <v>981198.0000000014</v>
      </c>
      <c r="AI215" s="7">
        <f t="shared" si="74"/>
        <v>983171.7500000014</v>
      </c>
      <c r="AJ215" s="7">
        <f t="shared" si="75"/>
        <v>984361.35999999731</v>
      </c>
      <c r="AK215" s="7">
        <f t="shared" si="76"/>
        <v>985349.78999999748</v>
      </c>
      <c r="AL215" s="7">
        <f t="shared" si="77"/>
        <v>892249.14000000071</v>
      </c>
      <c r="AP215" s="9">
        <f t="shared" si="85"/>
        <v>1923</v>
      </c>
      <c r="AQ215" s="9">
        <f t="shared" si="86"/>
        <v>3065.1599999959581</v>
      </c>
      <c r="AR215" s="9">
        <f t="shared" si="87"/>
        <v>4004.239999996149</v>
      </c>
      <c r="AS215" s="9">
        <f t="shared" si="88"/>
        <v>14919.439999999362</v>
      </c>
      <c r="AU215" s="2">
        <f t="shared" si="78"/>
        <v>50.75</v>
      </c>
      <c r="AV215" s="2">
        <f t="shared" si="79"/>
        <v>98.199999999999818</v>
      </c>
      <c r="AW215" s="2">
        <f t="shared" si="80"/>
        <v>147.55000000000018</v>
      </c>
      <c r="AX215" s="2">
        <f t="shared" si="84"/>
        <v>-103868.3</v>
      </c>
      <c r="AZ215" s="9">
        <f t="shared" si="81"/>
        <v>1973.75</v>
      </c>
      <c r="BA215" s="9">
        <f t="shared" si="82"/>
        <v>3163.3599999959579</v>
      </c>
      <c r="BB215" s="9">
        <f t="shared" si="83"/>
        <v>4151.7899999961492</v>
      </c>
      <c r="BC215" s="9">
        <f t="shared" si="83"/>
        <v>-88948.860000000641</v>
      </c>
    </row>
    <row r="216" spans="1:55" x14ac:dyDescent="0.25">
      <c r="A216" s="1">
        <v>50830</v>
      </c>
      <c r="B216" s="18">
        <v>10.16</v>
      </c>
      <c r="C216" s="2">
        <v>1215.42</v>
      </c>
      <c r="D216" s="2">
        <v>3661.62</v>
      </c>
      <c r="E216" s="16">
        <v>9.5500000000000007</v>
      </c>
      <c r="F216" s="2">
        <v>1203.28</v>
      </c>
      <c r="G216" s="2">
        <v>3623.01</v>
      </c>
      <c r="H216" s="16">
        <v>8.9600000000000009</v>
      </c>
      <c r="I216" s="2">
        <v>1191.19</v>
      </c>
      <c r="J216" s="2">
        <v>3587.65</v>
      </c>
      <c r="K216" s="16">
        <v>8.3800000000000008</v>
      </c>
      <c r="L216" s="2">
        <v>1179.18</v>
      </c>
      <c r="M216" s="2">
        <v>3550.31</v>
      </c>
      <c r="N216" s="25">
        <v>441.78</v>
      </c>
      <c r="O216" s="2">
        <v>730.18</v>
      </c>
      <c r="P216" s="2">
        <v>108015.15</v>
      </c>
      <c r="Q216" s="16"/>
      <c r="U216" s="11">
        <v>50830</v>
      </c>
      <c r="V216" s="7">
        <f t="shared" si="68"/>
        <v>692349.46000000136</v>
      </c>
      <c r="W216" s="7">
        <f t="shared" si="69"/>
        <v>694285.21000000136</v>
      </c>
      <c r="X216" s="7">
        <f t="shared" si="70"/>
        <v>695440.04999999725</v>
      </c>
      <c r="Y216" s="7">
        <f t="shared" si="71"/>
        <v>696391.71999999741</v>
      </c>
      <c r="Z216" s="7">
        <f t="shared" si="72"/>
        <v>707322.52000000072</v>
      </c>
      <c r="AA216" s="7"/>
      <c r="AB216" s="7" cm="1">
        <f t="array" ref="AB216">value-D216</f>
        <v>293338.38</v>
      </c>
      <c r="AC216" s="7" cm="1">
        <f t="array" ref="AC216">value-G216</f>
        <v>293376.99</v>
      </c>
      <c r="AD216" s="7" cm="1">
        <f t="array" ref="AD216">value-J216</f>
        <v>293412.34999999998</v>
      </c>
      <c r="AE216" s="7" cm="1">
        <f t="array" ref="AE216">value-M216</f>
        <v>293449.69</v>
      </c>
      <c r="AF216" s="7" cm="1">
        <f t="array" ref="AF216">value-P216</f>
        <v>188984.85</v>
      </c>
      <c r="AG216" s="7"/>
      <c r="AH216" s="7">
        <f t="shared" si="73"/>
        <v>985687.84000000136</v>
      </c>
      <c r="AI216" s="7">
        <f t="shared" si="74"/>
        <v>987662.20000000135</v>
      </c>
      <c r="AJ216" s="7">
        <f t="shared" si="75"/>
        <v>988852.39999999723</v>
      </c>
      <c r="AK216" s="7">
        <f t="shared" si="76"/>
        <v>989841.40999999736</v>
      </c>
      <c r="AL216" s="7">
        <f t="shared" si="77"/>
        <v>896307.37000000069</v>
      </c>
      <c r="AP216" s="9">
        <f t="shared" si="85"/>
        <v>1935.75</v>
      </c>
      <c r="AQ216" s="9">
        <f t="shared" si="86"/>
        <v>3090.5899999958929</v>
      </c>
      <c r="AR216" s="9">
        <f t="shared" si="87"/>
        <v>4042.2599999960512</v>
      </c>
      <c r="AS216" s="9">
        <f t="shared" si="88"/>
        <v>14973.059999999357</v>
      </c>
      <c r="AU216" s="2">
        <f t="shared" si="78"/>
        <v>38.609999999999673</v>
      </c>
      <c r="AV216" s="2">
        <f t="shared" si="79"/>
        <v>73.9699999999998</v>
      </c>
      <c r="AW216" s="2">
        <f t="shared" si="80"/>
        <v>111.30999999999995</v>
      </c>
      <c r="AX216" s="2">
        <f t="shared" si="84"/>
        <v>-104353.53</v>
      </c>
      <c r="AZ216" s="9">
        <f t="shared" si="81"/>
        <v>1974.3599999999997</v>
      </c>
      <c r="BA216" s="9">
        <f t="shared" si="82"/>
        <v>3164.5599999958927</v>
      </c>
      <c r="BB216" s="9">
        <f t="shared" si="83"/>
        <v>4153.5699999960507</v>
      </c>
      <c r="BC216" s="9">
        <f t="shared" si="83"/>
        <v>-89380.470000000641</v>
      </c>
    </row>
    <row r="217" spans="1:55" x14ac:dyDescent="0.25">
      <c r="A217" s="1">
        <v>50861</v>
      </c>
      <c r="B217" s="18">
        <v>7.63</v>
      </c>
      <c r="C217" s="2">
        <v>1217.95</v>
      </c>
      <c r="D217" s="2">
        <v>2443.67</v>
      </c>
      <c r="E217" s="16">
        <v>7.17</v>
      </c>
      <c r="F217" s="2">
        <v>1205.6600000000001</v>
      </c>
      <c r="G217" s="2">
        <v>2417.35</v>
      </c>
      <c r="H217" s="16">
        <v>6.73</v>
      </c>
      <c r="I217" s="2">
        <v>1193.42</v>
      </c>
      <c r="J217" s="2">
        <v>2394.2199999999998</v>
      </c>
      <c r="K217" s="16">
        <v>6.29</v>
      </c>
      <c r="L217" s="2">
        <v>1181.27</v>
      </c>
      <c r="M217" s="2">
        <v>2369.04</v>
      </c>
      <c r="N217" s="25">
        <v>438.81</v>
      </c>
      <c r="O217" s="2">
        <v>733.15</v>
      </c>
      <c r="P217" s="2">
        <v>107282.01</v>
      </c>
      <c r="Q217" s="16"/>
      <c r="U217" s="11">
        <v>50861</v>
      </c>
      <c r="V217" s="7">
        <f t="shared" si="68"/>
        <v>695623.8800000014</v>
      </c>
      <c r="W217" s="7">
        <f t="shared" si="69"/>
        <v>697572.3800000014</v>
      </c>
      <c r="X217" s="7">
        <f t="shared" si="70"/>
        <v>698739.89999999723</v>
      </c>
      <c r="Y217" s="7">
        <f t="shared" si="71"/>
        <v>699704.15999999736</v>
      </c>
      <c r="Z217" s="7">
        <f t="shared" si="72"/>
        <v>710650.56000000075</v>
      </c>
      <c r="AA217" s="7"/>
      <c r="AB217" s="7" cm="1">
        <f t="array" ref="AB217">value-D217</f>
        <v>294556.33</v>
      </c>
      <c r="AC217" s="7" cm="1">
        <f t="array" ref="AC217">value-G217</f>
        <v>294582.65000000002</v>
      </c>
      <c r="AD217" s="7" cm="1">
        <f t="array" ref="AD217">value-J217</f>
        <v>294605.78000000003</v>
      </c>
      <c r="AE217" s="7" cm="1">
        <f t="array" ref="AE217">value-M217</f>
        <v>294630.96000000002</v>
      </c>
      <c r="AF217" s="7" cm="1">
        <f t="array" ref="AF217">value-P217</f>
        <v>189717.99</v>
      </c>
      <c r="AG217" s="7"/>
      <c r="AH217" s="7">
        <f t="shared" si="73"/>
        <v>990180.21000000136</v>
      </c>
      <c r="AI217" s="7">
        <f t="shared" si="74"/>
        <v>992155.03000000142</v>
      </c>
      <c r="AJ217" s="7">
        <f t="shared" si="75"/>
        <v>993345.67999999726</v>
      </c>
      <c r="AK217" s="7">
        <f t="shared" si="76"/>
        <v>994335.11999999732</v>
      </c>
      <c r="AL217" s="7">
        <f t="shared" si="77"/>
        <v>900368.55000000075</v>
      </c>
      <c r="AP217" s="9">
        <f t="shared" si="85"/>
        <v>1948.5</v>
      </c>
      <c r="AQ217" s="9">
        <f t="shared" si="86"/>
        <v>3116.0199999958277</v>
      </c>
      <c r="AR217" s="9">
        <f t="shared" si="87"/>
        <v>4080.2799999959534</v>
      </c>
      <c r="AS217" s="9">
        <f t="shared" si="88"/>
        <v>15026.679999999353</v>
      </c>
      <c r="AU217" s="2">
        <f t="shared" si="78"/>
        <v>26.320000000000164</v>
      </c>
      <c r="AV217" s="2">
        <f t="shared" si="79"/>
        <v>49.450000000000273</v>
      </c>
      <c r="AW217" s="2">
        <f t="shared" si="80"/>
        <v>74.630000000000109</v>
      </c>
      <c r="AX217" s="2">
        <f t="shared" si="84"/>
        <v>-104838.34</v>
      </c>
      <c r="AZ217" s="9">
        <f t="shared" si="81"/>
        <v>1974.8200000000002</v>
      </c>
      <c r="BA217" s="9">
        <f t="shared" si="82"/>
        <v>3165.4699999958279</v>
      </c>
      <c r="BB217" s="9">
        <f t="shared" si="83"/>
        <v>4154.9099999959535</v>
      </c>
      <c r="BC217" s="9">
        <f t="shared" si="83"/>
        <v>-89811.660000000644</v>
      </c>
    </row>
    <row r="218" spans="1:55" x14ac:dyDescent="0.25">
      <c r="A218" s="1">
        <v>50891</v>
      </c>
      <c r="B218" s="18">
        <v>5.09</v>
      </c>
      <c r="C218" s="2">
        <v>1220.49</v>
      </c>
      <c r="D218" s="2">
        <v>1223.18</v>
      </c>
      <c r="E218" s="16">
        <v>4.78</v>
      </c>
      <c r="F218" s="2">
        <v>1208.05</v>
      </c>
      <c r="G218" s="2">
        <v>1209.3</v>
      </c>
      <c r="H218" s="16">
        <v>4.49</v>
      </c>
      <c r="I218" s="2">
        <v>1195.6600000000001</v>
      </c>
      <c r="J218" s="2">
        <v>1198.56</v>
      </c>
      <c r="K218" s="16">
        <v>4.2</v>
      </c>
      <c r="L218" s="2">
        <v>1183.3599999999999</v>
      </c>
      <c r="M218" s="2">
        <v>1185.67</v>
      </c>
      <c r="N218" s="25">
        <v>435.83</v>
      </c>
      <c r="O218" s="2">
        <v>736.13</v>
      </c>
      <c r="P218" s="2">
        <v>106545.88</v>
      </c>
      <c r="Q218" s="16"/>
      <c r="U218" s="11">
        <v>50891</v>
      </c>
      <c r="V218" s="7">
        <f t="shared" si="68"/>
        <v>698898.30000000144</v>
      </c>
      <c r="W218" s="7">
        <f t="shared" si="69"/>
        <v>700859.55000000144</v>
      </c>
      <c r="X218" s="7">
        <f t="shared" si="70"/>
        <v>702039.74999999721</v>
      </c>
      <c r="Y218" s="7">
        <f t="shared" si="71"/>
        <v>703016.5999999973</v>
      </c>
      <c r="Z218" s="7">
        <f t="shared" si="72"/>
        <v>713978.60000000079</v>
      </c>
      <c r="AA218" s="7"/>
      <c r="AB218" s="7" cm="1">
        <f t="array" ref="AB218">value-D218</f>
        <v>295776.82</v>
      </c>
      <c r="AC218" s="7" cm="1">
        <f t="array" ref="AC218">value-G218</f>
        <v>295790.7</v>
      </c>
      <c r="AD218" s="7" cm="1">
        <f t="array" ref="AD218">value-J218</f>
        <v>295801.44</v>
      </c>
      <c r="AE218" s="7" cm="1">
        <f t="array" ref="AE218">value-M218</f>
        <v>295814.33</v>
      </c>
      <c r="AF218" s="7" cm="1">
        <f t="array" ref="AF218">value-P218</f>
        <v>190454.12</v>
      </c>
      <c r="AG218" s="7"/>
      <c r="AH218" s="7">
        <f t="shared" si="73"/>
        <v>994675.12000000151</v>
      </c>
      <c r="AI218" s="7">
        <f t="shared" si="74"/>
        <v>996650.2500000014</v>
      </c>
      <c r="AJ218" s="7">
        <f t="shared" si="75"/>
        <v>997841.18999999715</v>
      </c>
      <c r="AK218" s="7">
        <f t="shared" si="76"/>
        <v>998830.92999999737</v>
      </c>
      <c r="AL218" s="7">
        <f t="shared" si="77"/>
        <v>904432.72000000079</v>
      </c>
      <c r="AP218" s="9">
        <f t="shared" si="85"/>
        <v>1961.25</v>
      </c>
      <c r="AQ218" s="9">
        <f t="shared" si="86"/>
        <v>3141.4499999957625</v>
      </c>
      <c r="AR218" s="9">
        <f t="shared" si="87"/>
        <v>4118.2999999958556</v>
      </c>
      <c r="AS218" s="9">
        <f t="shared" si="88"/>
        <v>15080.299999999348</v>
      </c>
      <c r="AU218" s="2">
        <f t="shared" si="78"/>
        <v>13.880000000000109</v>
      </c>
      <c r="AV218" s="2">
        <f t="shared" si="79"/>
        <v>24.620000000000118</v>
      </c>
      <c r="AW218" s="2">
        <f t="shared" si="80"/>
        <v>37.509999999999991</v>
      </c>
      <c r="AX218" s="2">
        <f t="shared" si="84"/>
        <v>-105322.70000000001</v>
      </c>
      <c r="AZ218" s="9">
        <f t="shared" si="81"/>
        <v>1975.13</v>
      </c>
      <c r="BA218" s="9">
        <f t="shared" si="82"/>
        <v>3166.0699999957624</v>
      </c>
      <c r="BB218" s="9">
        <f t="shared" si="83"/>
        <v>4155.8099999958558</v>
      </c>
      <c r="BC218" s="9">
        <f t="shared" si="83"/>
        <v>-90242.400000000664</v>
      </c>
    </row>
    <row r="219" spans="1:55" x14ac:dyDescent="0.25">
      <c r="A219" s="1">
        <v>50922</v>
      </c>
      <c r="B219" s="18">
        <v>2.5499999999999998</v>
      </c>
      <c r="C219" s="2">
        <v>1223.18</v>
      </c>
      <c r="D219">
        <v>0</v>
      </c>
      <c r="E219" s="16">
        <v>2.39</v>
      </c>
      <c r="F219" s="2">
        <v>1209.3</v>
      </c>
      <c r="G219">
        <v>0</v>
      </c>
      <c r="H219" s="16">
        <v>2.25</v>
      </c>
      <c r="I219" s="2">
        <v>1198.56</v>
      </c>
      <c r="J219">
        <v>0</v>
      </c>
      <c r="K219" s="16">
        <v>2.1</v>
      </c>
      <c r="L219" s="2">
        <v>1185.67</v>
      </c>
      <c r="M219">
        <v>0</v>
      </c>
      <c r="N219" s="16">
        <v>432.84</v>
      </c>
      <c r="O219">
        <v>739.12</v>
      </c>
      <c r="P219">
        <v>105806.76</v>
      </c>
      <c r="Q219" s="16"/>
      <c r="U219" s="11">
        <v>50922</v>
      </c>
      <c r="V219" s="7">
        <f t="shared" si="68"/>
        <v>702172.72000000149</v>
      </c>
      <c r="W219" s="7">
        <f t="shared" si="69"/>
        <v>704146.72000000149</v>
      </c>
      <c r="X219" s="7">
        <f t="shared" si="70"/>
        <v>705339.59999999718</v>
      </c>
      <c r="Y219" s="7">
        <f t="shared" si="71"/>
        <v>706329.03999999724</v>
      </c>
      <c r="Z219" s="7">
        <f t="shared" si="72"/>
        <v>717306.64000000083</v>
      </c>
      <c r="AA219" s="7"/>
      <c r="AB219" s="7" cm="1">
        <f t="array" ref="AB219">value-D219</f>
        <v>297000</v>
      </c>
      <c r="AC219" s="7" cm="1">
        <f t="array" ref="AC219">value-G219</f>
        <v>297000</v>
      </c>
      <c r="AD219" s="7" cm="1">
        <f t="array" ref="AD219">value-J219</f>
        <v>297000</v>
      </c>
      <c r="AE219" s="7" cm="1">
        <f t="array" ref="AE219">value-M219</f>
        <v>297000</v>
      </c>
      <c r="AF219" s="7" cm="1">
        <f t="array" ref="AF219">value-P219</f>
        <v>191193.24</v>
      </c>
      <c r="AG219" s="7"/>
      <c r="AH219" s="7">
        <f t="shared" si="73"/>
        <v>999172.72000000149</v>
      </c>
      <c r="AI219" s="7">
        <f t="shared" si="74"/>
        <v>1001146.7200000015</v>
      </c>
      <c r="AJ219" s="7">
        <f t="shared" si="75"/>
        <v>1002339.5999999972</v>
      </c>
      <c r="AK219" s="7">
        <f t="shared" si="76"/>
        <v>1003329.0399999972</v>
      </c>
      <c r="AL219" s="7">
        <f t="shared" si="77"/>
        <v>908499.88000000082</v>
      </c>
      <c r="AP219" s="9">
        <f t="shared" si="85"/>
        <v>1974</v>
      </c>
      <c r="AQ219" s="9">
        <f t="shared" si="86"/>
        <v>3166.8799999956973</v>
      </c>
      <c r="AR219" s="9">
        <f t="shared" si="87"/>
        <v>4156.3199999957578</v>
      </c>
      <c r="AS219" s="9">
        <f t="shared" si="88"/>
        <v>15133.919999999343</v>
      </c>
      <c r="AU219" s="2">
        <f t="shared" si="78"/>
        <v>0</v>
      </c>
      <c r="AV219" s="2">
        <f t="shared" si="79"/>
        <v>0</v>
      </c>
      <c r="AW219" s="2">
        <f t="shared" si="80"/>
        <v>0</v>
      </c>
      <c r="AX219" s="2">
        <f t="shared" si="84"/>
        <v>-105806.76</v>
      </c>
      <c r="AZ219" s="9">
        <f t="shared" si="81"/>
        <v>1974</v>
      </c>
      <c r="BA219" s="9">
        <f t="shared" si="82"/>
        <v>3166.8799999956973</v>
      </c>
      <c r="BB219" s="9">
        <f t="shared" si="83"/>
        <v>4156.3199999957578</v>
      </c>
      <c r="BC219" s="9">
        <f t="shared" si="83"/>
        <v>-90672.840000000651</v>
      </c>
    </row>
    <row r="220" spans="1:55" x14ac:dyDescent="0.25">
      <c r="A220" s="1">
        <v>50952</v>
      </c>
      <c r="B220" s="18">
        <v>0</v>
      </c>
      <c r="C220" s="2">
        <v>0</v>
      </c>
      <c r="D220" s="2">
        <v>0</v>
      </c>
      <c r="E220" s="16">
        <v>0</v>
      </c>
      <c r="F220" s="2">
        <v>0</v>
      </c>
      <c r="G220" s="2">
        <v>0</v>
      </c>
      <c r="H220" s="16">
        <v>0</v>
      </c>
      <c r="I220" s="2">
        <v>0</v>
      </c>
      <c r="J220" s="2">
        <v>0</v>
      </c>
      <c r="K220" s="16">
        <v>0</v>
      </c>
      <c r="L220" s="2">
        <v>0</v>
      </c>
      <c r="M220" s="2">
        <v>0</v>
      </c>
      <c r="N220" s="25">
        <v>429.84</v>
      </c>
      <c r="O220" s="2">
        <v>742.12</v>
      </c>
      <c r="P220" s="2">
        <v>105064.64</v>
      </c>
      <c r="Q220" s="16"/>
      <c r="U220" s="11">
        <v>50952</v>
      </c>
      <c r="V220" s="7">
        <f t="shared" si="68"/>
        <v>705447.14000000153</v>
      </c>
      <c r="W220" s="7">
        <f t="shared" si="69"/>
        <v>707433.89000000153</v>
      </c>
      <c r="X220" s="7">
        <f t="shared" si="70"/>
        <v>708639.44999999716</v>
      </c>
      <c r="Y220" s="7">
        <f t="shared" si="71"/>
        <v>709641.47999999719</v>
      </c>
      <c r="Z220" s="7">
        <f t="shared" si="72"/>
        <v>720634.68000000087</v>
      </c>
      <c r="AA220" s="7"/>
      <c r="AB220" s="7" cm="1">
        <f t="array" ref="AB220">value-D220</f>
        <v>297000</v>
      </c>
      <c r="AC220" s="7" cm="1">
        <f t="array" ref="AC220">value-G220</f>
        <v>297000</v>
      </c>
      <c r="AD220" s="7" cm="1">
        <f t="array" ref="AD220">value-J220</f>
        <v>297000</v>
      </c>
      <c r="AE220" s="7" cm="1">
        <f t="array" ref="AE220">value-M220</f>
        <v>297000</v>
      </c>
      <c r="AF220" s="7" cm="1">
        <f t="array" ref="AF220">value-P220</f>
        <v>191935.35999999999</v>
      </c>
      <c r="AG220" s="7"/>
      <c r="AH220" s="7">
        <f t="shared" si="73"/>
        <v>1002447.1400000015</v>
      </c>
      <c r="AI220" s="7">
        <f t="shared" si="74"/>
        <v>1004433.8900000015</v>
      </c>
      <c r="AJ220" s="7">
        <f t="shared" si="75"/>
        <v>1005639.4499999972</v>
      </c>
      <c r="AK220" s="7">
        <f t="shared" si="76"/>
        <v>1006641.4799999972</v>
      </c>
      <c r="AL220" s="7">
        <f t="shared" si="77"/>
        <v>912570.04000000085</v>
      </c>
      <c r="AP220" s="9">
        <f t="shared" si="85"/>
        <v>1986.75</v>
      </c>
      <c r="AQ220" s="9">
        <f t="shared" si="86"/>
        <v>3192.3099999956321</v>
      </c>
      <c r="AR220" s="9">
        <f t="shared" si="87"/>
        <v>4194.33999999566</v>
      </c>
      <c r="AS220" s="9">
        <f t="shared" si="88"/>
        <v>15187.539999999339</v>
      </c>
      <c r="AU220" s="2">
        <f t="shared" si="78"/>
        <v>0</v>
      </c>
      <c r="AV220" s="2">
        <f t="shared" si="79"/>
        <v>0</v>
      </c>
      <c r="AW220" s="2">
        <f t="shared" si="80"/>
        <v>0</v>
      </c>
      <c r="AX220" s="2">
        <f t="shared" si="84"/>
        <v>-105064.64</v>
      </c>
      <c r="AZ220" s="9">
        <f t="shared" si="81"/>
        <v>1986.75</v>
      </c>
      <c r="BA220" s="9">
        <f t="shared" si="82"/>
        <v>3192.3099999956321</v>
      </c>
      <c r="BB220" s="9">
        <f t="shared" si="83"/>
        <v>4194.33999999566</v>
      </c>
      <c r="BC220" s="9">
        <f t="shared" si="83"/>
        <v>-89877.100000000661</v>
      </c>
    </row>
    <row r="221" spans="1:55" x14ac:dyDescent="0.25">
      <c r="N221" s="16">
        <v>426.83</v>
      </c>
      <c r="O221">
        <v>745.13</v>
      </c>
      <c r="P221">
        <v>104319.51</v>
      </c>
      <c r="U221" s="11">
        <v>50983</v>
      </c>
      <c r="V221" s="7">
        <f t="shared" ref="V221:V252" si="89">V220+income</f>
        <v>709947.14000000153</v>
      </c>
      <c r="W221" s="7">
        <f t="shared" ref="W221:W252" si="90">W220+income</f>
        <v>711933.89000000153</v>
      </c>
      <c r="X221" s="7">
        <f t="shared" ref="X221:X252" si="91">X220+income</f>
        <v>713139.44999999716</v>
      </c>
      <c r="Y221" s="7">
        <f t="shared" ref="Y221:Y252" si="92">Y220+income</f>
        <v>714141.47999999719</v>
      </c>
      <c r="Z221" s="7">
        <f t="shared" si="72"/>
        <v>723962.7200000009</v>
      </c>
      <c r="AA221" s="7"/>
      <c r="AB221" s="7" cm="1">
        <f t="array" ref="AB221">value-D221</f>
        <v>297000</v>
      </c>
      <c r="AC221" s="7" cm="1">
        <f t="array" ref="AC221">value-G221</f>
        <v>297000</v>
      </c>
      <c r="AD221" s="7" cm="1">
        <f t="array" ref="AD221">value-J221</f>
        <v>297000</v>
      </c>
      <c r="AE221" s="7" cm="1">
        <f t="array" ref="AE221">value-M221</f>
        <v>297000</v>
      </c>
      <c r="AF221" s="7" cm="1">
        <f t="array" ref="AF221">value-P221</f>
        <v>192680.49</v>
      </c>
      <c r="AG221" s="7"/>
      <c r="AH221" s="7">
        <f t="shared" ref="AH221:AH284" si="93">V221+AB221</f>
        <v>1006947.1400000015</v>
      </c>
      <c r="AI221" s="7">
        <f t="shared" ref="AI221:AI284" si="94">W221+AC221</f>
        <v>1008933.8900000015</v>
      </c>
      <c r="AJ221" s="7">
        <f t="shared" ref="AJ221:AJ284" si="95">X221+AD221</f>
        <v>1010139.4499999972</v>
      </c>
      <c r="AK221" s="7">
        <f t="shared" ref="AK221:AK284" si="96">Y221+AE221</f>
        <v>1011141.4799999972</v>
      </c>
      <c r="AL221" s="7">
        <f t="shared" ref="AL221:AL284" si="97">Z221+AF221</f>
        <v>916643.21000000089</v>
      </c>
      <c r="AP221" s="9"/>
      <c r="AQ221" s="9"/>
      <c r="AR221" s="9"/>
      <c r="AS221" s="9"/>
    </row>
    <row r="222" spans="1:55" x14ac:dyDescent="0.25">
      <c r="N222" s="16">
        <v>423.8</v>
      </c>
      <c r="O222">
        <v>748.16</v>
      </c>
      <c r="P222">
        <v>103571.34</v>
      </c>
      <c r="U222" s="11">
        <v>50984</v>
      </c>
      <c r="V222" s="7">
        <f t="shared" si="89"/>
        <v>714447.14000000153</v>
      </c>
      <c r="W222" s="7">
        <f t="shared" si="90"/>
        <v>716433.89000000153</v>
      </c>
      <c r="X222" s="7">
        <f t="shared" si="91"/>
        <v>717639.44999999716</v>
      </c>
      <c r="Y222" s="7">
        <f t="shared" si="92"/>
        <v>718641.47999999719</v>
      </c>
      <c r="Z222" s="7">
        <f t="shared" si="72"/>
        <v>727290.76000000094</v>
      </c>
      <c r="AA222" s="7"/>
      <c r="AB222" s="7" cm="1">
        <f t="array" ref="AB222">value-D222</f>
        <v>297000</v>
      </c>
      <c r="AC222" s="7" cm="1">
        <f t="array" ref="AC222">value-G222</f>
        <v>297000</v>
      </c>
      <c r="AD222" s="7" cm="1">
        <f t="array" ref="AD222">value-J222</f>
        <v>297000</v>
      </c>
      <c r="AE222" s="7" cm="1">
        <f t="array" ref="AE222">value-M222</f>
        <v>297000</v>
      </c>
      <c r="AF222" s="7" cm="1">
        <f t="array" ref="AF222">value-P222</f>
        <v>193428.66</v>
      </c>
      <c r="AG222" s="7"/>
      <c r="AH222" s="7">
        <f t="shared" si="93"/>
        <v>1011447.1400000015</v>
      </c>
      <c r="AI222" s="7">
        <f t="shared" si="94"/>
        <v>1013433.8900000015</v>
      </c>
      <c r="AJ222" s="7">
        <f t="shared" si="95"/>
        <v>1014639.4499999972</v>
      </c>
      <c r="AK222" s="7">
        <f t="shared" si="96"/>
        <v>1015641.4799999972</v>
      </c>
      <c r="AL222" s="7">
        <f t="shared" si="97"/>
        <v>920719.42000000097</v>
      </c>
    </row>
    <row r="223" spans="1:55" x14ac:dyDescent="0.25">
      <c r="N223" s="16">
        <v>420.76</v>
      </c>
      <c r="O223">
        <v>751.2</v>
      </c>
      <c r="P223">
        <v>102820.14</v>
      </c>
      <c r="U223" s="11">
        <v>50985</v>
      </c>
      <c r="V223" s="7">
        <f t="shared" si="89"/>
        <v>718947.14000000153</v>
      </c>
      <c r="W223" s="7">
        <f t="shared" si="90"/>
        <v>720933.89000000153</v>
      </c>
      <c r="X223" s="7">
        <f t="shared" si="91"/>
        <v>722139.44999999716</v>
      </c>
      <c r="Y223" s="7">
        <f t="shared" si="92"/>
        <v>723141.47999999719</v>
      </c>
      <c r="Z223" s="7">
        <f t="shared" si="72"/>
        <v>730618.80000000098</v>
      </c>
      <c r="AA223" s="7"/>
      <c r="AB223" s="7" cm="1">
        <f t="array" ref="AB223">value-D223</f>
        <v>297000</v>
      </c>
      <c r="AC223" s="7" cm="1">
        <f t="array" ref="AC223">value-G223</f>
        <v>297000</v>
      </c>
      <c r="AD223" s="7" cm="1">
        <f t="array" ref="AD223">value-J223</f>
        <v>297000</v>
      </c>
      <c r="AE223" s="7" cm="1">
        <f t="array" ref="AE223">value-M223</f>
        <v>297000</v>
      </c>
      <c r="AF223" s="7" cm="1">
        <f t="array" ref="AF223">value-P223</f>
        <v>194179.86</v>
      </c>
      <c r="AG223" s="7"/>
      <c r="AH223" s="7">
        <f t="shared" si="93"/>
        <v>1015947.1400000015</v>
      </c>
      <c r="AI223" s="7">
        <f t="shared" si="94"/>
        <v>1017933.8900000015</v>
      </c>
      <c r="AJ223" s="7">
        <f t="shared" si="95"/>
        <v>1019139.4499999972</v>
      </c>
      <c r="AK223" s="7">
        <f t="shared" si="96"/>
        <v>1020141.4799999972</v>
      </c>
      <c r="AL223" s="7">
        <f t="shared" si="97"/>
        <v>924798.66000000096</v>
      </c>
    </row>
    <row r="224" spans="1:55" x14ac:dyDescent="0.25">
      <c r="N224" s="16">
        <v>417.71</v>
      </c>
      <c r="O224">
        <v>754.25</v>
      </c>
      <c r="P224">
        <v>102065.89</v>
      </c>
      <c r="U224" s="11">
        <v>50986</v>
      </c>
      <c r="V224" s="7">
        <f t="shared" si="89"/>
        <v>723447.14000000153</v>
      </c>
      <c r="W224" s="7">
        <f t="shared" si="90"/>
        <v>725433.89000000153</v>
      </c>
      <c r="X224" s="7">
        <f t="shared" si="91"/>
        <v>726639.44999999716</v>
      </c>
      <c r="Y224" s="7">
        <f t="shared" si="92"/>
        <v>727641.47999999719</v>
      </c>
      <c r="Z224" s="7">
        <f t="shared" si="72"/>
        <v>733946.84000000102</v>
      </c>
      <c r="AA224" s="7"/>
      <c r="AB224" s="7" cm="1">
        <f t="array" ref="AB224">value-D224</f>
        <v>297000</v>
      </c>
      <c r="AC224" s="7" cm="1">
        <f t="array" ref="AC224">value-G224</f>
        <v>297000</v>
      </c>
      <c r="AD224" s="7" cm="1">
        <f t="array" ref="AD224">value-J224</f>
        <v>297000</v>
      </c>
      <c r="AE224" s="7" cm="1">
        <f t="array" ref="AE224">value-M224</f>
        <v>297000</v>
      </c>
      <c r="AF224" s="7" cm="1">
        <f t="array" ref="AF224">value-P224</f>
        <v>194934.11</v>
      </c>
      <c r="AG224" s="7"/>
      <c r="AH224" s="7">
        <f t="shared" si="93"/>
        <v>1020447.1400000015</v>
      </c>
      <c r="AI224" s="7">
        <f t="shared" si="94"/>
        <v>1022433.8900000015</v>
      </c>
      <c r="AJ224" s="7">
        <f t="shared" si="95"/>
        <v>1023639.4499999972</v>
      </c>
      <c r="AK224" s="7">
        <f t="shared" si="96"/>
        <v>1024641.4799999972</v>
      </c>
      <c r="AL224" s="7">
        <f t="shared" si="97"/>
        <v>928880.950000001</v>
      </c>
    </row>
    <row r="225" spans="14:38" x14ac:dyDescent="0.25">
      <c r="N225" s="16">
        <v>414.64</v>
      </c>
      <c r="O225">
        <v>757.32</v>
      </c>
      <c r="P225">
        <v>101308.57</v>
      </c>
      <c r="U225" s="11">
        <v>50987</v>
      </c>
      <c r="V225" s="7">
        <f t="shared" si="89"/>
        <v>727947.14000000153</v>
      </c>
      <c r="W225" s="7">
        <f t="shared" si="90"/>
        <v>729933.89000000153</v>
      </c>
      <c r="X225" s="7">
        <f t="shared" si="91"/>
        <v>731139.44999999716</v>
      </c>
      <c r="Y225" s="7">
        <f t="shared" si="92"/>
        <v>732141.47999999719</v>
      </c>
      <c r="Z225" s="7">
        <f t="shared" si="72"/>
        <v>737274.88000000105</v>
      </c>
      <c r="AA225" s="7"/>
      <c r="AB225" s="7" cm="1">
        <f t="array" ref="AB225">value-D225</f>
        <v>297000</v>
      </c>
      <c r="AC225" s="7" cm="1">
        <f t="array" ref="AC225">value-G225</f>
        <v>297000</v>
      </c>
      <c r="AD225" s="7" cm="1">
        <f t="array" ref="AD225">value-J225</f>
        <v>297000</v>
      </c>
      <c r="AE225" s="7" cm="1">
        <f t="array" ref="AE225">value-M225</f>
        <v>297000</v>
      </c>
      <c r="AF225" s="7" cm="1">
        <f t="array" ref="AF225">value-P225</f>
        <v>195691.43</v>
      </c>
      <c r="AG225" s="7"/>
      <c r="AH225" s="7">
        <f t="shared" si="93"/>
        <v>1024947.1400000015</v>
      </c>
      <c r="AI225" s="7">
        <f t="shared" si="94"/>
        <v>1026933.8900000015</v>
      </c>
      <c r="AJ225" s="7">
        <f t="shared" si="95"/>
        <v>1028139.4499999972</v>
      </c>
      <c r="AK225" s="7">
        <f t="shared" si="96"/>
        <v>1029141.4799999972</v>
      </c>
      <c r="AL225" s="7">
        <f t="shared" si="97"/>
        <v>932966.31000000099</v>
      </c>
    </row>
    <row r="226" spans="14:38" x14ac:dyDescent="0.25">
      <c r="N226" s="16">
        <v>411.57</v>
      </c>
      <c r="O226">
        <v>760.39</v>
      </c>
      <c r="P226">
        <v>100548.18</v>
      </c>
      <c r="U226" s="11">
        <v>50988</v>
      </c>
      <c r="V226" s="7">
        <f t="shared" si="89"/>
        <v>732447.14000000153</v>
      </c>
      <c r="W226" s="7">
        <f t="shared" si="90"/>
        <v>734433.89000000153</v>
      </c>
      <c r="X226" s="7">
        <f t="shared" si="91"/>
        <v>735639.44999999716</v>
      </c>
      <c r="Y226" s="7">
        <f t="shared" si="92"/>
        <v>736641.47999999719</v>
      </c>
      <c r="Z226" s="7">
        <f t="shared" si="72"/>
        <v>740602.92000000109</v>
      </c>
      <c r="AA226" s="7"/>
      <c r="AB226" s="7" cm="1">
        <f t="array" ref="AB226">value-D226</f>
        <v>297000</v>
      </c>
      <c r="AC226" s="7" cm="1">
        <f t="array" ref="AC226">value-G226</f>
        <v>297000</v>
      </c>
      <c r="AD226" s="7" cm="1">
        <f t="array" ref="AD226">value-J226</f>
        <v>297000</v>
      </c>
      <c r="AE226" s="7" cm="1">
        <f t="array" ref="AE226">value-M226</f>
        <v>297000</v>
      </c>
      <c r="AF226" s="7" cm="1">
        <f t="array" ref="AF226">value-P226</f>
        <v>196451.82</v>
      </c>
      <c r="AG226" s="7"/>
      <c r="AH226" s="7">
        <f t="shared" si="93"/>
        <v>1029447.1400000015</v>
      </c>
      <c r="AI226" s="7">
        <f t="shared" si="94"/>
        <v>1031433.8900000015</v>
      </c>
      <c r="AJ226" s="7">
        <f t="shared" si="95"/>
        <v>1032639.4499999972</v>
      </c>
      <c r="AK226" s="7">
        <f t="shared" si="96"/>
        <v>1033641.4799999972</v>
      </c>
      <c r="AL226" s="7">
        <f t="shared" si="97"/>
        <v>937054.74000000115</v>
      </c>
    </row>
    <row r="227" spans="14:38" x14ac:dyDescent="0.25">
      <c r="N227" s="16">
        <v>408.48</v>
      </c>
      <c r="O227">
        <v>763.48</v>
      </c>
      <c r="P227">
        <v>99784.7</v>
      </c>
      <c r="U227" s="11">
        <v>50989</v>
      </c>
      <c r="V227" s="7">
        <f t="shared" si="89"/>
        <v>736947.14000000153</v>
      </c>
      <c r="W227" s="7">
        <f t="shared" si="90"/>
        <v>738933.89000000153</v>
      </c>
      <c r="X227" s="7">
        <f t="shared" si="91"/>
        <v>740139.44999999716</v>
      </c>
      <c r="Y227" s="7">
        <f t="shared" si="92"/>
        <v>741141.47999999719</v>
      </c>
      <c r="Z227" s="7">
        <f t="shared" si="72"/>
        <v>743930.96000000113</v>
      </c>
      <c r="AA227" s="7"/>
      <c r="AB227" s="7" cm="1">
        <f t="array" ref="AB227">value-D227</f>
        <v>297000</v>
      </c>
      <c r="AC227" s="7" cm="1">
        <f t="array" ref="AC227">value-G227</f>
        <v>297000</v>
      </c>
      <c r="AD227" s="7" cm="1">
        <f t="array" ref="AD227">value-J227</f>
        <v>297000</v>
      </c>
      <c r="AE227" s="7" cm="1">
        <f t="array" ref="AE227">value-M227</f>
        <v>297000</v>
      </c>
      <c r="AF227" s="7" cm="1">
        <f t="array" ref="AF227">value-P227</f>
        <v>197215.3</v>
      </c>
      <c r="AG227" s="7"/>
      <c r="AH227" s="7">
        <f t="shared" si="93"/>
        <v>1033947.1400000015</v>
      </c>
      <c r="AI227" s="7">
        <f t="shared" si="94"/>
        <v>1035933.8900000015</v>
      </c>
      <c r="AJ227" s="7">
        <f t="shared" si="95"/>
        <v>1037139.4499999972</v>
      </c>
      <c r="AK227" s="7">
        <f t="shared" si="96"/>
        <v>1038141.4799999972</v>
      </c>
      <c r="AL227" s="7">
        <f t="shared" si="97"/>
        <v>941146.26000000117</v>
      </c>
    </row>
    <row r="228" spans="14:38" x14ac:dyDescent="0.25">
      <c r="N228" s="16">
        <v>405.38</v>
      </c>
      <c r="O228">
        <v>766.58</v>
      </c>
      <c r="P228">
        <v>99018.11</v>
      </c>
      <c r="U228" s="11">
        <v>50990</v>
      </c>
      <c r="V228" s="7">
        <f t="shared" si="89"/>
        <v>741447.14000000153</v>
      </c>
      <c r="W228" s="7">
        <f t="shared" si="90"/>
        <v>743433.89000000153</v>
      </c>
      <c r="X228" s="7">
        <f t="shared" si="91"/>
        <v>744639.44999999716</v>
      </c>
      <c r="Y228" s="7">
        <f t="shared" si="92"/>
        <v>745641.47999999719</v>
      </c>
      <c r="Z228" s="7">
        <f t="shared" si="72"/>
        <v>747259.00000000116</v>
      </c>
      <c r="AA228" s="7"/>
      <c r="AB228" s="7" cm="1">
        <f t="array" ref="AB228">value-D228</f>
        <v>297000</v>
      </c>
      <c r="AC228" s="7" cm="1">
        <f t="array" ref="AC228">value-G228</f>
        <v>297000</v>
      </c>
      <c r="AD228" s="7" cm="1">
        <f t="array" ref="AD228">value-J228</f>
        <v>297000</v>
      </c>
      <c r="AE228" s="7" cm="1">
        <f t="array" ref="AE228">value-M228</f>
        <v>297000</v>
      </c>
      <c r="AF228" s="7" cm="1">
        <f t="array" ref="AF228">value-P228</f>
        <v>197981.89</v>
      </c>
      <c r="AG228" s="7"/>
      <c r="AH228" s="7">
        <f t="shared" si="93"/>
        <v>1038447.1400000015</v>
      </c>
      <c r="AI228" s="7">
        <f t="shared" si="94"/>
        <v>1040433.8900000015</v>
      </c>
      <c r="AJ228" s="7">
        <f t="shared" si="95"/>
        <v>1041639.4499999972</v>
      </c>
      <c r="AK228" s="7">
        <f t="shared" si="96"/>
        <v>1042641.4799999972</v>
      </c>
      <c r="AL228" s="7">
        <f t="shared" si="97"/>
        <v>945240.89000000118</v>
      </c>
    </row>
    <row r="229" spans="14:38" x14ac:dyDescent="0.25">
      <c r="N229" s="16">
        <v>402.26</v>
      </c>
      <c r="O229">
        <v>769.7</v>
      </c>
      <c r="P229">
        <v>98248.41</v>
      </c>
      <c r="U229" s="11">
        <v>50991</v>
      </c>
      <c r="V229" s="7">
        <f t="shared" si="89"/>
        <v>745947.14000000153</v>
      </c>
      <c r="W229" s="7">
        <f t="shared" si="90"/>
        <v>747933.89000000153</v>
      </c>
      <c r="X229" s="7">
        <f t="shared" si="91"/>
        <v>749139.44999999716</v>
      </c>
      <c r="Y229" s="7">
        <f t="shared" si="92"/>
        <v>750141.47999999719</v>
      </c>
      <c r="Z229" s="7">
        <f t="shared" si="72"/>
        <v>750587.0400000012</v>
      </c>
      <c r="AA229" s="7"/>
      <c r="AB229" s="7" cm="1">
        <f t="array" ref="AB229">value-D229</f>
        <v>297000</v>
      </c>
      <c r="AC229" s="7" cm="1">
        <f t="array" ref="AC229">value-G229</f>
        <v>297000</v>
      </c>
      <c r="AD229" s="7" cm="1">
        <f t="array" ref="AD229">value-J229</f>
        <v>297000</v>
      </c>
      <c r="AE229" s="7" cm="1">
        <f t="array" ref="AE229">value-M229</f>
        <v>297000</v>
      </c>
      <c r="AF229" s="7" cm="1">
        <f t="array" ref="AF229">value-P229</f>
        <v>198751.59</v>
      </c>
      <c r="AG229" s="7"/>
      <c r="AH229" s="7">
        <f t="shared" si="93"/>
        <v>1042947.1400000015</v>
      </c>
      <c r="AI229" s="7">
        <f t="shared" si="94"/>
        <v>1044933.8900000015</v>
      </c>
      <c r="AJ229" s="7">
        <f t="shared" si="95"/>
        <v>1046139.4499999972</v>
      </c>
      <c r="AK229" s="7">
        <f t="shared" si="96"/>
        <v>1047141.4799999972</v>
      </c>
      <c r="AL229" s="7">
        <f t="shared" si="97"/>
        <v>949338.63000000117</v>
      </c>
    </row>
    <row r="230" spans="14:38" x14ac:dyDescent="0.25">
      <c r="N230" s="16">
        <v>399.13</v>
      </c>
      <c r="O230">
        <v>772.83</v>
      </c>
      <c r="P230">
        <v>97475.59</v>
      </c>
      <c r="U230" s="11">
        <v>50992</v>
      </c>
      <c r="V230" s="7">
        <f t="shared" si="89"/>
        <v>750447.14000000153</v>
      </c>
      <c r="W230" s="7">
        <f t="shared" si="90"/>
        <v>752433.89000000153</v>
      </c>
      <c r="X230" s="7">
        <f t="shared" si="91"/>
        <v>753639.44999999716</v>
      </c>
      <c r="Y230" s="7">
        <f t="shared" si="92"/>
        <v>754641.47999999719</v>
      </c>
      <c r="Z230" s="7">
        <f t="shared" si="72"/>
        <v>753915.08000000124</v>
      </c>
      <c r="AA230" s="7"/>
      <c r="AB230" s="7" cm="1">
        <f t="array" ref="AB230">value-D230</f>
        <v>297000</v>
      </c>
      <c r="AC230" s="7" cm="1">
        <f t="array" ref="AC230">value-G230</f>
        <v>297000</v>
      </c>
      <c r="AD230" s="7" cm="1">
        <f t="array" ref="AD230">value-J230</f>
        <v>297000</v>
      </c>
      <c r="AE230" s="7" cm="1">
        <f t="array" ref="AE230">value-M230</f>
        <v>297000</v>
      </c>
      <c r="AF230" s="7" cm="1">
        <f t="array" ref="AF230">value-P230</f>
        <v>199524.41</v>
      </c>
      <c r="AG230" s="7"/>
      <c r="AH230" s="7">
        <f t="shared" si="93"/>
        <v>1047447.1400000015</v>
      </c>
      <c r="AI230" s="7">
        <f t="shared" si="94"/>
        <v>1049433.8900000015</v>
      </c>
      <c r="AJ230" s="7">
        <f t="shared" si="95"/>
        <v>1050639.4499999972</v>
      </c>
      <c r="AK230" s="7">
        <f t="shared" si="96"/>
        <v>1051641.4799999972</v>
      </c>
      <c r="AL230" s="7">
        <f t="shared" si="97"/>
        <v>953439.49000000127</v>
      </c>
    </row>
    <row r="231" spans="14:38" x14ac:dyDescent="0.25">
      <c r="N231" s="16">
        <v>395.99</v>
      </c>
      <c r="O231">
        <v>775.97</v>
      </c>
      <c r="P231">
        <v>96699.62</v>
      </c>
      <c r="U231" s="11">
        <v>50993</v>
      </c>
      <c r="V231" s="7">
        <f t="shared" si="89"/>
        <v>754947.14000000153</v>
      </c>
      <c r="W231" s="7">
        <f t="shared" si="90"/>
        <v>756933.89000000153</v>
      </c>
      <c r="X231" s="7">
        <f t="shared" si="91"/>
        <v>758139.44999999716</v>
      </c>
      <c r="Y231" s="7">
        <f t="shared" si="92"/>
        <v>759141.47999999719</v>
      </c>
      <c r="Z231" s="7">
        <f t="shared" si="72"/>
        <v>757243.12000000128</v>
      </c>
      <c r="AA231" s="7"/>
      <c r="AB231" s="7" cm="1">
        <f t="array" ref="AB231">value-D231</f>
        <v>297000</v>
      </c>
      <c r="AC231" s="7" cm="1">
        <f t="array" ref="AC231">value-G231</f>
        <v>297000</v>
      </c>
      <c r="AD231" s="7" cm="1">
        <f t="array" ref="AD231">value-J231</f>
        <v>297000</v>
      </c>
      <c r="AE231" s="7" cm="1">
        <f t="array" ref="AE231">value-M231</f>
        <v>297000</v>
      </c>
      <c r="AF231" s="7" cm="1">
        <f t="array" ref="AF231">value-P231</f>
        <v>200300.38</v>
      </c>
      <c r="AG231" s="7"/>
      <c r="AH231" s="7">
        <f t="shared" si="93"/>
        <v>1051947.1400000015</v>
      </c>
      <c r="AI231" s="7">
        <f t="shared" si="94"/>
        <v>1053933.8900000015</v>
      </c>
      <c r="AJ231" s="7">
        <f t="shared" si="95"/>
        <v>1055139.4499999972</v>
      </c>
      <c r="AK231" s="7">
        <f t="shared" si="96"/>
        <v>1056141.4799999972</v>
      </c>
      <c r="AL231" s="7">
        <f t="shared" si="97"/>
        <v>957543.50000000128</v>
      </c>
    </row>
    <row r="232" spans="14:38" x14ac:dyDescent="0.25">
      <c r="N232" s="16">
        <v>392.84</v>
      </c>
      <c r="O232">
        <v>779.12</v>
      </c>
      <c r="P232">
        <v>95920.5</v>
      </c>
      <c r="U232" s="11">
        <v>50994</v>
      </c>
      <c r="V232" s="7">
        <f t="shared" si="89"/>
        <v>759447.14000000153</v>
      </c>
      <c r="W232" s="7">
        <f t="shared" si="90"/>
        <v>761433.89000000153</v>
      </c>
      <c r="X232" s="7">
        <f t="shared" si="91"/>
        <v>762639.44999999716</v>
      </c>
      <c r="Y232" s="7">
        <f t="shared" si="92"/>
        <v>763641.47999999719</v>
      </c>
      <c r="Z232" s="7">
        <f t="shared" si="72"/>
        <v>760571.16000000131</v>
      </c>
      <c r="AA232" s="7"/>
      <c r="AB232" s="7" cm="1">
        <f t="array" ref="AB232">value-D232</f>
        <v>297000</v>
      </c>
      <c r="AC232" s="7" cm="1">
        <f t="array" ref="AC232">value-G232</f>
        <v>297000</v>
      </c>
      <c r="AD232" s="7" cm="1">
        <f t="array" ref="AD232">value-J232</f>
        <v>297000</v>
      </c>
      <c r="AE232" s="7" cm="1">
        <f t="array" ref="AE232">value-M232</f>
        <v>297000</v>
      </c>
      <c r="AF232" s="7" cm="1">
        <f t="array" ref="AF232">value-P232</f>
        <v>201079.5</v>
      </c>
      <c r="AG232" s="7"/>
      <c r="AH232" s="7">
        <f t="shared" si="93"/>
        <v>1056447.1400000015</v>
      </c>
      <c r="AI232" s="7">
        <f t="shared" si="94"/>
        <v>1058433.8900000015</v>
      </c>
      <c r="AJ232" s="7">
        <f t="shared" si="95"/>
        <v>1059639.4499999972</v>
      </c>
      <c r="AK232" s="7">
        <f t="shared" si="96"/>
        <v>1060641.4799999972</v>
      </c>
      <c r="AL232" s="7">
        <f t="shared" si="97"/>
        <v>961650.66000000131</v>
      </c>
    </row>
    <row r="233" spans="14:38" x14ac:dyDescent="0.25">
      <c r="N233" s="16">
        <v>389.68</v>
      </c>
      <c r="O233">
        <v>782.28</v>
      </c>
      <c r="P233">
        <v>95138.22</v>
      </c>
      <c r="U233" s="11">
        <v>50995</v>
      </c>
      <c r="V233" s="7">
        <f t="shared" si="89"/>
        <v>763947.14000000153</v>
      </c>
      <c r="W233" s="7">
        <f t="shared" si="90"/>
        <v>765933.89000000153</v>
      </c>
      <c r="X233" s="7">
        <f t="shared" si="91"/>
        <v>767139.44999999716</v>
      </c>
      <c r="Y233" s="7">
        <f t="shared" si="92"/>
        <v>768141.47999999719</v>
      </c>
      <c r="Z233" s="7">
        <f t="shared" si="72"/>
        <v>763899.20000000135</v>
      </c>
      <c r="AA233" s="7"/>
      <c r="AB233" s="7" cm="1">
        <f t="array" ref="AB233">value-D233</f>
        <v>297000</v>
      </c>
      <c r="AC233" s="7" cm="1">
        <f t="array" ref="AC233">value-G233</f>
        <v>297000</v>
      </c>
      <c r="AD233" s="7" cm="1">
        <f t="array" ref="AD233">value-J233</f>
        <v>297000</v>
      </c>
      <c r="AE233" s="7" cm="1">
        <f t="array" ref="AE233">value-M233</f>
        <v>297000</v>
      </c>
      <c r="AF233" s="7" cm="1">
        <f t="array" ref="AF233">value-P233</f>
        <v>201861.78</v>
      </c>
      <c r="AG233" s="7"/>
      <c r="AH233" s="7">
        <f t="shared" si="93"/>
        <v>1060947.1400000015</v>
      </c>
      <c r="AI233" s="7">
        <f t="shared" si="94"/>
        <v>1062933.8900000015</v>
      </c>
      <c r="AJ233" s="7">
        <f t="shared" si="95"/>
        <v>1064139.4499999972</v>
      </c>
      <c r="AK233" s="7">
        <f t="shared" si="96"/>
        <v>1065141.4799999972</v>
      </c>
      <c r="AL233" s="7">
        <f t="shared" si="97"/>
        <v>965760.98000000138</v>
      </c>
    </row>
    <row r="234" spans="14:38" x14ac:dyDescent="0.25">
      <c r="N234" s="16">
        <v>386.5</v>
      </c>
      <c r="O234">
        <v>785.46</v>
      </c>
      <c r="P234">
        <v>94352.76</v>
      </c>
      <c r="U234" s="11">
        <v>50996</v>
      </c>
      <c r="V234" s="7">
        <f t="shared" si="89"/>
        <v>768447.14000000153</v>
      </c>
      <c r="W234" s="7">
        <f t="shared" si="90"/>
        <v>770433.89000000153</v>
      </c>
      <c r="X234" s="7">
        <f t="shared" si="91"/>
        <v>771639.44999999716</v>
      </c>
      <c r="Y234" s="7">
        <f t="shared" si="92"/>
        <v>772641.47999999719</v>
      </c>
      <c r="Z234" s="7">
        <f t="shared" si="72"/>
        <v>767227.24000000139</v>
      </c>
      <c r="AA234" s="7"/>
      <c r="AB234" s="7" cm="1">
        <f t="array" ref="AB234">value-D234</f>
        <v>297000</v>
      </c>
      <c r="AC234" s="7" cm="1">
        <f t="array" ref="AC234">value-G234</f>
        <v>297000</v>
      </c>
      <c r="AD234" s="7" cm="1">
        <f t="array" ref="AD234">value-J234</f>
        <v>297000</v>
      </c>
      <c r="AE234" s="7" cm="1">
        <f t="array" ref="AE234">value-M234</f>
        <v>297000</v>
      </c>
      <c r="AF234" s="7" cm="1">
        <f t="array" ref="AF234">value-P234</f>
        <v>202647.24</v>
      </c>
      <c r="AG234" s="7"/>
      <c r="AH234" s="7">
        <f t="shared" si="93"/>
        <v>1065447.1400000015</v>
      </c>
      <c r="AI234" s="7">
        <f t="shared" si="94"/>
        <v>1067433.8900000015</v>
      </c>
      <c r="AJ234" s="7">
        <f t="shared" si="95"/>
        <v>1068639.4499999972</v>
      </c>
      <c r="AK234" s="7">
        <f t="shared" si="96"/>
        <v>1069641.4799999972</v>
      </c>
      <c r="AL234" s="7">
        <f t="shared" si="97"/>
        <v>969874.48000000138</v>
      </c>
    </row>
    <row r="235" spans="14:38" x14ac:dyDescent="0.25">
      <c r="N235" s="16">
        <v>383.31</v>
      </c>
      <c r="O235">
        <v>788.65</v>
      </c>
      <c r="P235">
        <v>93564.11</v>
      </c>
      <c r="U235" s="11">
        <v>50997</v>
      </c>
      <c r="V235" s="7">
        <f t="shared" si="89"/>
        <v>772947.14000000153</v>
      </c>
      <c r="W235" s="7">
        <f t="shared" si="90"/>
        <v>774933.89000000153</v>
      </c>
      <c r="X235" s="7">
        <f t="shared" si="91"/>
        <v>776139.44999999716</v>
      </c>
      <c r="Y235" s="7">
        <f t="shared" si="92"/>
        <v>777141.47999999719</v>
      </c>
      <c r="Z235" s="7">
        <f t="shared" si="72"/>
        <v>770555.28000000142</v>
      </c>
      <c r="AA235" s="7"/>
      <c r="AB235" s="7" cm="1">
        <f t="array" ref="AB235">value-D235</f>
        <v>297000</v>
      </c>
      <c r="AC235" s="7" cm="1">
        <f t="array" ref="AC235">value-G235</f>
        <v>297000</v>
      </c>
      <c r="AD235" s="7" cm="1">
        <f t="array" ref="AD235">value-J235</f>
        <v>297000</v>
      </c>
      <c r="AE235" s="7" cm="1">
        <f t="array" ref="AE235">value-M235</f>
        <v>297000</v>
      </c>
      <c r="AF235" s="7" cm="1">
        <f t="array" ref="AF235">value-P235</f>
        <v>203435.89</v>
      </c>
      <c r="AG235" s="7"/>
      <c r="AH235" s="7">
        <f t="shared" si="93"/>
        <v>1069947.1400000015</v>
      </c>
      <c r="AI235" s="7">
        <f t="shared" si="94"/>
        <v>1071933.8900000015</v>
      </c>
      <c r="AJ235" s="7">
        <f t="shared" si="95"/>
        <v>1073139.4499999972</v>
      </c>
      <c r="AK235" s="7">
        <f t="shared" si="96"/>
        <v>1074141.4799999972</v>
      </c>
      <c r="AL235" s="7">
        <f t="shared" si="97"/>
        <v>973991.17000000144</v>
      </c>
    </row>
    <row r="236" spans="14:38" x14ac:dyDescent="0.25">
      <c r="N236" s="16">
        <v>380.1</v>
      </c>
      <c r="O236">
        <v>791.86</v>
      </c>
      <c r="P236">
        <v>92772.25</v>
      </c>
      <c r="U236" s="11">
        <v>50998</v>
      </c>
      <c r="V236" s="7">
        <f t="shared" si="89"/>
        <v>777447.14000000153</v>
      </c>
      <c r="W236" s="7">
        <f t="shared" si="90"/>
        <v>779433.89000000153</v>
      </c>
      <c r="X236" s="7">
        <f t="shared" si="91"/>
        <v>780639.44999999716</v>
      </c>
      <c r="Y236" s="7">
        <f t="shared" si="92"/>
        <v>781641.47999999719</v>
      </c>
      <c r="Z236" s="7">
        <f t="shared" si="72"/>
        <v>773883.32000000146</v>
      </c>
      <c r="AA236" s="7"/>
      <c r="AB236" s="7" cm="1">
        <f t="array" ref="AB236">value-D236</f>
        <v>297000</v>
      </c>
      <c r="AC236" s="7" cm="1">
        <f t="array" ref="AC236">value-G236</f>
        <v>297000</v>
      </c>
      <c r="AD236" s="7" cm="1">
        <f t="array" ref="AD236">value-J236</f>
        <v>297000</v>
      </c>
      <c r="AE236" s="7" cm="1">
        <f t="array" ref="AE236">value-M236</f>
        <v>297000</v>
      </c>
      <c r="AF236" s="7" cm="1">
        <f t="array" ref="AF236">value-P236</f>
        <v>204227.75</v>
      </c>
      <c r="AG236" s="7"/>
      <c r="AH236" s="7">
        <f t="shared" si="93"/>
        <v>1074447.1400000015</v>
      </c>
      <c r="AI236" s="7">
        <f t="shared" si="94"/>
        <v>1076433.8900000015</v>
      </c>
      <c r="AJ236" s="7">
        <f t="shared" si="95"/>
        <v>1077639.4499999972</v>
      </c>
      <c r="AK236" s="7">
        <f t="shared" si="96"/>
        <v>1078641.4799999972</v>
      </c>
      <c r="AL236" s="7">
        <f t="shared" si="97"/>
        <v>978111.07000000146</v>
      </c>
    </row>
    <row r="237" spans="14:38" x14ac:dyDescent="0.25">
      <c r="N237" s="16">
        <v>376.89</v>
      </c>
      <c r="O237">
        <v>795.07</v>
      </c>
      <c r="P237">
        <v>91977.18</v>
      </c>
      <c r="U237" s="11">
        <v>50999</v>
      </c>
      <c r="V237" s="7">
        <f t="shared" si="89"/>
        <v>781947.14000000153</v>
      </c>
      <c r="W237" s="7">
        <f t="shared" si="90"/>
        <v>783933.89000000153</v>
      </c>
      <c r="X237" s="7">
        <f t="shared" si="91"/>
        <v>785139.44999999716</v>
      </c>
      <c r="Y237" s="7">
        <f t="shared" si="92"/>
        <v>786141.47999999719</v>
      </c>
      <c r="Z237" s="7">
        <f t="shared" si="72"/>
        <v>777211.3600000015</v>
      </c>
      <c r="AA237" s="7"/>
      <c r="AB237" s="7" cm="1">
        <f t="array" ref="AB237">value-D237</f>
        <v>297000</v>
      </c>
      <c r="AC237" s="7" cm="1">
        <f t="array" ref="AC237">value-G237</f>
        <v>297000</v>
      </c>
      <c r="AD237" s="7" cm="1">
        <f t="array" ref="AD237">value-J237</f>
        <v>297000</v>
      </c>
      <c r="AE237" s="7" cm="1">
        <f t="array" ref="AE237">value-M237</f>
        <v>297000</v>
      </c>
      <c r="AF237" s="7" cm="1">
        <f t="array" ref="AF237">value-P237</f>
        <v>205022.82</v>
      </c>
      <c r="AG237" s="7"/>
      <c r="AH237" s="7">
        <f t="shared" si="93"/>
        <v>1078947.1400000015</v>
      </c>
      <c r="AI237" s="7">
        <f t="shared" si="94"/>
        <v>1080933.8900000015</v>
      </c>
      <c r="AJ237" s="7">
        <f t="shared" si="95"/>
        <v>1082139.4499999972</v>
      </c>
      <c r="AK237" s="7">
        <f t="shared" si="96"/>
        <v>1083141.4799999972</v>
      </c>
      <c r="AL237" s="7">
        <f t="shared" si="97"/>
        <v>982234.18000000156</v>
      </c>
    </row>
    <row r="238" spans="14:38" x14ac:dyDescent="0.25">
      <c r="N238" s="16">
        <v>373.66</v>
      </c>
      <c r="O238">
        <v>798.3</v>
      </c>
      <c r="P238">
        <v>91178.880000000005</v>
      </c>
      <c r="U238" s="11">
        <v>51000</v>
      </c>
      <c r="V238" s="7">
        <f t="shared" si="89"/>
        <v>786447.14000000153</v>
      </c>
      <c r="W238" s="7">
        <f t="shared" si="90"/>
        <v>788433.89000000153</v>
      </c>
      <c r="X238" s="7">
        <f t="shared" si="91"/>
        <v>789639.44999999716</v>
      </c>
      <c r="Y238" s="7">
        <f t="shared" si="92"/>
        <v>790641.47999999719</v>
      </c>
      <c r="Z238" s="7">
        <f t="shared" si="72"/>
        <v>780539.40000000154</v>
      </c>
      <c r="AA238" s="7"/>
      <c r="AB238" s="7" cm="1">
        <f t="array" ref="AB238">value-D238</f>
        <v>297000</v>
      </c>
      <c r="AC238" s="7" cm="1">
        <f t="array" ref="AC238">value-G238</f>
        <v>297000</v>
      </c>
      <c r="AD238" s="7" cm="1">
        <f t="array" ref="AD238">value-J238</f>
        <v>297000</v>
      </c>
      <c r="AE238" s="7" cm="1">
        <f t="array" ref="AE238">value-M238</f>
        <v>297000</v>
      </c>
      <c r="AF238" s="7" cm="1">
        <f t="array" ref="AF238">value-P238</f>
        <v>205821.12</v>
      </c>
      <c r="AG238" s="7"/>
      <c r="AH238" s="7">
        <f t="shared" si="93"/>
        <v>1083447.1400000015</v>
      </c>
      <c r="AI238" s="7">
        <f t="shared" si="94"/>
        <v>1085433.8900000015</v>
      </c>
      <c r="AJ238" s="7">
        <f t="shared" si="95"/>
        <v>1086639.4499999972</v>
      </c>
      <c r="AK238" s="7">
        <f t="shared" si="96"/>
        <v>1087641.4799999972</v>
      </c>
      <c r="AL238" s="7">
        <f t="shared" si="97"/>
        <v>986360.52000000153</v>
      </c>
    </row>
    <row r="239" spans="14:38" x14ac:dyDescent="0.25">
      <c r="N239" s="16">
        <v>370.41</v>
      </c>
      <c r="O239">
        <v>801.55</v>
      </c>
      <c r="P239">
        <v>90377.33</v>
      </c>
      <c r="U239" s="11">
        <v>51001</v>
      </c>
      <c r="V239" s="7">
        <f t="shared" si="89"/>
        <v>790947.14000000153</v>
      </c>
      <c r="W239" s="7">
        <f t="shared" si="90"/>
        <v>792933.89000000153</v>
      </c>
      <c r="X239" s="7">
        <f t="shared" si="91"/>
        <v>794139.44999999716</v>
      </c>
      <c r="Y239" s="7">
        <f t="shared" si="92"/>
        <v>795141.47999999719</v>
      </c>
      <c r="Z239" s="7">
        <f t="shared" si="72"/>
        <v>783867.44000000157</v>
      </c>
      <c r="AA239" s="7"/>
      <c r="AB239" s="7" cm="1">
        <f t="array" ref="AB239">value-D239</f>
        <v>297000</v>
      </c>
      <c r="AC239" s="7" cm="1">
        <f t="array" ref="AC239">value-G239</f>
        <v>297000</v>
      </c>
      <c r="AD239" s="7" cm="1">
        <f t="array" ref="AD239">value-J239</f>
        <v>297000</v>
      </c>
      <c r="AE239" s="7" cm="1">
        <f t="array" ref="AE239">value-M239</f>
        <v>297000</v>
      </c>
      <c r="AF239" s="7" cm="1">
        <f t="array" ref="AF239">value-P239</f>
        <v>206622.66999999998</v>
      </c>
      <c r="AG239" s="7"/>
      <c r="AH239" s="7">
        <f t="shared" si="93"/>
        <v>1087947.1400000015</v>
      </c>
      <c r="AI239" s="7">
        <f t="shared" si="94"/>
        <v>1089933.8900000015</v>
      </c>
      <c r="AJ239" s="7">
        <f t="shared" si="95"/>
        <v>1091139.4499999972</v>
      </c>
      <c r="AK239" s="7">
        <f t="shared" si="96"/>
        <v>1092141.4799999972</v>
      </c>
      <c r="AL239" s="7">
        <f t="shared" si="97"/>
        <v>990490.1100000015</v>
      </c>
    </row>
    <row r="240" spans="14:38" x14ac:dyDescent="0.25">
      <c r="N240" s="16">
        <v>367.16</v>
      </c>
      <c r="O240">
        <v>804.8</v>
      </c>
      <c r="P240">
        <v>89572.53</v>
      </c>
      <c r="U240" s="11">
        <v>51002</v>
      </c>
      <c r="V240" s="7">
        <f t="shared" si="89"/>
        <v>795447.14000000153</v>
      </c>
      <c r="W240" s="7">
        <f t="shared" si="90"/>
        <v>797433.89000000153</v>
      </c>
      <c r="X240" s="7">
        <f t="shared" si="91"/>
        <v>798639.44999999716</v>
      </c>
      <c r="Y240" s="7">
        <f t="shared" si="92"/>
        <v>799641.47999999719</v>
      </c>
      <c r="Z240" s="7">
        <f t="shared" si="72"/>
        <v>787195.48000000161</v>
      </c>
      <c r="AA240" s="7"/>
      <c r="AB240" s="7" cm="1">
        <f t="array" ref="AB240">value-D240</f>
        <v>297000</v>
      </c>
      <c r="AC240" s="7" cm="1">
        <f t="array" ref="AC240">value-G240</f>
        <v>297000</v>
      </c>
      <c r="AD240" s="7" cm="1">
        <f t="array" ref="AD240">value-J240</f>
        <v>297000</v>
      </c>
      <c r="AE240" s="7" cm="1">
        <f t="array" ref="AE240">value-M240</f>
        <v>297000</v>
      </c>
      <c r="AF240" s="7" cm="1">
        <f t="array" ref="AF240">value-P240</f>
        <v>207427.47</v>
      </c>
      <c r="AG240" s="7"/>
      <c r="AH240" s="7">
        <f t="shared" si="93"/>
        <v>1092447.1400000015</v>
      </c>
      <c r="AI240" s="7">
        <f t="shared" si="94"/>
        <v>1094433.8900000015</v>
      </c>
      <c r="AJ240" s="7">
        <f t="shared" si="95"/>
        <v>1095639.4499999972</v>
      </c>
      <c r="AK240" s="7">
        <f t="shared" si="96"/>
        <v>1096641.4799999972</v>
      </c>
      <c r="AL240" s="7">
        <f t="shared" si="97"/>
        <v>994622.95000000158</v>
      </c>
    </row>
    <row r="241" spans="14:38" x14ac:dyDescent="0.25">
      <c r="N241" s="16">
        <v>363.89</v>
      </c>
      <c r="O241">
        <v>808.07</v>
      </c>
      <c r="P241">
        <v>88764.46</v>
      </c>
      <c r="U241" s="11">
        <v>51003</v>
      </c>
      <c r="V241" s="7">
        <f t="shared" si="89"/>
        <v>799947.14000000153</v>
      </c>
      <c r="W241" s="7">
        <f t="shared" si="90"/>
        <v>801933.89000000153</v>
      </c>
      <c r="X241" s="7">
        <f t="shared" si="91"/>
        <v>803139.44999999716</v>
      </c>
      <c r="Y241" s="7">
        <f t="shared" si="92"/>
        <v>804141.47999999719</v>
      </c>
      <c r="Z241" s="7">
        <f t="shared" si="72"/>
        <v>790523.52000000165</v>
      </c>
      <c r="AA241" s="7"/>
      <c r="AB241" s="7" cm="1">
        <f t="array" ref="AB241">value-D241</f>
        <v>297000</v>
      </c>
      <c r="AC241" s="7" cm="1">
        <f t="array" ref="AC241">value-G241</f>
        <v>297000</v>
      </c>
      <c r="AD241" s="7" cm="1">
        <f t="array" ref="AD241">value-J241</f>
        <v>297000</v>
      </c>
      <c r="AE241" s="7" cm="1">
        <f t="array" ref="AE241">value-M241</f>
        <v>297000</v>
      </c>
      <c r="AF241" s="7" cm="1">
        <f t="array" ref="AF241">value-P241</f>
        <v>208235.53999999998</v>
      </c>
      <c r="AG241" s="7"/>
      <c r="AH241" s="7">
        <f t="shared" si="93"/>
        <v>1096947.1400000015</v>
      </c>
      <c r="AI241" s="7">
        <f t="shared" si="94"/>
        <v>1098933.8900000015</v>
      </c>
      <c r="AJ241" s="7">
        <f t="shared" si="95"/>
        <v>1100139.4499999972</v>
      </c>
      <c r="AK241" s="7">
        <f t="shared" si="96"/>
        <v>1101141.4799999972</v>
      </c>
      <c r="AL241" s="7">
        <f t="shared" si="97"/>
        <v>998759.06000000169</v>
      </c>
    </row>
    <row r="242" spans="14:38" x14ac:dyDescent="0.25">
      <c r="N242" s="16">
        <v>360.61</v>
      </c>
      <c r="O242">
        <v>811.35</v>
      </c>
      <c r="P242">
        <v>87953.1</v>
      </c>
      <c r="U242" s="11">
        <v>51004</v>
      </c>
      <c r="V242" s="7">
        <f t="shared" si="89"/>
        <v>804447.14000000153</v>
      </c>
      <c r="W242" s="7">
        <f t="shared" si="90"/>
        <v>806433.89000000153</v>
      </c>
      <c r="X242" s="7">
        <f t="shared" si="91"/>
        <v>807639.44999999716</v>
      </c>
      <c r="Y242" s="7">
        <f t="shared" si="92"/>
        <v>808641.47999999719</v>
      </c>
      <c r="Z242" s="7">
        <f t="shared" si="72"/>
        <v>793851.56000000169</v>
      </c>
      <c r="AA242" s="7"/>
      <c r="AB242" s="7" cm="1">
        <f t="array" ref="AB242">value-D242</f>
        <v>297000</v>
      </c>
      <c r="AC242" s="7" cm="1">
        <f t="array" ref="AC242">value-G242</f>
        <v>297000</v>
      </c>
      <c r="AD242" s="7" cm="1">
        <f t="array" ref="AD242">value-J242</f>
        <v>297000</v>
      </c>
      <c r="AE242" s="7" cm="1">
        <f t="array" ref="AE242">value-M242</f>
        <v>297000</v>
      </c>
      <c r="AF242" s="7" cm="1">
        <f t="array" ref="AF242">value-P242</f>
        <v>209046.9</v>
      </c>
      <c r="AG242" s="7"/>
      <c r="AH242" s="7">
        <f t="shared" si="93"/>
        <v>1101447.1400000015</v>
      </c>
      <c r="AI242" s="7">
        <f t="shared" si="94"/>
        <v>1103433.8900000015</v>
      </c>
      <c r="AJ242" s="7">
        <f t="shared" si="95"/>
        <v>1104639.4499999972</v>
      </c>
      <c r="AK242" s="7">
        <f t="shared" si="96"/>
        <v>1105641.4799999972</v>
      </c>
      <c r="AL242" s="7">
        <f t="shared" si="97"/>
        <v>1002898.4600000017</v>
      </c>
    </row>
    <row r="243" spans="14:38" x14ac:dyDescent="0.25">
      <c r="N243" s="16">
        <v>357.31</v>
      </c>
      <c r="O243">
        <v>814.65</v>
      </c>
      <c r="P243">
        <v>87138.45</v>
      </c>
      <c r="U243" s="11">
        <v>51005</v>
      </c>
      <c r="V243" s="7">
        <f t="shared" si="89"/>
        <v>808947.14000000153</v>
      </c>
      <c r="W243" s="7">
        <f t="shared" si="90"/>
        <v>810933.89000000153</v>
      </c>
      <c r="X243" s="7">
        <f t="shared" si="91"/>
        <v>812139.44999999716</v>
      </c>
      <c r="Y243" s="7">
        <f t="shared" si="92"/>
        <v>813141.47999999719</v>
      </c>
      <c r="Z243" s="7">
        <f t="shared" si="72"/>
        <v>797179.60000000172</v>
      </c>
      <c r="AA243" s="7"/>
      <c r="AB243" s="7" cm="1">
        <f t="array" ref="AB243">value-D243</f>
        <v>297000</v>
      </c>
      <c r="AC243" s="7" cm="1">
        <f t="array" ref="AC243">value-G243</f>
        <v>297000</v>
      </c>
      <c r="AD243" s="7" cm="1">
        <f t="array" ref="AD243">value-J243</f>
        <v>297000</v>
      </c>
      <c r="AE243" s="7" cm="1">
        <f t="array" ref="AE243">value-M243</f>
        <v>297000</v>
      </c>
      <c r="AF243" s="7" cm="1">
        <f t="array" ref="AF243">value-P243</f>
        <v>209861.55</v>
      </c>
      <c r="AG243" s="7"/>
      <c r="AH243" s="7">
        <f t="shared" si="93"/>
        <v>1105947.1400000015</v>
      </c>
      <c r="AI243" s="7">
        <f t="shared" si="94"/>
        <v>1107933.8900000015</v>
      </c>
      <c r="AJ243" s="7">
        <f t="shared" si="95"/>
        <v>1109139.4499999972</v>
      </c>
      <c r="AK243" s="7">
        <f t="shared" si="96"/>
        <v>1110141.4799999972</v>
      </c>
      <c r="AL243" s="7">
        <f t="shared" si="97"/>
        <v>1007041.1500000018</v>
      </c>
    </row>
    <row r="244" spans="14:38" x14ac:dyDescent="0.25">
      <c r="N244" s="16">
        <v>354</v>
      </c>
      <c r="O244">
        <v>817.96</v>
      </c>
      <c r="P244">
        <v>86320.49</v>
      </c>
      <c r="U244" s="11">
        <v>51006</v>
      </c>
      <c r="V244" s="7">
        <f t="shared" si="89"/>
        <v>813447.14000000153</v>
      </c>
      <c r="W244" s="7">
        <f t="shared" si="90"/>
        <v>815433.89000000153</v>
      </c>
      <c r="X244" s="7">
        <f t="shared" si="91"/>
        <v>816639.44999999716</v>
      </c>
      <c r="Y244" s="7">
        <f t="shared" si="92"/>
        <v>817641.47999999719</v>
      </c>
      <c r="Z244" s="7">
        <f t="shared" si="72"/>
        <v>800507.64000000176</v>
      </c>
      <c r="AA244" s="7"/>
      <c r="AB244" s="7" cm="1">
        <f t="array" ref="AB244">value-D244</f>
        <v>297000</v>
      </c>
      <c r="AC244" s="7" cm="1">
        <f t="array" ref="AC244">value-G244</f>
        <v>297000</v>
      </c>
      <c r="AD244" s="7" cm="1">
        <f t="array" ref="AD244">value-J244</f>
        <v>297000</v>
      </c>
      <c r="AE244" s="7" cm="1">
        <f t="array" ref="AE244">value-M244</f>
        <v>297000</v>
      </c>
      <c r="AF244" s="7" cm="1">
        <f t="array" ref="AF244">value-P244</f>
        <v>210679.51</v>
      </c>
      <c r="AG244" s="7"/>
      <c r="AH244" s="7">
        <f t="shared" si="93"/>
        <v>1110447.1400000015</v>
      </c>
      <c r="AI244" s="7">
        <f t="shared" si="94"/>
        <v>1112433.8900000015</v>
      </c>
      <c r="AJ244" s="7">
        <f t="shared" si="95"/>
        <v>1113639.4499999972</v>
      </c>
      <c r="AK244" s="7">
        <f t="shared" si="96"/>
        <v>1114641.4799999972</v>
      </c>
      <c r="AL244" s="7">
        <f t="shared" si="97"/>
        <v>1011187.1500000018</v>
      </c>
    </row>
    <row r="245" spans="14:38" x14ac:dyDescent="0.25">
      <c r="N245" s="16">
        <v>350.68</v>
      </c>
      <c r="O245">
        <v>821.28</v>
      </c>
      <c r="P245">
        <v>85499.21</v>
      </c>
      <c r="U245" s="11">
        <v>51007</v>
      </c>
      <c r="V245" s="7">
        <f t="shared" si="89"/>
        <v>817947.14000000153</v>
      </c>
      <c r="W245" s="7">
        <f t="shared" si="90"/>
        <v>819933.89000000153</v>
      </c>
      <c r="X245" s="7">
        <f t="shared" si="91"/>
        <v>821139.44999999716</v>
      </c>
      <c r="Y245" s="7">
        <f t="shared" si="92"/>
        <v>822141.47999999719</v>
      </c>
      <c r="Z245" s="7">
        <f t="shared" si="72"/>
        <v>803835.6800000018</v>
      </c>
      <c r="AA245" s="7"/>
      <c r="AB245" s="7" cm="1">
        <f t="array" ref="AB245">value-D245</f>
        <v>297000</v>
      </c>
      <c r="AC245" s="7" cm="1">
        <f t="array" ref="AC245">value-G245</f>
        <v>297000</v>
      </c>
      <c r="AD245" s="7" cm="1">
        <f t="array" ref="AD245">value-J245</f>
        <v>297000</v>
      </c>
      <c r="AE245" s="7" cm="1">
        <f t="array" ref="AE245">value-M245</f>
        <v>297000</v>
      </c>
      <c r="AF245" s="7" cm="1">
        <f t="array" ref="AF245">value-P245</f>
        <v>211500.78999999998</v>
      </c>
      <c r="AG245" s="7"/>
      <c r="AH245" s="7">
        <f t="shared" si="93"/>
        <v>1114947.1400000015</v>
      </c>
      <c r="AI245" s="7">
        <f t="shared" si="94"/>
        <v>1116933.8900000015</v>
      </c>
      <c r="AJ245" s="7">
        <f t="shared" si="95"/>
        <v>1118139.4499999972</v>
      </c>
      <c r="AK245" s="7">
        <f t="shared" si="96"/>
        <v>1119141.4799999972</v>
      </c>
      <c r="AL245" s="7">
        <f t="shared" si="97"/>
        <v>1015336.4700000018</v>
      </c>
    </row>
    <row r="246" spans="14:38" x14ac:dyDescent="0.25">
      <c r="N246" s="16">
        <v>347.34</v>
      </c>
      <c r="O246">
        <v>824.62</v>
      </c>
      <c r="P246">
        <v>84674.59</v>
      </c>
      <c r="U246" s="11">
        <v>51008</v>
      </c>
      <c r="V246" s="7">
        <f t="shared" si="89"/>
        <v>822447.14000000153</v>
      </c>
      <c r="W246" s="7">
        <f t="shared" si="90"/>
        <v>824433.89000000153</v>
      </c>
      <c r="X246" s="7">
        <f t="shared" si="91"/>
        <v>825639.44999999716</v>
      </c>
      <c r="Y246" s="7">
        <f t="shared" si="92"/>
        <v>826641.47999999719</v>
      </c>
      <c r="Z246" s="7">
        <f t="shared" si="72"/>
        <v>807163.72000000183</v>
      </c>
      <c r="AA246" s="7"/>
      <c r="AB246" s="7" cm="1">
        <f t="array" ref="AB246">value-D246</f>
        <v>297000</v>
      </c>
      <c r="AC246" s="7" cm="1">
        <f t="array" ref="AC246">value-G246</f>
        <v>297000</v>
      </c>
      <c r="AD246" s="7" cm="1">
        <f t="array" ref="AD246">value-J246</f>
        <v>297000</v>
      </c>
      <c r="AE246" s="7" cm="1">
        <f t="array" ref="AE246">value-M246</f>
        <v>297000</v>
      </c>
      <c r="AF246" s="7" cm="1">
        <f t="array" ref="AF246">value-P246</f>
        <v>212325.41</v>
      </c>
      <c r="AG246" s="7"/>
      <c r="AH246" s="7">
        <f t="shared" si="93"/>
        <v>1119447.1400000015</v>
      </c>
      <c r="AI246" s="7">
        <f t="shared" si="94"/>
        <v>1121433.8900000015</v>
      </c>
      <c r="AJ246" s="7">
        <f t="shared" si="95"/>
        <v>1122639.4499999972</v>
      </c>
      <c r="AK246" s="7">
        <f t="shared" si="96"/>
        <v>1123641.4799999972</v>
      </c>
      <c r="AL246" s="7">
        <f t="shared" si="97"/>
        <v>1019489.1300000019</v>
      </c>
    </row>
    <row r="247" spans="14:38" x14ac:dyDescent="0.25">
      <c r="N247" s="16">
        <v>343.99</v>
      </c>
      <c r="O247">
        <v>827.97</v>
      </c>
      <c r="P247">
        <v>83846.62</v>
      </c>
      <c r="U247" s="11">
        <v>51009</v>
      </c>
      <c r="V247" s="7">
        <f t="shared" si="89"/>
        <v>826947.14000000153</v>
      </c>
      <c r="W247" s="7">
        <f t="shared" si="90"/>
        <v>828933.89000000153</v>
      </c>
      <c r="X247" s="7">
        <f t="shared" si="91"/>
        <v>830139.44999999716</v>
      </c>
      <c r="Y247" s="7">
        <f t="shared" si="92"/>
        <v>831141.47999999719</v>
      </c>
      <c r="Z247" s="7">
        <f t="shared" si="72"/>
        <v>810491.76000000187</v>
      </c>
      <c r="AA247" s="7"/>
      <c r="AB247" s="7" cm="1">
        <f t="array" ref="AB247">value-D247</f>
        <v>297000</v>
      </c>
      <c r="AC247" s="7" cm="1">
        <f t="array" ref="AC247">value-G247</f>
        <v>297000</v>
      </c>
      <c r="AD247" s="7" cm="1">
        <f t="array" ref="AD247">value-J247</f>
        <v>297000</v>
      </c>
      <c r="AE247" s="7" cm="1">
        <f t="array" ref="AE247">value-M247</f>
        <v>297000</v>
      </c>
      <c r="AF247" s="7" cm="1">
        <f t="array" ref="AF247">value-P247</f>
        <v>213153.38</v>
      </c>
      <c r="AG247" s="7"/>
      <c r="AH247" s="7">
        <f t="shared" si="93"/>
        <v>1123947.1400000015</v>
      </c>
      <c r="AI247" s="7">
        <f t="shared" si="94"/>
        <v>1125933.8900000015</v>
      </c>
      <c r="AJ247" s="7">
        <f t="shared" si="95"/>
        <v>1127139.4499999972</v>
      </c>
      <c r="AK247" s="7">
        <f t="shared" si="96"/>
        <v>1128141.4799999972</v>
      </c>
      <c r="AL247" s="7">
        <f t="shared" si="97"/>
        <v>1023645.1400000019</v>
      </c>
    </row>
    <row r="248" spans="14:38" x14ac:dyDescent="0.25">
      <c r="N248" s="16">
        <v>340.63</v>
      </c>
      <c r="O248">
        <v>831.33</v>
      </c>
      <c r="P248">
        <v>83015.289999999994</v>
      </c>
      <c r="U248" s="11">
        <v>51010</v>
      </c>
      <c r="V248" s="7">
        <f t="shared" si="89"/>
        <v>831447.14000000153</v>
      </c>
      <c r="W248" s="7">
        <f t="shared" si="90"/>
        <v>833433.89000000153</v>
      </c>
      <c r="X248" s="7">
        <f t="shared" si="91"/>
        <v>834639.44999999716</v>
      </c>
      <c r="Y248" s="7">
        <f t="shared" si="92"/>
        <v>835641.47999999719</v>
      </c>
      <c r="Z248" s="7">
        <f t="shared" si="72"/>
        <v>813819.80000000191</v>
      </c>
      <c r="AA248" s="7"/>
      <c r="AB248" s="7" cm="1">
        <f t="array" ref="AB248">value-D248</f>
        <v>297000</v>
      </c>
      <c r="AC248" s="7" cm="1">
        <f t="array" ref="AC248">value-G248</f>
        <v>297000</v>
      </c>
      <c r="AD248" s="7" cm="1">
        <f t="array" ref="AD248">value-J248</f>
        <v>297000</v>
      </c>
      <c r="AE248" s="7" cm="1">
        <f t="array" ref="AE248">value-M248</f>
        <v>297000</v>
      </c>
      <c r="AF248" s="7" cm="1">
        <f t="array" ref="AF248">value-P248</f>
        <v>213984.71000000002</v>
      </c>
      <c r="AG248" s="7"/>
      <c r="AH248" s="7">
        <f t="shared" si="93"/>
        <v>1128447.1400000015</v>
      </c>
      <c r="AI248" s="7">
        <f t="shared" si="94"/>
        <v>1130433.8900000015</v>
      </c>
      <c r="AJ248" s="7">
        <f t="shared" si="95"/>
        <v>1131639.4499999972</v>
      </c>
      <c r="AK248" s="7">
        <f t="shared" si="96"/>
        <v>1132641.4799999972</v>
      </c>
      <c r="AL248" s="7">
        <f t="shared" si="97"/>
        <v>1027804.5100000019</v>
      </c>
    </row>
    <row r="249" spans="14:38" x14ac:dyDescent="0.25">
      <c r="N249" s="16">
        <v>337.25</v>
      </c>
      <c r="O249">
        <v>834.71</v>
      </c>
      <c r="P249">
        <v>82180.58</v>
      </c>
      <c r="U249" s="11">
        <v>51011</v>
      </c>
      <c r="V249" s="7">
        <f t="shared" si="89"/>
        <v>835947.14000000153</v>
      </c>
      <c r="W249" s="7">
        <f t="shared" si="90"/>
        <v>837933.89000000153</v>
      </c>
      <c r="X249" s="7">
        <f t="shared" si="91"/>
        <v>839139.44999999716</v>
      </c>
      <c r="Y249" s="7">
        <f t="shared" si="92"/>
        <v>840141.47999999719</v>
      </c>
      <c r="Z249" s="7">
        <f t="shared" si="72"/>
        <v>817147.84000000195</v>
      </c>
      <c r="AA249" s="7"/>
      <c r="AB249" s="7" cm="1">
        <f t="array" ref="AB249">value-D249</f>
        <v>297000</v>
      </c>
      <c r="AC249" s="7" cm="1">
        <f t="array" ref="AC249">value-G249</f>
        <v>297000</v>
      </c>
      <c r="AD249" s="7" cm="1">
        <f t="array" ref="AD249">value-J249</f>
        <v>297000</v>
      </c>
      <c r="AE249" s="7" cm="1">
        <f t="array" ref="AE249">value-M249</f>
        <v>297000</v>
      </c>
      <c r="AF249" s="7" cm="1">
        <f t="array" ref="AF249">value-P249</f>
        <v>214819.41999999998</v>
      </c>
      <c r="AG249" s="7"/>
      <c r="AH249" s="7">
        <f t="shared" si="93"/>
        <v>1132947.1400000015</v>
      </c>
      <c r="AI249" s="7">
        <f t="shared" si="94"/>
        <v>1134933.8900000015</v>
      </c>
      <c r="AJ249" s="7">
        <f t="shared" si="95"/>
        <v>1136139.4499999972</v>
      </c>
      <c r="AK249" s="7">
        <f t="shared" si="96"/>
        <v>1137141.4799999972</v>
      </c>
      <c r="AL249" s="7">
        <f t="shared" si="97"/>
        <v>1031967.2600000019</v>
      </c>
    </row>
    <row r="250" spans="14:38" x14ac:dyDescent="0.25">
      <c r="N250" s="16">
        <v>333.86</v>
      </c>
      <c r="O250">
        <v>838.1</v>
      </c>
      <c r="P250">
        <v>81342.47</v>
      </c>
      <c r="U250" s="11">
        <v>51012</v>
      </c>
      <c r="V250" s="7">
        <f t="shared" si="89"/>
        <v>840447.14000000153</v>
      </c>
      <c r="W250" s="7">
        <f t="shared" si="90"/>
        <v>842433.89000000153</v>
      </c>
      <c r="X250" s="7">
        <f t="shared" si="91"/>
        <v>843639.44999999716</v>
      </c>
      <c r="Y250" s="7">
        <f t="shared" si="92"/>
        <v>844641.47999999719</v>
      </c>
      <c r="Z250" s="7">
        <f t="shared" si="72"/>
        <v>820475.88000000198</v>
      </c>
      <c r="AA250" s="7"/>
      <c r="AB250" s="7" cm="1">
        <f t="array" ref="AB250">value-D250</f>
        <v>297000</v>
      </c>
      <c r="AC250" s="7" cm="1">
        <f t="array" ref="AC250">value-G250</f>
        <v>297000</v>
      </c>
      <c r="AD250" s="7" cm="1">
        <f t="array" ref="AD250">value-J250</f>
        <v>297000</v>
      </c>
      <c r="AE250" s="7" cm="1">
        <f t="array" ref="AE250">value-M250</f>
        <v>297000</v>
      </c>
      <c r="AF250" s="7" cm="1">
        <f t="array" ref="AF250">value-P250</f>
        <v>215657.53</v>
      </c>
      <c r="AG250" s="7"/>
      <c r="AH250" s="7">
        <f t="shared" si="93"/>
        <v>1137447.1400000015</v>
      </c>
      <c r="AI250" s="7">
        <f t="shared" si="94"/>
        <v>1139433.8900000015</v>
      </c>
      <c r="AJ250" s="7">
        <f t="shared" si="95"/>
        <v>1140639.4499999972</v>
      </c>
      <c r="AK250" s="7">
        <f t="shared" si="96"/>
        <v>1141641.4799999972</v>
      </c>
      <c r="AL250" s="7">
        <f t="shared" si="97"/>
        <v>1036133.410000002</v>
      </c>
    </row>
    <row r="251" spans="14:38" x14ac:dyDescent="0.25">
      <c r="N251" s="16">
        <v>330.45</v>
      </c>
      <c r="O251">
        <v>841.51</v>
      </c>
      <c r="P251">
        <v>80500.97</v>
      </c>
      <c r="U251" s="11">
        <v>51013</v>
      </c>
      <c r="V251" s="7">
        <f t="shared" si="89"/>
        <v>844947.14000000153</v>
      </c>
      <c r="W251" s="7">
        <f t="shared" si="90"/>
        <v>846933.89000000153</v>
      </c>
      <c r="X251" s="7">
        <f t="shared" si="91"/>
        <v>848139.44999999716</v>
      </c>
      <c r="Y251" s="7">
        <f t="shared" si="92"/>
        <v>849141.47999999719</v>
      </c>
      <c r="Z251" s="7">
        <f t="shared" si="72"/>
        <v>823803.92000000202</v>
      </c>
      <c r="AA251" s="7"/>
      <c r="AB251" s="7" cm="1">
        <f t="array" ref="AB251">value-D251</f>
        <v>297000</v>
      </c>
      <c r="AC251" s="7" cm="1">
        <f t="array" ref="AC251">value-G251</f>
        <v>297000</v>
      </c>
      <c r="AD251" s="7" cm="1">
        <f t="array" ref="AD251">value-J251</f>
        <v>297000</v>
      </c>
      <c r="AE251" s="7" cm="1">
        <f t="array" ref="AE251">value-M251</f>
        <v>297000</v>
      </c>
      <c r="AF251" s="7" cm="1">
        <f t="array" ref="AF251">value-P251</f>
        <v>216499.03</v>
      </c>
      <c r="AG251" s="7"/>
      <c r="AH251" s="7">
        <f t="shared" si="93"/>
        <v>1141947.1400000015</v>
      </c>
      <c r="AI251" s="7">
        <f t="shared" si="94"/>
        <v>1143933.8900000015</v>
      </c>
      <c r="AJ251" s="7">
        <f t="shared" si="95"/>
        <v>1145139.4499999972</v>
      </c>
      <c r="AK251" s="7">
        <f t="shared" si="96"/>
        <v>1146141.4799999972</v>
      </c>
      <c r="AL251" s="7">
        <f t="shared" si="97"/>
        <v>1040302.950000002</v>
      </c>
    </row>
    <row r="252" spans="14:38" x14ac:dyDescent="0.25">
      <c r="N252" s="16">
        <v>327.04000000000002</v>
      </c>
      <c r="O252">
        <v>844.92</v>
      </c>
      <c r="P252">
        <v>79656.039999999994</v>
      </c>
      <c r="U252" s="11">
        <v>51014</v>
      </c>
      <c r="V252" s="7">
        <f t="shared" si="89"/>
        <v>849447.14000000153</v>
      </c>
      <c r="W252" s="7">
        <f t="shared" si="90"/>
        <v>851433.89000000153</v>
      </c>
      <c r="X252" s="7">
        <f t="shared" si="91"/>
        <v>852639.44999999716</v>
      </c>
      <c r="Y252" s="7">
        <f t="shared" si="92"/>
        <v>853641.47999999719</v>
      </c>
      <c r="Z252" s="7">
        <f t="shared" si="72"/>
        <v>827131.96000000206</v>
      </c>
      <c r="AA252" s="7"/>
      <c r="AB252" s="7" cm="1">
        <f t="array" ref="AB252">value-D252</f>
        <v>297000</v>
      </c>
      <c r="AC252" s="7" cm="1">
        <f t="array" ref="AC252">value-G252</f>
        <v>297000</v>
      </c>
      <c r="AD252" s="7" cm="1">
        <f t="array" ref="AD252">value-J252</f>
        <v>297000</v>
      </c>
      <c r="AE252" s="7" cm="1">
        <f t="array" ref="AE252">value-M252</f>
        <v>297000</v>
      </c>
      <c r="AF252" s="7" cm="1">
        <f t="array" ref="AF252">value-P252</f>
        <v>217343.96000000002</v>
      </c>
      <c r="AG252" s="7"/>
      <c r="AH252" s="7">
        <f t="shared" si="93"/>
        <v>1146447.1400000015</v>
      </c>
      <c r="AI252" s="7">
        <f t="shared" si="94"/>
        <v>1148433.8900000015</v>
      </c>
      <c r="AJ252" s="7">
        <f t="shared" si="95"/>
        <v>1149639.4499999972</v>
      </c>
      <c r="AK252" s="7">
        <f t="shared" si="96"/>
        <v>1150641.4799999972</v>
      </c>
      <c r="AL252" s="7">
        <f t="shared" si="97"/>
        <v>1044475.920000002</v>
      </c>
    </row>
    <row r="253" spans="14:38" x14ac:dyDescent="0.25">
      <c r="N253" s="16">
        <v>323.60000000000002</v>
      </c>
      <c r="O253">
        <v>848.36</v>
      </c>
      <c r="P253">
        <v>78807.69</v>
      </c>
      <c r="U253" s="11">
        <v>51015</v>
      </c>
      <c r="V253" s="7">
        <f t="shared" ref="V253:V284" si="98">V252+income</f>
        <v>853947.14000000153</v>
      </c>
      <c r="W253" s="7">
        <f t="shared" ref="W253:W284" si="99">W252+income</f>
        <v>855933.89000000153</v>
      </c>
      <c r="X253" s="7">
        <f t="shared" ref="X253:X284" si="100">X252+income</f>
        <v>857139.44999999716</v>
      </c>
      <c r="Y253" s="7">
        <f t="shared" ref="Y253:Y284" si="101">Y252+income</f>
        <v>858141.47999999719</v>
      </c>
      <c r="Z253" s="7">
        <f t="shared" si="72"/>
        <v>830460.0000000021</v>
      </c>
      <c r="AA253" s="7"/>
      <c r="AB253" s="7" cm="1">
        <f t="array" ref="AB253">value-D253</f>
        <v>297000</v>
      </c>
      <c r="AC253" s="7" cm="1">
        <f t="array" ref="AC253">value-G253</f>
        <v>297000</v>
      </c>
      <c r="AD253" s="7" cm="1">
        <f t="array" ref="AD253">value-J253</f>
        <v>297000</v>
      </c>
      <c r="AE253" s="7" cm="1">
        <f t="array" ref="AE253">value-M253</f>
        <v>297000</v>
      </c>
      <c r="AF253" s="7" cm="1">
        <f t="array" ref="AF253">value-P253</f>
        <v>218192.31</v>
      </c>
      <c r="AG253" s="7"/>
      <c r="AH253" s="7">
        <f t="shared" si="93"/>
        <v>1150947.1400000015</v>
      </c>
      <c r="AI253" s="7">
        <f t="shared" si="94"/>
        <v>1152933.8900000015</v>
      </c>
      <c r="AJ253" s="7">
        <f t="shared" si="95"/>
        <v>1154139.4499999972</v>
      </c>
      <c r="AK253" s="7">
        <f t="shared" si="96"/>
        <v>1155141.4799999972</v>
      </c>
      <c r="AL253" s="7">
        <f t="shared" si="97"/>
        <v>1048652.3100000022</v>
      </c>
    </row>
    <row r="254" spans="14:38" x14ac:dyDescent="0.25">
      <c r="N254" s="16">
        <v>320.16000000000003</v>
      </c>
      <c r="O254">
        <v>851.8</v>
      </c>
      <c r="P254">
        <v>77955.88</v>
      </c>
      <c r="U254" s="11">
        <v>51016</v>
      </c>
      <c r="V254" s="7">
        <f t="shared" si="98"/>
        <v>858447.14000000153</v>
      </c>
      <c r="W254" s="7">
        <f t="shared" si="99"/>
        <v>860433.89000000153</v>
      </c>
      <c r="X254" s="7">
        <f t="shared" si="100"/>
        <v>861639.44999999716</v>
      </c>
      <c r="Y254" s="7">
        <f t="shared" si="101"/>
        <v>862641.47999999719</v>
      </c>
      <c r="Z254" s="7">
        <f t="shared" si="72"/>
        <v>833788.04000000213</v>
      </c>
      <c r="AA254" s="7"/>
      <c r="AB254" s="7" cm="1">
        <f t="array" ref="AB254">value-D254</f>
        <v>297000</v>
      </c>
      <c r="AC254" s="7" cm="1">
        <f t="array" ref="AC254">value-G254</f>
        <v>297000</v>
      </c>
      <c r="AD254" s="7" cm="1">
        <f t="array" ref="AD254">value-J254</f>
        <v>297000</v>
      </c>
      <c r="AE254" s="7" cm="1">
        <f t="array" ref="AE254">value-M254</f>
        <v>297000</v>
      </c>
      <c r="AF254" s="7" cm="1">
        <f t="array" ref="AF254">value-P254</f>
        <v>219044.12</v>
      </c>
      <c r="AG254" s="7"/>
      <c r="AH254" s="7">
        <f t="shared" si="93"/>
        <v>1155447.1400000015</v>
      </c>
      <c r="AI254" s="7">
        <f t="shared" si="94"/>
        <v>1157433.8900000015</v>
      </c>
      <c r="AJ254" s="7">
        <f t="shared" si="95"/>
        <v>1158639.4499999972</v>
      </c>
      <c r="AK254" s="7">
        <f t="shared" si="96"/>
        <v>1159641.4799999972</v>
      </c>
      <c r="AL254" s="7">
        <f t="shared" si="97"/>
        <v>1052832.160000002</v>
      </c>
    </row>
    <row r="255" spans="14:38" x14ac:dyDescent="0.25">
      <c r="N255" s="16">
        <v>316.7</v>
      </c>
      <c r="O255">
        <v>855.26</v>
      </c>
      <c r="P255">
        <v>77100.62</v>
      </c>
      <c r="U255" s="11">
        <v>51017</v>
      </c>
      <c r="V255" s="7">
        <f t="shared" si="98"/>
        <v>862947.14000000153</v>
      </c>
      <c r="W255" s="7">
        <f t="shared" si="99"/>
        <v>864933.89000000153</v>
      </c>
      <c r="X255" s="7">
        <f t="shared" si="100"/>
        <v>866139.44999999716</v>
      </c>
      <c r="Y255" s="7">
        <f t="shared" si="101"/>
        <v>867141.47999999719</v>
      </c>
      <c r="Z255" s="7">
        <f t="shared" si="72"/>
        <v>837116.08000000217</v>
      </c>
      <c r="AA255" s="7"/>
      <c r="AB255" s="7" cm="1">
        <f t="array" ref="AB255">value-D255</f>
        <v>297000</v>
      </c>
      <c r="AC255" s="7" cm="1">
        <f t="array" ref="AC255">value-G255</f>
        <v>297000</v>
      </c>
      <c r="AD255" s="7" cm="1">
        <f t="array" ref="AD255">value-J255</f>
        <v>297000</v>
      </c>
      <c r="AE255" s="7" cm="1">
        <f t="array" ref="AE255">value-M255</f>
        <v>297000</v>
      </c>
      <c r="AF255" s="7" cm="1">
        <f t="array" ref="AF255">value-P255</f>
        <v>219899.38</v>
      </c>
      <c r="AG255" s="7"/>
      <c r="AH255" s="7">
        <f t="shared" si="93"/>
        <v>1159947.1400000015</v>
      </c>
      <c r="AI255" s="7">
        <f t="shared" si="94"/>
        <v>1161933.8900000015</v>
      </c>
      <c r="AJ255" s="7">
        <f t="shared" si="95"/>
        <v>1163139.4499999972</v>
      </c>
      <c r="AK255" s="7">
        <f t="shared" si="96"/>
        <v>1164141.4799999972</v>
      </c>
      <c r="AL255" s="7">
        <f t="shared" si="97"/>
        <v>1057015.4600000023</v>
      </c>
    </row>
    <row r="256" spans="14:38" x14ac:dyDescent="0.25">
      <c r="N256" s="16">
        <v>313.22000000000003</v>
      </c>
      <c r="O256">
        <v>858.74</v>
      </c>
      <c r="P256">
        <v>76241.88</v>
      </c>
      <c r="U256" s="11">
        <v>51018</v>
      </c>
      <c r="V256" s="7">
        <f t="shared" si="98"/>
        <v>867447.14000000153</v>
      </c>
      <c r="W256" s="7">
        <f t="shared" si="99"/>
        <v>869433.89000000153</v>
      </c>
      <c r="X256" s="7">
        <f t="shared" si="100"/>
        <v>870639.44999999716</v>
      </c>
      <c r="Y256" s="7">
        <f t="shared" si="101"/>
        <v>871641.47999999719</v>
      </c>
      <c r="Z256" s="7">
        <f t="shared" si="72"/>
        <v>840444.12000000221</v>
      </c>
      <c r="AA256" s="7"/>
      <c r="AB256" s="7" cm="1">
        <f t="array" ref="AB256">value-D256</f>
        <v>297000</v>
      </c>
      <c r="AC256" s="7" cm="1">
        <f t="array" ref="AC256">value-G256</f>
        <v>297000</v>
      </c>
      <c r="AD256" s="7" cm="1">
        <f t="array" ref="AD256">value-J256</f>
        <v>297000</v>
      </c>
      <c r="AE256" s="7" cm="1">
        <f t="array" ref="AE256">value-M256</f>
        <v>297000</v>
      </c>
      <c r="AF256" s="7" cm="1">
        <f t="array" ref="AF256">value-P256</f>
        <v>220758.12</v>
      </c>
      <c r="AG256" s="7"/>
      <c r="AH256" s="7">
        <f t="shared" si="93"/>
        <v>1164447.1400000015</v>
      </c>
      <c r="AI256" s="7">
        <f t="shared" si="94"/>
        <v>1166433.8900000015</v>
      </c>
      <c r="AJ256" s="7">
        <f t="shared" si="95"/>
        <v>1167639.4499999972</v>
      </c>
      <c r="AK256" s="7">
        <f t="shared" si="96"/>
        <v>1168641.4799999972</v>
      </c>
      <c r="AL256" s="7">
        <f t="shared" si="97"/>
        <v>1061202.2400000021</v>
      </c>
    </row>
    <row r="257" spans="14:38" x14ac:dyDescent="0.25">
      <c r="N257" s="16">
        <v>309.73</v>
      </c>
      <c r="O257">
        <v>862.23</v>
      </c>
      <c r="P257">
        <v>75379.649999999994</v>
      </c>
      <c r="U257" s="11">
        <v>51019</v>
      </c>
      <c r="V257" s="7">
        <f t="shared" si="98"/>
        <v>871947.14000000153</v>
      </c>
      <c r="W257" s="7">
        <f t="shared" si="99"/>
        <v>873933.89000000153</v>
      </c>
      <c r="X257" s="7">
        <f t="shared" si="100"/>
        <v>875139.44999999716</v>
      </c>
      <c r="Y257" s="7">
        <f t="shared" si="101"/>
        <v>876141.47999999719</v>
      </c>
      <c r="Z257" s="7">
        <f t="shared" si="72"/>
        <v>843772.16000000224</v>
      </c>
      <c r="AA257" s="7"/>
      <c r="AB257" s="7" cm="1">
        <f t="array" ref="AB257">value-D257</f>
        <v>297000</v>
      </c>
      <c r="AC257" s="7" cm="1">
        <f t="array" ref="AC257">value-G257</f>
        <v>297000</v>
      </c>
      <c r="AD257" s="7" cm="1">
        <f t="array" ref="AD257">value-J257</f>
        <v>297000</v>
      </c>
      <c r="AE257" s="7" cm="1">
        <f t="array" ref="AE257">value-M257</f>
        <v>297000</v>
      </c>
      <c r="AF257" s="7" cm="1">
        <f t="array" ref="AF257">value-P257</f>
        <v>221620.35</v>
      </c>
      <c r="AG257" s="7"/>
      <c r="AH257" s="7">
        <f t="shared" si="93"/>
        <v>1168947.1400000015</v>
      </c>
      <c r="AI257" s="7">
        <f t="shared" si="94"/>
        <v>1170933.8900000015</v>
      </c>
      <c r="AJ257" s="7">
        <f t="shared" si="95"/>
        <v>1172139.4499999972</v>
      </c>
      <c r="AK257" s="7">
        <f t="shared" si="96"/>
        <v>1173141.4799999972</v>
      </c>
      <c r="AL257" s="7">
        <f t="shared" si="97"/>
        <v>1065392.5100000023</v>
      </c>
    </row>
    <row r="258" spans="14:38" x14ac:dyDescent="0.25">
      <c r="N258" s="16">
        <v>306.23</v>
      </c>
      <c r="O258">
        <v>865.73</v>
      </c>
      <c r="P258">
        <v>74513.919999999998</v>
      </c>
      <c r="U258" s="11">
        <v>51020</v>
      </c>
      <c r="V258" s="7">
        <f t="shared" si="98"/>
        <v>876447.14000000153</v>
      </c>
      <c r="W258" s="7">
        <f t="shared" si="99"/>
        <v>878433.89000000153</v>
      </c>
      <c r="X258" s="7">
        <f t="shared" si="100"/>
        <v>879639.44999999716</v>
      </c>
      <c r="Y258" s="7">
        <f t="shared" si="101"/>
        <v>880641.47999999719</v>
      </c>
      <c r="Z258" s="7">
        <f t="shared" si="72"/>
        <v>847100.20000000228</v>
      </c>
      <c r="AA258" s="7"/>
      <c r="AB258" s="7" cm="1">
        <f t="array" ref="AB258">value-D258</f>
        <v>297000</v>
      </c>
      <c r="AC258" s="7" cm="1">
        <f t="array" ref="AC258">value-G258</f>
        <v>297000</v>
      </c>
      <c r="AD258" s="7" cm="1">
        <f t="array" ref="AD258">value-J258</f>
        <v>297000</v>
      </c>
      <c r="AE258" s="7" cm="1">
        <f t="array" ref="AE258">value-M258</f>
        <v>297000</v>
      </c>
      <c r="AF258" s="7" cm="1">
        <f t="array" ref="AF258">value-P258</f>
        <v>222486.08000000002</v>
      </c>
      <c r="AG258" s="7"/>
      <c r="AH258" s="7">
        <f t="shared" si="93"/>
        <v>1173447.1400000015</v>
      </c>
      <c r="AI258" s="7">
        <f t="shared" si="94"/>
        <v>1175433.8900000015</v>
      </c>
      <c r="AJ258" s="7">
        <f t="shared" si="95"/>
        <v>1176639.4499999972</v>
      </c>
      <c r="AK258" s="7">
        <f t="shared" si="96"/>
        <v>1177641.4799999972</v>
      </c>
      <c r="AL258" s="7">
        <f t="shared" si="97"/>
        <v>1069586.2800000024</v>
      </c>
    </row>
    <row r="259" spans="14:38" x14ac:dyDescent="0.25">
      <c r="N259" s="16">
        <v>302.70999999999998</v>
      </c>
      <c r="O259">
        <v>869.25</v>
      </c>
      <c r="P259">
        <v>73644.67</v>
      </c>
      <c r="U259" s="11">
        <v>51021</v>
      </c>
      <c r="V259" s="7">
        <f t="shared" si="98"/>
        <v>880947.14000000153</v>
      </c>
      <c r="W259" s="7">
        <f t="shared" si="99"/>
        <v>882933.89000000153</v>
      </c>
      <c r="X259" s="7">
        <f t="shared" si="100"/>
        <v>884139.44999999716</v>
      </c>
      <c r="Y259" s="7">
        <f t="shared" si="101"/>
        <v>885141.47999999719</v>
      </c>
      <c r="Z259" s="7">
        <f t="shared" si="72"/>
        <v>850428.24000000232</v>
      </c>
      <c r="AA259" s="7"/>
      <c r="AB259" s="7" cm="1">
        <f t="array" ref="AB259">value-D259</f>
        <v>297000</v>
      </c>
      <c r="AC259" s="7" cm="1">
        <f t="array" ref="AC259">value-G259</f>
        <v>297000</v>
      </c>
      <c r="AD259" s="7" cm="1">
        <f t="array" ref="AD259">value-J259</f>
        <v>297000</v>
      </c>
      <c r="AE259" s="7" cm="1">
        <f t="array" ref="AE259">value-M259</f>
        <v>297000</v>
      </c>
      <c r="AF259" s="7" cm="1">
        <f t="array" ref="AF259">value-P259</f>
        <v>223355.33000000002</v>
      </c>
      <c r="AG259" s="7"/>
      <c r="AH259" s="7">
        <f t="shared" si="93"/>
        <v>1177947.1400000015</v>
      </c>
      <c r="AI259" s="7">
        <f t="shared" si="94"/>
        <v>1179933.8900000015</v>
      </c>
      <c r="AJ259" s="7">
        <f t="shared" si="95"/>
        <v>1181139.4499999972</v>
      </c>
      <c r="AK259" s="7">
        <f t="shared" si="96"/>
        <v>1182141.4799999972</v>
      </c>
      <c r="AL259" s="7">
        <f t="shared" si="97"/>
        <v>1073783.5700000024</v>
      </c>
    </row>
    <row r="260" spans="14:38" x14ac:dyDescent="0.25">
      <c r="N260" s="16">
        <v>299.18</v>
      </c>
      <c r="O260">
        <v>872.78</v>
      </c>
      <c r="P260">
        <v>72771.899999999994</v>
      </c>
      <c r="U260" s="11">
        <v>51022</v>
      </c>
      <c r="V260" s="7">
        <f t="shared" si="98"/>
        <v>885447.14000000153</v>
      </c>
      <c r="W260" s="7">
        <f t="shared" si="99"/>
        <v>887433.89000000153</v>
      </c>
      <c r="X260" s="7">
        <f t="shared" si="100"/>
        <v>888639.44999999716</v>
      </c>
      <c r="Y260" s="7">
        <f t="shared" si="101"/>
        <v>889641.47999999719</v>
      </c>
      <c r="Z260" s="7">
        <f t="shared" ref="Z260:Z323" si="102">Z259+income-pay_flagstar</f>
        <v>853756.28000000236</v>
      </c>
      <c r="AA260" s="7"/>
      <c r="AB260" s="7" cm="1">
        <f t="array" ref="AB260">value-D260</f>
        <v>297000</v>
      </c>
      <c r="AC260" s="7" cm="1">
        <f t="array" ref="AC260">value-G260</f>
        <v>297000</v>
      </c>
      <c r="AD260" s="7" cm="1">
        <f t="array" ref="AD260">value-J260</f>
        <v>297000</v>
      </c>
      <c r="AE260" s="7" cm="1">
        <f t="array" ref="AE260">value-M260</f>
        <v>297000</v>
      </c>
      <c r="AF260" s="7" cm="1">
        <f t="array" ref="AF260">value-P260</f>
        <v>224228.1</v>
      </c>
      <c r="AG260" s="7"/>
      <c r="AH260" s="7">
        <f t="shared" si="93"/>
        <v>1182447.1400000015</v>
      </c>
      <c r="AI260" s="7">
        <f t="shared" si="94"/>
        <v>1184433.8900000015</v>
      </c>
      <c r="AJ260" s="7">
        <f t="shared" si="95"/>
        <v>1185639.4499999972</v>
      </c>
      <c r="AK260" s="7">
        <f t="shared" si="96"/>
        <v>1186641.4799999972</v>
      </c>
      <c r="AL260" s="7">
        <f t="shared" si="97"/>
        <v>1077984.3800000024</v>
      </c>
    </row>
    <row r="261" spans="14:38" x14ac:dyDescent="0.25">
      <c r="N261" s="16">
        <v>295.64</v>
      </c>
      <c r="O261">
        <v>876.32</v>
      </c>
      <c r="P261">
        <v>71895.570000000007</v>
      </c>
      <c r="U261" s="11">
        <v>51023</v>
      </c>
      <c r="V261" s="7">
        <f t="shared" si="98"/>
        <v>889947.14000000153</v>
      </c>
      <c r="W261" s="7">
        <f t="shared" si="99"/>
        <v>891933.89000000153</v>
      </c>
      <c r="X261" s="7">
        <f t="shared" si="100"/>
        <v>893139.44999999716</v>
      </c>
      <c r="Y261" s="7">
        <f t="shared" si="101"/>
        <v>894141.47999999719</v>
      </c>
      <c r="Z261" s="7">
        <f t="shared" si="102"/>
        <v>857084.32000000239</v>
      </c>
      <c r="AA261" s="7"/>
      <c r="AB261" s="7" cm="1">
        <f t="array" ref="AB261">value-D261</f>
        <v>297000</v>
      </c>
      <c r="AC261" s="7" cm="1">
        <f t="array" ref="AC261">value-G261</f>
        <v>297000</v>
      </c>
      <c r="AD261" s="7" cm="1">
        <f t="array" ref="AD261">value-J261</f>
        <v>297000</v>
      </c>
      <c r="AE261" s="7" cm="1">
        <f t="array" ref="AE261">value-M261</f>
        <v>297000</v>
      </c>
      <c r="AF261" s="7" cm="1">
        <f t="array" ref="AF261">value-P261</f>
        <v>225104.43</v>
      </c>
      <c r="AG261" s="7"/>
      <c r="AH261" s="7">
        <f t="shared" si="93"/>
        <v>1186947.1400000015</v>
      </c>
      <c r="AI261" s="7">
        <f t="shared" si="94"/>
        <v>1188933.8900000015</v>
      </c>
      <c r="AJ261" s="7">
        <f t="shared" si="95"/>
        <v>1190139.4499999972</v>
      </c>
      <c r="AK261" s="7">
        <f t="shared" si="96"/>
        <v>1191141.4799999972</v>
      </c>
      <c r="AL261" s="7">
        <f t="shared" si="97"/>
        <v>1082188.7500000023</v>
      </c>
    </row>
    <row r="262" spans="14:38" x14ac:dyDescent="0.25">
      <c r="N262" s="16">
        <v>292.08</v>
      </c>
      <c r="O262">
        <v>879.88</v>
      </c>
      <c r="P262">
        <v>71015.69</v>
      </c>
      <c r="U262" s="11">
        <v>51024</v>
      </c>
      <c r="V262" s="7">
        <f t="shared" si="98"/>
        <v>894447.14000000153</v>
      </c>
      <c r="W262" s="7">
        <f t="shared" si="99"/>
        <v>896433.89000000153</v>
      </c>
      <c r="X262" s="7">
        <f t="shared" si="100"/>
        <v>897639.44999999716</v>
      </c>
      <c r="Y262" s="7">
        <f t="shared" si="101"/>
        <v>898641.47999999719</v>
      </c>
      <c r="Z262" s="7">
        <f t="shared" si="102"/>
        <v>860412.36000000243</v>
      </c>
      <c r="AA262" s="7"/>
      <c r="AB262" s="7" cm="1">
        <f t="array" ref="AB262">value-D262</f>
        <v>297000</v>
      </c>
      <c r="AC262" s="7" cm="1">
        <f t="array" ref="AC262">value-G262</f>
        <v>297000</v>
      </c>
      <c r="AD262" s="7" cm="1">
        <f t="array" ref="AD262">value-J262</f>
        <v>297000</v>
      </c>
      <c r="AE262" s="7" cm="1">
        <f t="array" ref="AE262">value-M262</f>
        <v>297000</v>
      </c>
      <c r="AF262" s="7" cm="1">
        <f t="array" ref="AF262">value-P262</f>
        <v>225984.31</v>
      </c>
      <c r="AG262" s="7"/>
      <c r="AH262" s="7">
        <f t="shared" si="93"/>
        <v>1191447.1400000015</v>
      </c>
      <c r="AI262" s="7">
        <f t="shared" si="94"/>
        <v>1193433.8900000015</v>
      </c>
      <c r="AJ262" s="7">
        <f t="shared" si="95"/>
        <v>1194639.4499999972</v>
      </c>
      <c r="AK262" s="7">
        <f t="shared" si="96"/>
        <v>1195641.4799999972</v>
      </c>
      <c r="AL262" s="7">
        <f t="shared" si="97"/>
        <v>1086396.6700000025</v>
      </c>
    </row>
    <row r="263" spans="14:38" x14ac:dyDescent="0.25">
      <c r="N263" s="16">
        <v>288.5</v>
      </c>
      <c r="O263">
        <v>883.46</v>
      </c>
      <c r="P263">
        <v>70132.23</v>
      </c>
      <c r="U263" s="11">
        <v>51025</v>
      </c>
      <c r="V263" s="7">
        <f t="shared" si="98"/>
        <v>898947.14000000153</v>
      </c>
      <c r="W263" s="7">
        <f t="shared" si="99"/>
        <v>900933.89000000153</v>
      </c>
      <c r="X263" s="7">
        <f t="shared" si="100"/>
        <v>902139.44999999716</v>
      </c>
      <c r="Y263" s="7">
        <f t="shared" si="101"/>
        <v>903141.47999999719</v>
      </c>
      <c r="Z263" s="7">
        <f t="shared" si="102"/>
        <v>863740.40000000247</v>
      </c>
      <c r="AA263" s="7"/>
      <c r="AB263" s="7" cm="1">
        <f t="array" ref="AB263">value-D263</f>
        <v>297000</v>
      </c>
      <c r="AC263" s="7" cm="1">
        <f t="array" ref="AC263">value-G263</f>
        <v>297000</v>
      </c>
      <c r="AD263" s="7" cm="1">
        <f t="array" ref="AD263">value-J263</f>
        <v>297000</v>
      </c>
      <c r="AE263" s="7" cm="1">
        <f t="array" ref="AE263">value-M263</f>
        <v>297000</v>
      </c>
      <c r="AF263" s="7" cm="1">
        <f t="array" ref="AF263">value-P263</f>
        <v>226867.77000000002</v>
      </c>
      <c r="AG263" s="7"/>
      <c r="AH263" s="7">
        <f t="shared" si="93"/>
        <v>1195947.1400000015</v>
      </c>
      <c r="AI263" s="7">
        <f t="shared" si="94"/>
        <v>1197933.8900000015</v>
      </c>
      <c r="AJ263" s="7">
        <f t="shared" si="95"/>
        <v>1199139.4499999972</v>
      </c>
      <c r="AK263" s="7">
        <f t="shared" si="96"/>
        <v>1200141.4799999972</v>
      </c>
      <c r="AL263" s="7">
        <f t="shared" si="97"/>
        <v>1090608.1700000025</v>
      </c>
    </row>
    <row r="264" spans="14:38" x14ac:dyDescent="0.25">
      <c r="N264" s="16">
        <v>284.91000000000003</v>
      </c>
      <c r="O264">
        <v>887.05</v>
      </c>
      <c r="P264">
        <v>69245.179999999993</v>
      </c>
      <c r="U264" s="11">
        <v>51026</v>
      </c>
      <c r="V264" s="7">
        <f t="shared" si="98"/>
        <v>903447.14000000153</v>
      </c>
      <c r="W264" s="7">
        <f t="shared" si="99"/>
        <v>905433.89000000153</v>
      </c>
      <c r="X264" s="7">
        <f t="shared" si="100"/>
        <v>906639.44999999716</v>
      </c>
      <c r="Y264" s="7">
        <f t="shared" si="101"/>
        <v>907641.47999999719</v>
      </c>
      <c r="Z264" s="7">
        <f t="shared" si="102"/>
        <v>867068.44000000251</v>
      </c>
      <c r="AA264" s="7"/>
      <c r="AB264" s="7" cm="1">
        <f t="array" ref="AB264">value-D264</f>
        <v>297000</v>
      </c>
      <c r="AC264" s="7" cm="1">
        <f t="array" ref="AC264">value-G264</f>
        <v>297000</v>
      </c>
      <c r="AD264" s="7" cm="1">
        <f t="array" ref="AD264">value-J264</f>
        <v>297000</v>
      </c>
      <c r="AE264" s="7" cm="1">
        <f t="array" ref="AE264">value-M264</f>
        <v>297000</v>
      </c>
      <c r="AF264" s="7" cm="1">
        <f t="array" ref="AF264">value-P264</f>
        <v>227754.82</v>
      </c>
      <c r="AG264" s="7"/>
      <c r="AH264" s="7">
        <f t="shared" si="93"/>
        <v>1200447.1400000015</v>
      </c>
      <c r="AI264" s="7">
        <f t="shared" si="94"/>
        <v>1202433.8900000015</v>
      </c>
      <c r="AJ264" s="7">
        <f t="shared" si="95"/>
        <v>1203639.4499999972</v>
      </c>
      <c r="AK264" s="7">
        <f t="shared" si="96"/>
        <v>1204641.4799999972</v>
      </c>
      <c r="AL264" s="7">
        <f t="shared" si="97"/>
        <v>1094823.2600000026</v>
      </c>
    </row>
    <row r="265" spans="14:38" x14ac:dyDescent="0.25">
      <c r="N265" s="16">
        <v>281.31</v>
      </c>
      <c r="O265">
        <v>890.65</v>
      </c>
      <c r="P265">
        <v>68354.53</v>
      </c>
      <c r="U265" s="11">
        <v>51027</v>
      </c>
      <c r="V265" s="7">
        <f t="shared" si="98"/>
        <v>907947.14000000153</v>
      </c>
      <c r="W265" s="7">
        <f t="shared" si="99"/>
        <v>909933.89000000153</v>
      </c>
      <c r="X265" s="7">
        <f t="shared" si="100"/>
        <v>911139.44999999716</v>
      </c>
      <c r="Y265" s="7">
        <f t="shared" si="101"/>
        <v>912141.47999999719</v>
      </c>
      <c r="Z265" s="7">
        <f t="shared" si="102"/>
        <v>870396.48000000254</v>
      </c>
      <c r="AA265" s="7"/>
      <c r="AB265" s="7" cm="1">
        <f t="array" ref="AB265">value-D265</f>
        <v>297000</v>
      </c>
      <c r="AC265" s="7" cm="1">
        <f t="array" ref="AC265">value-G265</f>
        <v>297000</v>
      </c>
      <c r="AD265" s="7" cm="1">
        <f t="array" ref="AD265">value-J265</f>
        <v>297000</v>
      </c>
      <c r="AE265" s="7" cm="1">
        <f t="array" ref="AE265">value-M265</f>
        <v>297000</v>
      </c>
      <c r="AF265" s="7" cm="1">
        <f t="array" ref="AF265">value-P265</f>
        <v>228645.47</v>
      </c>
      <c r="AG265" s="7"/>
      <c r="AH265" s="7">
        <f t="shared" si="93"/>
        <v>1204947.1400000015</v>
      </c>
      <c r="AI265" s="7">
        <f t="shared" si="94"/>
        <v>1206933.8900000015</v>
      </c>
      <c r="AJ265" s="7">
        <f t="shared" si="95"/>
        <v>1208139.4499999972</v>
      </c>
      <c r="AK265" s="7">
        <f t="shared" si="96"/>
        <v>1209141.4799999972</v>
      </c>
      <c r="AL265" s="7">
        <f t="shared" si="97"/>
        <v>1099041.9500000025</v>
      </c>
    </row>
    <row r="266" spans="14:38" x14ac:dyDescent="0.25">
      <c r="N266" s="16">
        <v>277.69</v>
      </c>
      <c r="O266">
        <v>894.27</v>
      </c>
      <c r="P266">
        <v>67460.259999999995</v>
      </c>
      <c r="U266" s="11">
        <v>51028</v>
      </c>
      <c r="V266" s="7">
        <f t="shared" si="98"/>
        <v>912447.14000000153</v>
      </c>
      <c r="W266" s="7">
        <f t="shared" si="99"/>
        <v>914433.89000000153</v>
      </c>
      <c r="X266" s="7">
        <f t="shared" si="100"/>
        <v>915639.44999999716</v>
      </c>
      <c r="Y266" s="7">
        <f t="shared" si="101"/>
        <v>916641.47999999719</v>
      </c>
      <c r="Z266" s="7">
        <f t="shared" si="102"/>
        <v>873724.52000000258</v>
      </c>
      <c r="AA266" s="7"/>
      <c r="AB266" s="7" cm="1">
        <f t="array" ref="AB266">value-D266</f>
        <v>297000</v>
      </c>
      <c r="AC266" s="7" cm="1">
        <f t="array" ref="AC266">value-G266</f>
        <v>297000</v>
      </c>
      <c r="AD266" s="7" cm="1">
        <f t="array" ref="AD266">value-J266</f>
        <v>297000</v>
      </c>
      <c r="AE266" s="7" cm="1">
        <f t="array" ref="AE266">value-M266</f>
        <v>297000</v>
      </c>
      <c r="AF266" s="7" cm="1">
        <f t="array" ref="AF266">value-P266</f>
        <v>229539.74</v>
      </c>
      <c r="AG266" s="7"/>
      <c r="AH266" s="7">
        <f t="shared" si="93"/>
        <v>1209447.1400000015</v>
      </c>
      <c r="AI266" s="7">
        <f t="shared" si="94"/>
        <v>1211433.8900000015</v>
      </c>
      <c r="AJ266" s="7">
        <f t="shared" si="95"/>
        <v>1212639.4499999972</v>
      </c>
      <c r="AK266" s="7">
        <f t="shared" si="96"/>
        <v>1213641.4799999972</v>
      </c>
      <c r="AL266" s="7">
        <f t="shared" si="97"/>
        <v>1103264.2600000026</v>
      </c>
    </row>
    <row r="267" spans="14:38" x14ac:dyDescent="0.25">
      <c r="N267" s="16">
        <v>274.06</v>
      </c>
      <c r="O267">
        <v>897.9</v>
      </c>
      <c r="P267">
        <v>66562.36</v>
      </c>
      <c r="U267" s="11">
        <v>51029</v>
      </c>
      <c r="V267" s="7">
        <f t="shared" si="98"/>
        <v>916947.14000000153</v>
      </c>
      <c r="W267" s="7">
        <f t="shared" si="99"/>
        <v>918933.89000000153</v>
      </c>
      <c r="X267" s="7">
        <f t="shared" si="100"/>
        <v>920139.44999999716</v>
      </c>
      <c r="Y267" s="7">
        <f t="shared" si="101"/>
        <v>921141.47999999719</v>
      </c>
      <c r="Z267" s="7">
        <f t="shared" si="102"/>
        <v>877052.56000000262</v>
      </c>
      <c r="AA267" s="7"/>
      <c r="AB267" s="7" cm="1">
        <f t="array" ref="AB267">value-D267</f>
        <v>297000</v>
      </c>
      <c r="AC267" s="7" cm="1">
        <f t="array" ref="AC267">value-G267</f>
        <v>297000</v>
      </c>
      <c r="AD267" s="7" cm="1">
        <f t="array" ref="AD267">value-J267</f>
        <v>297000</v>
      </c>
      <c r="AE267" s="7" cm="1">
        <f t="array" ref="AE267">value-M267</f>
        <v>297000</v>
      </c>
      <c r="AF267" s="7" cm="1">
        <f t="array" ref="AF267">value-P267</f>
        <v>230437.64</v>
      </c>
      <c r="AG267" s="7"/>
      <c r="AH267" s="7">
        <f t="shared" si="93"/>
        <v>1213947.1400000015</v>
      </c>
      <c r="AI267" s="7">
        <f t="shared" si="94"/>
        <v>1215933.8900000015</v>
      </c>
      <c r="AJ267" s="7">
        <f t="shared" si="95"/>
        <v>1217139.4499999972</v>
      </c>
      <c r="AK267" s="7">
        <f t="shared" si="96"/>
        <v>1218141.4799999972</v>
      </c>
      <c r="AL267" s="7">
        <f t="shared" si="97"/>
        <v>1107490.2000000025</v>
      </c>
    </row>
    <row r="268" spans="14:38" x14ac:dyDescent="0.25">
      <c r="N268" s="16">
        <v>270.41000000000003</v>
      </c>
      <c r="O268">
        <v>901.55</v>
      </c>
      <c r="P268">
        <v>65660.81</v>
      </c>
      <c r="U268" s="11">
        <v>51030</v>
      </c>
      <c r="V268" s="7">
        <f t="shared" si="98"/>
        <v>921447.14000000153</v>
      </c>
      <c r="W268" s="7">
        <f t="shared" si="99"/>
        <v>923433.89000000153</v>
      </c>
      <c r="X268" s="7">
        <f t="shared" si="100"/>
        <v>924639.44999999716</v>
      </c>
      <c r="Y268" s="7">
        <f t="shared" si="101"/>
        <v>925641.47999999719</v>
      </c>
      <c r="Z268" s="7">
        <f t="shared" si="102"/>
        <v>880380.60000000265</v>
      </c>
      <c r="AA268" s="7"/>
      <c r="AB268" s="7" cm="1">
        <f t="array" ref="AB268">value-D268</f>
        <v>297000</v>
      </c>
      <c r="AC268" s="7" cm="1">
        <f t="array" ref="AC268">value-G268</f>
        <v>297000</v>
      </c>
      <c r="AD268" s="7" cm="1">
        <f t="array" ref="AD268">value-J268</f>
        <v>297000</v>
      </c>
      <c r="AE268" s="7" cm="1">
        <f t="array" ref="AE268">value-M268</f>
        <v>297000</v>
      </c>
      <c r="AF268" s="7" cm="1">
        <f t="array" ref="AF268">value-P268</f>
        <v>231339.19</v>
      </c>
      <c r="AG268" s="7"/>
      <c r="AH268" s="7">
        <f t="shared" si="93"/>
        <v>1218447.1400000015</v>
      </c>
      <c r="AI268" s="7">
        <f t="shared" si="94"/>
        <v>1220433.8900000015</v>
      </c>
      <c r="AJ268" s="7">
        <f t="shared" si="95"/>
        <v>1221639.4499999972</v>
      </c>
      <c r="AK268" s="7">
        <f t="shared" si="96"/>
        <v>1222641.4799999972</v>
      </c>
      <c r="AL268" s="7">
        <f t="shared" si="97"/>
        <v>1111719.7900000026</v>
      </c>
    </row>
    <row r="269" spans="14:38" x14ac:dyDescent="0.25">
      <c r="N269" s="16">
        <v>266.75</v>
      </c>
      <c r="O269">
        <v>905.21</v>
      </c>
      <c r="P269">
        <v>64755.59</v>
      </c>
      <c r="U269" s="11">
        <v>51031</v>
      </c>
      <c r="V269" s="7">
        <f t="shared" si="98"/>
        <v>925947.14000000153</v>
      </c>
      <c r="W269" s="7">
        <f t="shared" si="99"/>
        <v>927933.89000000153</v>
      </c>
      <c r="X269" s="7">
        <f t="shared" si="100"/>
        <v>929139.44999999716</v>
      </c>
      <c r="Y269" s="7">
        <f t="shared" si="101"/>
        <v>930141.47999999719</v>
      </c>
      <c r="Z269" s="7">
        <f t="shared" si="102"/>
        <v>883708.64000000269</v>
      </c>
      <c r="AA269" s="7"/>
      <c r="AB269" s="7" cm="1">
        <f t="array" ref="AB269">value-D269</f>
        <v>297000</v>
      </c>
      <c r="AC269" s="7" cm="1">
        <f t="array" ref="AC269">value-G269</f>
        <v>297000</v>
      </c>
      <c r="AD269" s="7" cm="1">
        <f t="array" ref="AD269">value-J269</f>
        <v>297000</v>
      </c>
      <c r="AE269" s="7" cm="1">
        <f t="array" ref="AE269">value-M269</f>
        <v>297000</v>
      </c>
      <c r="AF269" s="7" cm="1">
        <f t="array" ref="AF269">value-P269</f>
        <v>232244.41</v>
      </c>
      <c r="AG269" s="7"/>
      <c r="AH269" s="7">
        <f t="shared" si="93"/>
        <v>1222947.1400000015</v>
      </c>
      <c r="AI269" s="7">
        <f t="shared" si="94"/>
        <v>1224933.8900000015</v>
      </c>
      <c r="AJ269" s="7">
        <f t="shared" si="95"/>
        <v>1226139.4499999972</v>
      </c>
      <c r="AK269" s="7">
        <f t="shared" si="96"/>
        <v>1227141.4799999972</v>
      </c>
      <c r="AL269" s="7">
        <f t="shared" si="97"/>
        <v>1115953.0500000026</v>
      </c>
    </row>
    <row r="270" spans="14:38" x14ac:dyDescent="0.25">
      <c r="N270" s="16">
        <v>263.07</v>
      </c>
      <c r="O270">
        <v>908.89</v>
      </c>
      <c r="P270">
        <v>63846.7</v>
      </c>
      <c r="U270" s="11">
        <v>51032</v>
      </c>
      <c r="V270" s="7">
        <f t="shared" si="98"/>
        <v>930447.14000000153</v>
      </c>
      <c r="W270" s="7">
        <f t="shared" si="99"/>
        <v>932433.89000000153</v>
      </c>
      <c r="X270" s="7">
        <f t="shared" si="100"/>
        <v>933639.44999999716</v>
      </c>
      <c r="Y270" s="7">
        <f t="shared" si="101"/>
        <v>934641.47999999719</v>
      </c>
      <c r="Z270" s="7">
        <f t="shared" si="102"/>
        <v>887036.68000000273</v>
      </c>
      <c r="AA270" s="7"/>
      <c r="AB270" s="7" cm="1">
        <f t="array" ref="AB270">value-D270</f>
        <v>297000</v>
      </c>
      <c r="AC270" s="7" cm="1">
        <f t="array" ref="AC270">value-G270</f>
        <v>297000</v>
      </c>
      <c r="AD270" s="7" cm="1">
        <f t="array" ref="AD270">value-J270</f>
        <v>297000</v>
      </c>
      <c r="AE270" s="7" cm="1">
        <f t="array" ref="AE270">value-M270</f>
        <v>297000</v>
      </c>
      <c r="AF270" s="7" cm="1">
        <f t="array" ref="AF270">value-P270</f>
        <v>233153.3</v>
      </c>
      <c r="AG270" s="7"/>
      <c r="AH270" s="7">
        <f t="shared" si="93"/>
        <v>1227447.1400000015</v>
      </c>
      <c r="AI270" s="7">
        <f t="shared" si="94"/>
        <v>1229433.8900000015</v>
      </c>
      <c r="AJ270" s="7">
        <f t="shared" si="95"/>
        <v>1230639.4499999972</v>
      </c>
      <c r="AK270" s="7">
        <f t="shared" si="96"/>
        <v>1231641.4799999972</v>
      </c>
      <c r="AL270" s="7">
        <f t="shared" si="97"/>
        <v>1120189.9800000028</v>
      </c>
    </row>
    <row r="271" spans="14:38" x14ac:dyDescent="0.25">
      <c r="N271" s="16">
        <v>259.38</v>
      </c>
      <c r="O271">
        <v>912.58</v>
      </c>
      <c r="P271">
        <v>62934.12</v>
      </c>
      <c r="U271" s="11">
        <v>51033</v>
      </c>
      <c r="V271" s="7">
        <f t="shared" si="98"/>
        <v>934947.14000000153</v>
      </c>
      <c r="W271" s="7">
        <f t="shared" si="99"/>
        <v>936933.89000000153</v>
      </c>
      <c r="X271" s="7">
        <f t="shared" si="100"/>
        <v>938139.44999999716</v>
      </c>
      <c r="Y271" s="7">
        <f t="shared" si="101"/>
        <v>939141.47999999719</v>
      </c>
      <c r="Z271" s="7">
        <f t="shared" si="102"/>
        <v>890364.72000000277</v>
      </c>
      <c r="AA271" s="7"/>
      <c r="AB271" s="7" cm="1">
        <f t="array" ref="AB271">value-D271</f>
        <v>297000</v>
      </c>
      <c r="AC271" s="7" cm="1">
        <f t="array" ref="AC271">value-G271</f>
        <v>297000</v>
      </c>
      <c r="AD271" s="7" cm="1">
        <f t="array" ref="AD271">value-J271</f>
        <v>297000</v>
      </c>
      <c r="AE271" s="7" cm="1">
        <f t="array" ref="AE271">value-M271</f>
        <v>297000</v>
      </c>
      <c r="AF271" s="7" cm="1">
        <f t="array" ref="AF271">value-P271</f>
        <v>234065.88</v>
      </c>
      <c r="AG271" s="7"/>
      <c r="AH271" s="7">
        <f t="shared" si="93"/>
        <v>1231947.1400000015</v>
      </c>
      <c r="AI271" s="7">
        <f t="shared" si="94"/>
        <v>1233933.8900000015</v>
      </c>
      <c r="AJ271" s="7">
        <f t="shared" si="95"/>
        <v>1235139.4499999972</v>
      </c>
      <c r="AK271" s="7">
        <f t="shared" si="96"/>
        <v>1236141.4799999972</v>
      </c>
      <c r="AL271" s="7">
        <f t="shared" si="97"/>
        <v>1124430.6000000029</v>
      </c>
    </row>
    <row r="272" spans="14:38" x14ac:dyDescent="0.25">
      <c r="N272" s="16">
        <v>255.67</v>
      </c>
      <c r="O272">
        <v>916.29</v>
      </c>
      <c r="P272">
        <v>62017.83</v>
      </c>
      <c r="U272" s="11">
        <v>51034</v>
      </c>
      <c r="V272" s="7">
        <f t="shared" si="98"/>
        <v>939447.14000000153</v>
      </c>
      <c r="W272" s="7">
        <f t="shared" si="99"/>
        <v>941433.89000000153</v>
      </c>
      <c r="X272" s="7">
        <f t="shared" si="100"/>
        <v>942639.44999999716</v>
      </c>
      <c r="Y272" s="7">
        <f t="shared" si="101"/>
        <v>943641.47999999719</v>
      </c>
      <c r="Z272" s="7">
        <f t="shared" si="102"/>
        <v>893692.7600000028</v>
      </c>
      <c r="AA272" s="7"/>
      <c r="AB272" s="7" cm="1">
        <f t="array" ref="AB272">value-D272</f>
        <v>297000</v>
      </c>
      <c r="AC272" s="7" cm="1">
        <f t="array" ref="AC272">value-G272</f>
        <v>297000</v>
      </c>
      <c r="AD272" s="7" cm="1">
        <f t="array" ref="AD272">value-J272</f>
        <v>297000</v>
      </c>
      <c r="AE272" s="7" cm="1">
        <f t="array" ref="AE272">value-M272</f>
        <v>297000</v>
      </c>
      <c r="AF272" s="7" cm="1">
        <f t="array" ref="AF272">value-P272</f>
        <v>234982.16999999998</v>
      </c>
      <c r="AG272" s="7"/>
      <c r="AH272" s="7">
        <f t="shared" si="93"/>
        <v>1236447.1400000015</v>
      </c>
      <c r="AI272" s="7">
        <f t="shared" si="94"/>
        <v>1238433.8900000015</v>
      </c>
      <c r="AJ272" s="7">
        <f t="shared" si="95"/>
        <v>1239639.4499999972</v>
      </c>
      <c r="AK272" s="7">
        <f t="shared" si="96"/>
        <v>1240641.4799999972</v>
      </c>
      <c r="AL272" s="7">
        <f t="shared" si="97"/>
        <v>1128674.9300000027</v>
      </c>
    </row>
    <row r="273" spans="14:38" x14ac:dyDescent="0.25">
      <c r="N273" s="16">
        <v>251.95</v>
      </c>
      <c r="O273">
        <v>920.01</v>
      </c>
      <c r="P273">
        <v>61097.82</v>
      </c>
      <c r="U273" s="11">
        <v>51035</v>
      </c>
      <c r="V273" s="7">
        <f t="shared" si="98"/>
        <v>943947.14000000153</v>
      </c>
      <c r="W273" s="7">
        <f t="shared" si="99"/>
        <v>945933.89000000153</v>
      </c>
      <c r="X273" s="7">
        <f t="shared" si="100"/>
        <v>947139.44999999716</v>
      </c>
      <c r="Y273" s="7">
        <f t="shared" si="101"/>
        <v>948141.47999999719</v>
      </c>
      <c r="Z273" s="7">
        <f t="shared" si="102"/>
        <v>897020.80000000284</v>
      </c>
      <c r="AA273" s="7"/>
      <c r="AB273" s="7" cm="1">
        <f t="array" ref="AB273">value-D273</f>
        <v>297000</v>
      </c>
      <c r="AC273" s="7" cm="1">
        <f t="array" ref="AC273">value-G273</f>
        <v>297000</v>
      </c>
      <c r="AD273" s="7" cm="1">
        <f t="array" ref="AD273">value-J273</f>
        <v>297000</v>
      </c>
      <c r="AE273" s="7" cm="1">
        <f t="array" ref="AE273">value-M273</f>
        <v>297000</v>
      </c>
      <c r="AF273" s="7" cm="1">
        <f t="array" ref="AF273">value-P273</f>
        <v>235902.18</v>
      </c>
      <c r="AG273" s="7"/>
      <c r="AH273" s="7">
        <f t="shared" si="93"/>
        <v>1240947.1400000015</v>
      </c>
      <c r="AI273" s="7">
        <f t="shared" si="94"/>
        <v>1242933.8900000015</v>
      </c>
      <c r="AJ273" s="7">
        <f t="shared" si="95"/>
        <v>1244139.4499999972</v>
      </c>
      <c r="AK273" s="7">
        <f t="shared" si="96"/>
        <v>1245141.4799999972</v>
      </c>
      <c r="AL273" s="7">
        <f t="shared" si="97"/>
        <v>1132922.9800000028</v>
      </c>
    </row>
    <row r="274" spans="14:38" x14ac:dyDescent="0.25">
      <c r="N274" s="16">
        <v>248.21</v>
      </c>
      <c r="O274">
        <v>923.75</v>
      </c>
      <c r="P274">
        <v>60174.07</v>
      </c>
      <c r="U274" s="11">
        <v>51036</v>
      </c>
      <c r="V274" s="7">
        <f t="shared" si="98"/>
        <v>948447.14000000153</v>
      </c>
      <c r="W274" s="7">
        <f t="shared" si="99"/>
        <v>950433.89000000153</v>
      </c>
      <c r="X274" s="7">
        <f t="shared" si="100"/>
        <v>951639.44999999716</v>
      </c>
      <c r="Y274" s="7">
        <f t="shared" si="101"/>
        <v>952641.47999999719</v>
      </c>
      <c r="Z274" s="7">
        <f t="shared" si="102"/>
        <v>900348.84000000288</v>
      </c>
      <c r="AA274" s="7"/>
      <c r="AB274" s="7" cm="1">
        <f t="array" ref="AB274">value-D274</f>
        <v>297000</v>
      </c>
      <c r="AC274" s="7" cm="1">
        <f t="array" ref="AC274">value-G274</f>
        <v>297000</v>
      </c>
      <c r="AD274" s="7" cm="1">
        <f t="array" ref="AD274">value-J274</f>
        <v>297000</v>
      </c>
      <c r="AE274" s="7" cm="1">
        <f t="array" ref="AE274">value-M274</f>
        <v>297000</v>
      </c>
      <c r="AF274" s="7" cm="1">
        <f t="array" ref="AF274">value-P274</f>
        <v>236825.93</v>
      </c>
      <c r="AG274" s="7"/>
      <c r="AH274" s="7">
        <f t="shared" si="93"/>
        <v>1245447.1400000015</v>
      </c>
      <c r="AI274" s="7">
        <f t="shared" si="94"/>
        <v>1247433.8900000015</v>
      </c>
      <c r="AJ274" s="7">
        <f t="shared" si="95"/>
        <v>1248639.4499999972</v>
      </c>
      <c r="AK274" s="7">
        <f t="shared" si="96"/>
        <v>1249641.4799999972</v>
      </c>
      <c r="AL274" s="7">
        <f t="shared" si="97"/>
        <v>1137174.7700000028</v>
      </c>
    </row>
    <row r="275" spans="14:38" x14ac:dyDescent="0.25">
      <c r="N275" s="16">
        <v>244.46</v>
      </c>
      <c r="O275">
        <v>927.5</v>
      </c>
      <c r="P275">
        <v>59246.57</v>
      </c>
      <c r="U275" s="11">
        <v>51037</v>
      </c>
      <c r="V275" s="7">
        <f t="shared" si="98"/>
        <v>952947.14000000153</v>
      </c>
      <c r="W275" s="7">
        <f t="shared" si="99"/>
        <v>954933.89000000153</v>
      </c>
      <c r="X275" s="7">
        <f t="shared" si="100"/>
        <v>956139.44999999716</v>
      </c>
      <c r="Y275" s="7">
        <f t="shared" si="101"/>
        <v>957141.47999999719</v>
      </c>
      <c r="Z275" s="7">
        <f t="shared" si="102"/>
        <v>903676.88000000292</v>
      </c>
      <c r="AA275" s="7"/>
      <c r="AB275" s="7" cm="1">
        <f t="array" ref="AB275">value-D275</f>
        <v>297000</v>
      </c>
      <c r="AC275" s="7" cm="1">
        <f t="array" ref="AC275">value-G275</f>
        <v>297000</v>
      </c>
      <c r="AD275" s="7" cm="1">
        <f t="array" ref="AD275">value-J275</f>
        <v>297000</v>
      </c>
      <c r="AE275" s="7" cm="1">
        <f t="array" ref="AE275">value-M275</f>
        <v>297000</v>
      </c>
      <c r="AF275" s="7" cm="1">
        <f t="array" ref="AF275">value-P275</f>
        <v>237753.43</v>
      </c>
      <c r="AG275" s="7"/>
      <c r="AH275" s="7">
        <f t="shared" si="93"/>
        <v>1249947.1400000015</v>
      </c>
      <c r="AI275" s="7">
        <f t="shared" si="94"/>
        <v>1251933.8900000015</v>
      </c>
      <c r="AJ275" s="7">
        <f t="shared" si="95"/>
        <v>1253139.4499999972</v>
      </c>
      <c r="AK275" s="7">
        <f t="shared" si="96"/>
        <v>1254141.4799999972</v>
      </c>
      <c r="AL275" s="7">
        <f t="shared" si="97"/>
        <v>1141430.3100000028</v>
      </c>
    </row>
    <row r="276" spans="14:38" x14ac:dyDescent="0.25">
      <c r="N276" s="16">
        <v>240.69</v>
      </c>
      <c r="O276">
        <v>931.27</v>
      </c>
      <c r="P276">
        <v>58315.29</v>
      </c>
      <c r="U276" s="11">
        <v>51038</v>
      </c>
      <c r="V276" s="7">
        <f t="shared" si="98"/>
        <v>957447.14000000153</v>
      </c>
      <c r="W276" s="7">
        <f t="shared" si="99"/>
        <v>959433.89000000153</v>
      </c>
      <c r="X276" s="7">
        <f t="shared" si="100"/>
        <v>960639.44999999716</v>
      </c>
      <c r="Y276" s="7">
        <f t="shared" si="101"/>
        <v>961641.47999999719</v>
      </c>
      <c r="Z276" s="7">
        <f t="shared" si="102"/>
        <v>907004.92000000295</v>
      </c>
      <c r="AA276" s="7"/>
      <c r="AB276" s="7" cm="1">
        <f t="array" ref="AB276">value-D276</f>
        <v>297000</v>
      </c>
      <c r="AC276" s="7" cm="1">
        <f t="array" ref="AC276">value-G276</f>
        <v>297000</v>
      </c>
      <c r="AD276" s="7" cm="1">
        <f t="array" ref="AD276">value-J276</f>
        <v>297000</v>
      </c>
      <c r="AE276" s="7" cm="1">
        <f t="array" ref="AE276">value-M276</f>
        <v>297000</v>
      </c>
      <c r="AF276" s="7" cm="1">
        <f t="array" ref="AF276">value-P276</f>
        <v>238684.71</v>
      </c>
      <c r="AG276" s="7"/>
      <c r="AH276" s="7">
        <f t="shared" si="93"/>
        <v>1254447.1400000015</v>
      </c>
      <c r="AI276" s="7">
        <f t="shared" si="94"/>
        <v>1256433.8900000015</v>
      </c>
      <c r="AJ276" s="7">
        <f t="shared" si="95"/>
        <v>1257639.4499999972</v>
      </c>
      <c r="AK276" s="7">
        <f t="shared" si="96"/>
        <v>1258641.4799999972</v>
      </c>
      <c r="AL276" s="7">
        <f t="shared" si="97"/>
        <v>1145689.6300000029</v>
      </c>
    </row>
    <row r="277" spans="14:38" x14ac:dyDescent="0.25">
      <c r="N277" s="16">
        <v>236.91</v>
      </c>
      <c r="O277">
        <v>935.05</v>
      </c>
      <c r="P277">
        <v>57380.24</v>
      </c>
      <c r="U277" s="11">
        <v>51039</v>
      </c>
      <c r="V277" s="7">
        <f t="shared" si="98"/>
        <v>961947.14000000153</v>
      </c>
      <c r="W277" s="7">
        <f t="shared" si="99"/>
        <v>963933.89000000153</v>
      </c>
      <c r="X277" s="7">
        <f t="shared" si="100"/>
        <v>965139.44999999716</v>
      </c>
      <c r="Y277" s="7">
        <f t="shared" si="101"/>
        <v>966141.47999999719</v>
      </c>
      <c r="Z277" s="7">
        <f t="shared" si="102"/>
        <v>910332.96000000299</v>
      </c>
      <c r="AA277" s="7"/>
      <c r="AB277" s="7" cm="1">
        <f t="array" ref="AB277">value-D277</f>
        <v>297000</v>
      </c>
      <c r="AC277" s="7" cm="1">
        <f t="array" ref="AC277">value-G277</f>
        <v>297000</v>
      </c>
      <c r="AD277" s="7" cm="1">
        <f t="array" ref="AD277">value-J277</f>
        <v>297000</v>
      </c>
      <c r="AE277" s="7" cm="1">
        <f t="array" ref="AE277">value-M277</f>
        <v>297000</v>
      </c>
      <c r="AF277" s="7" cm="1">
        <f t="array" ref="AF277">value-P277</f>
        <v>239619.76</v>
      </c>
      <c r="AG277" s="7"/>
      <c r="AH277" s="7">
        <f t="shared" si="93"/>
        <v>1258947.1400000015</v>
      </c>
      <c r="AI277" s="7">
        <f t="shared" si="94"/>
        <v>1260933.8900000015</v>
      </c>
      <c r="AJ277" s="7">
        <f t="shared" si="95"/>
        <v>1262139.4499999972</v>
      </c>
      <c r="AK277" s="7">
        <f t="shared" si="96"/>
        <v>1263141.4799999972</v>
      </c>
      <c r="AL277" s="7">
        <f t="shared" si="97"/>
        <v>1149952.720000003</v>
      </c>
    </row>
    <row r="278" spans="14:38" x14ac:dyDescent="0.25">
      <c r="N278" s="16">
        <v>233.11</v>
      </c>
      <c r="O278">
        <v>938.85</v>
      </c>
      <c r="P278">
        <v>56441.39</v>
      </c>
      <c r="U278" s="11">
        <v>51040</v>
      </c>
      <c r="V278" s="7">
        <f t="shared" si="98"/>
        <v>966447.14000000153</v>
      </c>
      <c r="W278" s="7">
        <f t="shared" si="99"/>
        <v>968433.89000000153</v>
      </c>
      <c r="X278" s="7">
        <f t="shared" si="100"/>
        <v>969639.44999999716</v>
      </c>
      <c r="Y278" s="7">
        <f t="shared" si="101"/>
        <v>970641.47999999719</v>
      </c>
      <c r="Z278" s="7">
        <f t="shared" si="102"/>
        <v>913661.00000000303</v>
      </c>
      <c r="AA278" s="7"/>
      <c r="AB278" s="7" cm="1">
        <f t="array" ref="AB278">value-D278</f>
        <v>297000</v>
      </c>
      <c r="AC278" s="7" cm="1">
        <f t="array" ref="AC278">value-G278</f>
        <v>297000</v>
      </c>
      <c r="AD278" s="7" cm="1">
        <f t="array" ref="AD278">value-J278</f>
        <v>297000</v>
      </c>
      <c r="AE278" s="7" cm="1">
        <f t="array" ref="AE278">value-M278</f>
        <v>297000</v>
      </c>
      <c r="AF278" s="7" cm="1">
        <f t="array" ref="AF278">value-P278</f>
        <v>240558.61</v>
      </c>
      <c r="AG278" s="7"/>
      <c r="AH278" s="7">
        <f t="shared" si="93"/>
        <v>1263447.1400000015</v>
      </c>
      <c r="AI278" s="7">
        <f t="shared" si="94"/>
        <v>1265433.8900000015</v>
      </c>
      <c r="AJ278" s="7">
        <f t="shared" si="95"/>
        <v>1266639.4499999972</v>
      </c>
      <c r="AK278" s="7">
        <f t="shared" si="96"/>
        <v>1267641.4799999972</v>
      </c>
      <c r="AL278" s="7">
        <f t="shared" si="97"/>
        <v>1154219.6100000031</v>
      </c>
    </row>
    <row r="279" spans="14:38" x14ac:dyDescent="0.25">
      <c r="N279" s="16">
        <v>229.29</v>
      </c>
      <c r="O279">
        <v>942.67</v>
      </c>
      <c r="P279">
        <v>55498.720000000001</v>
      </c>
      <c r="U279" s="11">
        <v>51041</v>
      </c>
      <c r="V279" s="7">
        <f t="shared" si="98"/>
        <v>970947.14000000153</v>
      </c>
      <c r="W279" s="7">
        <f t="shared" si="99"/>
        <v>972933.89000000153</v>
      </c>
      <c r="X279" s="7">
        <f t="shared" si="100"/>
        <v>974139.44999999716</v>
      </c>
      <c r="Y279" s="7">
        <f t="shared" si="101"/>
        <v>975141.47999999719</v>
      </c>
      <c r="Z279" s="7">
        <f t="shared" si="102"/>
        <v>916989.04000000306</v>
      </c>
      <c r="AA279" s="7"/>
      <c r="AB279" s="7" cm="1">
        <f t="array" ref="AB279">value-D279</f>
        <v>297000</v>
      </c>
      <c r="AC279" s="7" cm="1">
        <f t="array" ref="AC279">value-G279</f>
        <v>297000</v>
      </c>
      <c r="AD279" s="7" cm="1">
        <f t="array" ref="AD279">value-J279</f>
        <v>297000</v>
      </c>
      <c r="AE279" s="7" cm="1">
        <f t="array" ref="AE279">value-M279</f>
        <v>297000</v>
      </c>
      <c r="AF279" s="7" cm="1">
        <f t="array" ref="AF279">value-P279</f>
        <v>241501.28</v>
      </c>
      <c r="AG279" s="7"/>
      <c r="AH279" s="7">
        <f t="shared" si="93"/>
        <v>1267947.1400000015</v>
      </c>
      <c r="AI279" s="7">
        <f t="shared" si="94"/>
        <v>1269933.8900000015</v>
      </c>
      <c r="AJ279" s="7">
        <f t="shared" si="95"/>
        <v>1271139.4499999972</v>
      </c>
      <c r="AK279" s="7">
        <f t="shared" si="96"/>
        <v>1272141.4799999972</v>
      </c>
      <c r="AL279" s="7">
        <f t="shared" si="97"/>
        <v>1158490.3200000031</v>
      </c>
    </row>
    <row r="280" spans="14:38" x14ac:dyDescent="0.25">
      <c r="N280" s="16">
        <v>225.46</v>
      </c>
      <c r="O280">
        <v>946.5</v>
      </c>
      <c r="P280">
        <v>54552.22</v>
      </c>
      <c r="U280" s="11">
        <v>51042</v>
      </c>
      <c r="V280" s="7">
        <f t="shared" si="98"/>
        <v>975447.14000000153</v>
      </c>
      <c r="W280" s="7">
        <f t="shared" si="99"/>
        <v>977433.89000000153</v>
      </c>
      <c r="X280" s="7">
        <f t="shared" si="100"/>
        <v>978639.44999999716</v>
      </c>
      <c r="Y280" s="7">
        <f t="shared" si="101"/>
        <v>979641.47999999719</v>
      </c>
      <c r="Z280" s="7">
        <f t="shared" si="102"/>
        <v>920317.0800000031</v>
      </c>
      <c r="AA280" s="7"/>
      <c r="AB280" s="7" cm="1">
        <f t="array" ref="AB280">value-D280</f>
        <v>297000</v>
      </c>
      <c r="AC280" s="7" cm="1">
        <f t="array" ref="AC280">value-G280</f>
        <v>297000</v>
      </c>
      <c r="AD280" s="7" cm="1">
        <f t="array" ref="AD280">value-J280</f>
        <v>297000</v>
      </c>
      <c r="AE280" s="7" cm="1">
        <f t="array" ref="AE280">value-M280</f>
        <v>297000</v>
      </c>
      <c r="AF280" s="7" cm="1">
        <f t="array" ref="AF280">value-P280</f>
        <v>242447.78</v>
      </c>
      <c r="AG280" s="7"/>
      <c r="AH280" s="7">
        <f t="shared" si="93"/>
        <v>1272447.1400000015</v>
      </c>
      <c r="AI280" s="7">
        <f t="shared" si="94"/>
        <v>1274433.8900000015</v>
      </c>
      <c r="AJ280" s="7">
        <f t="shared" si="95"/>
        <v>1275639.4499999972</v>
      </c>
      <c r="AK280" s="7">
        <f t="shared" si="96"/>
        <v>1276641.4799999972</v>
      </c>
      <c r="AL280" s="7">
        <f t="shared" si="97"/>
        <v>1162764.8600000031</v>
      </c>
    </row>
    <row r="281" spans="14:38" x14ac:dyDescent="0.25">
      <c r="N281" s="16">
        <v>221.62</v>
      </c>
      <c r="O281">
        <v>950.34</v>
      </c>
      <c r="P281">
        <v>53601.88</v>
      </c>
      <c r="U281" s="11">
        <v>51043</v>
      </c>
      <c r="V281" s="7">
        <f t="shared" si="98"/>
        <v>979947.14000000153</v>
      </c>
      <c r="W281" s="7">
        <f t="shared" si="99"/>
        <v>981933.89000000153</v>
      </c>
      <c r="X281" s="7">
        <f t="shared" si="100"/>
        <v>983139.44999999716</v>
      </c>
      <c r="Y281" s="7">
        <f t="shared" si="101"/>
        <v>984141.47999999719</v>
      </c>
      <c r="Z281" s="7">
        <f t="shared" si="102"/>
        <v>923645.12000000314</v>
      </c>
      <c r="AA281" s="7"/>
      <c r="AB281" s="7" cm="1">
        <f t="array" ref="AB281">value-D281</f>
        <v>297000</v>
      </c>
      <c r="AC281" s="7" cm="1">
        <f t="array" ref="AC281">value-G281</f>
        <v>297000</v>
      </c>
      <c r="AD281" s="7" cm="1">
        <f t="array" ref="AD281">value-J281</f>
        <v>297000</v>
      </c>
      <c r="AE281" s="7" cm="1">
        <f t="array" ref="AE281">value-M281</f>
        <v>297000</v>
      </c>
      <c r="AF281" s="7" cm="1">
        <f t="array" ref="AF281">value-P281</f>
        <v>243398.12</v>
      </c>
      <c r="AG281" s="7"/>
      <c r="AH281" s="7">
        <f t="shared" si="93"/>
        <v>1276947.1400000015</v>
      </c>
      <c r="AI281" s="7">
        <f t="shared" si="94"/>
        <v>1278933.8900000015</v>
      </c>
      <c r="AJ281" s="7">
        <f t="shared" si="95"/>
        <v>1280139.4499999972</v>
      </c>
      <c r="AK281" s="7">
        <f t="shared" si="96"/>
        <v>1281141.4799999972</v>
      </c>
      <c r="AL281" s="7">
        <f t="shared" si="97"/>
        <v>1167043.240000003</v>
      </c>
    </row>
    <row r="282" spans="14:38" x14ac:dyDescent="0.25">
      <c r="N282" s="16">
        <v>217.76</v>
      </c>
      <c r="O282">
        <v>954.2</v>
      </c>
      <c r="P282">
        <v>52647.68</v>
      </c>
      <c r="U282" s="11">
        <v>51044</v>
      </c>
      <c r="V282" s="7">
        <f t="shared" si="98"/>
        <v>984447.14000000153</v>
      </c>
      <c r="W282" s="7">
        <f t="shared" si="99"/>
        <v>986433.89000000153</v>
      </c>
      <c r="X282" s="7">
        <f t="shared" si="100"/>
        <v>987639.44999999716</v>
      </c>
      <c r="Y282" s="7">
        <f t="shared" si="101"/>
        <v>988641.47999999719</v>
      </c>
      <c r="Z282" s="7">
        <f t="shared" si="102"/>
        <v>926973.16000000318</v>
      </c>
      <c r="AA282" s="7"/>
      <c r="AB282" s="7" cm="1">
        <f t="array" ref="AB282">value-D282</f>
        <v>297000</v>
      </c>
      <c r="AC282" s="7" cm="1">
        <f t="array" ref="AC282">value-G282</f>
        <v>297000</v>
      </c>
      <c r="AD282" s="7" cm="1">
        <f t="array" ref="AD282">value-J282</f>
        <v>297000</v>
      </c>
      <c r="AE282" s="7" cm="1">
        <f t="array" ref="AE282">value-M282</f>
        <v>297000</v>
      </c>
      <c r="AF282" s="7" cm="1">
        <f t="array" ref="AF282">value-P282</f>
        <v>244352.32</v>
      </c>
      <c r="AG282" s="7"/>
      <c r="AH282" s="7">
        <f t="shared" si="93"/>
        <v>1281447.1400000015</v>
      </c>
      <c r="AI282" s="7">
        <f t="shared" si="94"/>
        <v>1283433.8900000015</v>
      </c>
      <c r="AJ282" s="7">
        <f t="shared" si="95"/>
        <v>1284639.4499999972</v>
      </c>
      <c r="AK282" s="7">
        <f t="shared" si="96"/>
        <v>1285641.4799999972</v>
      </c>
      <c r="AL282" s="7">
        <f t="shared" si="97"/>
        <v>1171325.4800000032</v>
      </c>
    </row>
    <row r="283" spans="14:38" x14ac:dyDescent="0.25">
      <c r="N283" s="16">
        <v>213.88</v>
      </c>
      <c r="O283">
        <v>958.08</v>
      </c>
      <c r="P283">
        <v>51689.599999999999</v>
      </c>
      <c r="U283" s="11">
        <v>51045</v>
      </c>
      <c r="V283" s="7">
        <f t="shared" si="98"/>
        <v>988947.14000000153</v>
      </c>
      <c r="W283" s="7">
        <f t="shared" si="99"/>
        <v>990933.89000000153</v>
      </c>
      <c r="X283" s="7">
        <f t="shared" si="100"/>
        <v>992139.44999999716</v>
      </c>
      <c r="Y283" s="7">
        <f t="shared" si="101"/>
        <v>993141.47999999719</v>
      </c>
      <c r="Z283" s="7">
        <f t="shared" si="102"/>
        <v>930301.20000000321</v>
      </c>
      <c r="AA283" s="7"/>
      <c r="AB283" s="7" cm="1">
        <f t="array" ref="AB283">value-D283</f>
        <v>297000</v>
      </c>
      <c r="AC283" s="7" cm="1">
        <f t="array" ref="AC283">value-G283</f>
        <v>297000</v>
      </c>
      <c r="AD283" s="7" cm="1">
        <f t="array" ref="AD283">value-J283</f>
        <v>297000</v>
      </c>
      <c r="AE283" s="7" cm="1">
        <f t="array" ref="AE283">value-M283</f>
        <v>297000</v>
      </c>
      <c r="AF283" s="7" cm="1">
        <f t="array" ref="AF283">value-P283</f>
        <v>245310.4</v>
      </c>
      <c r="AG283" s="7"/>
      <c r="AH283" s="7">
        <f t="shared" si="93"/>
        <v>1285947.1400000015</v>
      </c>
      <c r="AI283" s="7">
        <f t="shared" si="94"/>
        <v>1287933.8900000015</v>
      </c>
      <c r="AJ283" s="7">
        <f t="shared" si="95"/>
        <v>1289139.4499999972</v>
      </c>
      <c r="AK283" s="7">
        <f t="shared" si="96"/>
        <v>1290141.4799999972</v>
      </c>
      <c r="AL283" s="7">
        <f t="shared" si="97"/>
        <v>1175611.6000000031</v>
      </c>
    </row>
    <row r="284" spans="14:38" x14ac:dyDescent="0.25">
      <c r="N284" s="16">
        <v>209.99</v>
      </c>
      <c r="O284">
        <v>961.97</v>
      </c>
      <c r="P284">
        <v>50727.63</v>
      </c>
      <c r="U284" s="11">
        <v>51046</v>
      </c>
      <c r="V284" s="7">
        <f t="shared" si="98"/>
        <v>993447.14000000153</v>
      </c>
      <c r="W284" s="7">
        <f t="shared" si="99"/>
        <v>995433.89000000153</v>
      </c>
      <c r="X284" s="7">
        <f t="shared" si="100"/>
        <v>996639.44999999716</v>
      </c>
      <c r="Y284" s="7">
        <f t="shared" si="101"/>
        <v>997641.47999999719</v>
      </c>
      <c r="Z284" s="7">
        <f t="shared" si="102"/>
        <v>933629.24000000325</v>
      </c>
      <c r="AA284" s="7"/>
      <c r="AB284" s="7" cm="1">
        <f t="array" ref="AB284">value-D284</f>
        <v>297000</v>
      </c>
      <c r="AC284" s="7" cm="1">
        <f t="array" ref="AC284">value-G284</f>
        <v>297000</v>
      </c>
      <c r="AD284" s="7" cm="1">
        <f t="array" ref="AD284">value-J284</f>
        <v>297000</v>
      </c>
      <c r="AE284" s="7" cm="1">
        <f t="array" ref="AE284">value-M284</f>
        <v>297000</v>
      </c>
      <c r="AF284" s="7" cm="1">
        <f t="array" ref="AF284">value-P284</f>
        <v>246272.37</v>
      </c>
      <c r="AG284" s="7"/>
      <c r="AH284" s="7">
        <f t="shared" si="93"/>
        <v>1290447.1400000015</v>
      </c>
      <c r="AI284" s="7">
        <f t="shared" si="94"/>
        <v>1292433.8900000015</v>
      </c>
      <c r="AJ284" s="7">
        <f t="shared" si="95"/>
        <v>1293639.4499999972</v>
      </c>
      <c r="AK284" s="7">
        <f t="shared" si="96"/>
        <v>1294641.4799999972</v>
      </c>
      <c r="AL284" s="7">
        <f t="shared" si="97"/>
        <v>1179901.6100000031</v>
      </c>
    </row>
    <row r="285" spans="14:38" x14ac:dyDescent="0.25">
      <c r="N285" s="16">
        <v>206.08</v>
      </c>
      <c r="O285">
        <v>965.88</v>
      </c>
      <c r="P285">
        <v>49761.75</v>
      </c>
      <c r="U285" s="11">
        <v>51047</v>
      </c>
      <c r="V285" s="7">
        <f t="shared" ref="V285:V316" si="103">V284+income</f>
        <v>997947.14000000153</v>
      </c>
      <c r="W285" s="7">
        <f t="shared" ref="W285:W316" si="104">W284+income</f>
        <v>999933.89000000153</v>
      </c>
      <c r="X285" s="7">
        <f t="shared" ref="X285:X316" si="105">X284+income</f>
        <v>1001139.4499999972</v>
      </c>
      <c r="Y285" s="7">
        <f t="shared" ref="Y285:Y316" si="106">Y284+income</f>
        <v>1002141.4799999972</v>
      </c>
      <c r="Z285" s="7">
        <f t="shared" si="102"/>
        <v>936957.28000000329</v>
      </c>
      <c r="AA285" s="7"/>
      <c r="AB285" s="7" cm="1">
        <f t="array" ref="AB285">value-D285</f>
        <v>297000</v>
      </c>
      <c r="AC285" s="7" cm="1">
        <f t="array" ref="AC285">value-G285</f>
        <v>297000</v>
      </c>
      <c r="AD285" s="7" cm="1">
        <f t="array" ref="AD285">value-J285</f>
        <v>297000</v>
      </c>
      <c r="AE285" s="7" cm="1">
        <f t="array" ref="AE285">value-M285</f>
        <v>297000</v>
      </c>
      <c r="AF285" s="7" cm="1">
        <f t="array" ref="AF285">value-P285</f>
        <v>247238.25</v>
      </c>
      <c r="AG285" s="7"/>
      <c r="AH285" s="7">
        <f t="shared" ref="AH285:AH332" si="107">V285+AB285</f>
        <v>1294947.1400000015</v>
      </c>
      <c r="AI285" s="7">
        <f t="shared" ref="AI285:AI332" si="108">W285+AC285</f>
        <v>1296933.8900000015</v>
      </c>
      <c r="AJ285" s="7">
        <f t="shared" ref="AJ285:AJ332" si="109">X285+AD285</f>
        <v>1298139.4499999972</v>
      </c>
      <c r="AK285" s="7">
        <f t="shared" ref="AK285:AK332" si="110">Y285+AE285</f>
        <v>1299141.4799999972</v>
      </c>
      <c r="AL285" s="7">
        <f t="shared" ref="AL285:AL332" si="111">Z285+AF285</f>
        <v>1184195.5300000033</v>
      </c>
    </row>
    <row r="286" spans="14:38" x14ac:dyDescent="0.25">
      <c r="N286" s="16">
        <v>202.16</v>
      </c>
      <c r="O286">
        <v>969.8</v>
      </c>
      <c r="P286">
        <v>48791.95</v>
      </c>
      <c r="U286" s="11">
        <v>51048</v>
      </c>
      <c r="V286" s="7">
        <f t="shared" si="103"/>
        <v>1002447.1400000015</v>
      </c>
      <c r="W286" s="7">
        <f t="shared" si="104"/>
        <v>1004433.8900000015</v>
      </c>
      <c r="X286" s="7">
        <f t="shared" si="105"/>
        <v>1005639.4499999972</v>
      </c>
      <c r="Y286" s="7">
        <f t="shared" si="106"/>
        <v>1006641.4799999972</v>
      </c>
      <c r="Z286" s="7">
        <f t="shared" si="102"/>
        <v>940285.32000000332</v>
      </c>
      <c r="AA286" s="7"/>
      <c r="AB286" s="7" cm="1">
        <f t="array" ref="AB286">value-D286</f>
        <v>297000</v>
      </c>
      <c r="AC286" s="7" cm="1">
        <f t="array" ref="AC286">value-G286</f>
        <v>297000</v>
      </c>
      <c r="AD286" s="7" cm="1">
        <f t="array" ref="AD286">value-J286</f>
        <v>297000</v>
      </c>
      <c r="AE286" s="7" cm="1">
        <f t="array" ref="AE286">value-M286</f>
        <v>297000</v>
      </c>
      <c r="AF286" s="7" cm="1">
        <f t="array" ref="AF286">value-P286</f>
        <v>248208.05</v>
      </c>
      <c r="AG286" s="7"/>
      <c r="AH286" s="7">
        <f t="shared" si="107"/>
        <v>1299447.1400000015</v>
      </c>
      <c r="AI286" s="7">
        <f t="shared" si="108"/>
        <v>1301433.8900000015</v>
      </c>
      <c r="AJ286" s="7">
        <f t="shared" si="109"/>
        <v>1302639.4499999972</v>
      </c>
      <c r="AK286" s="7">
        <f t="shared" si="110"/>
        <v>1303641.4799999972</v>
      </c>
      <c r="AL286" s="7">
        <f t="shared" si="111"/>
        <v>1188493.3700000034</v>
      </c>
    </row>
    <row r="287" spans="14:38" x14ac:dyDescent="0.25">
      <c r="N287" s="16">
        <v>198.22</v>
      </c>
      <c r="O287">
        <v>973.74</v>
      </c>
      <c r="P287">
        <v>47818.21</v>
      </c>
      <c r="U287" s="11">
        <v>51049</v>
      </c>
      <c r="V287" s="7">
        <f t="shared" si="103"/>
        <v>1006947.1400000015</v>
      </c>
      <c r="W287" s="7">
        <f t="shared" si="104"/>
        <v>1008933.8900000015</v>
      </c>
      <c r="X287" s="7">
        <f t="shared" si="105"/>
        <v>1010139.4499999972</v>
      </c>
      <c r="Y287" s="7">
        <f t="shared" si="106"/>
        <v>1011141.4799999972</v>
      </c>
      <c r="Z287" s="7">
        <f t="shared" si="102"/>
        <v>943613.36000000336</v>
      </c>
      <c r="AA287" s="7"/>
      <c r="AB287" s="7" cm="1">
        <f t="array" ref="AB287">value-D287</f>
        <v>297000</v>
      </c>
      <c r="AC287" s="7" cm="1">
        <f t="array" ref="AC287">value-G287</f>
        <v>297000</v>
      </c>
      <c r="AD287" s="7" cm="1">
        <f t="array" ref="AD287">value-J287</f>
        <v>297000</v>
      </c>
      <c r="AE287" s="7" cm="1">
        <f t="array" ref="AE287">value-M287</f>
        <v>297000</v>
      </c>
      <c r="AF287" s="7" cm="1">
        <f t="array" ref="AF287">value-P287</f>
        <v>249181.79</v>
      </c>
      <c r="AG287" s="7"/>
      <c r="AH287" s="7">
        <f t="shared" si="107"/>
        <v>1303947.1400000015</v>
      </c>
      <c r="AI287" s="7">
        <f t="shared" si="108"/>
        <v>1305933.8900000015</v>
      </c>
      <c r="AJ287" s="7">
        <f t="shared" si="109"/>
        <v>1307139.4499999972</v>
      </c>
      <c r="AK287" s="7">
        <f t="shared" si="110"/>
        <v>1308141.4799999972</v>
      </c>
      <c r="AL287" s="7">
        <f t="shared" si="111"/>
        <v>1192795.1500000034</v>
      </c>
    </row>
    <row r="288" spans="14:38" x14ac:dyDescent="0.25">
      <c r="N288" s="16">
        <v>194.26</v>
      </c>
      <c r="O288">
        <v>977.7</v>
      </c>
      <c r="P288">
        <v>46840.51</v>
      </c>
      <c r="U288" s="11">
        <v>51050</v>
      </c>
      <c r="V288" s="7">
        <f t="shared" si="103"/>
        <v>1011447.1400000015</v>
      </c>
      <c r="W288" s="7">
        <f t="shared" si="104"/>
        <v>1013433.8900000015</v>
      </c>
      <c r="X288" s="7">
        <f t="shared" si="105"/>
        <v>1014639.4499999972</v>
      </c>
      <c r="Y288" s="7">
        <f t="shared" si="106"/>
        <v>1015641.4799999972</v>
      </c>
      <c r="Z288" s="7">
        <f t="shared" si="102"/>
        <v>946941.4000000034</v>
      </c>
      <c r="AA288" s="7"/>
      <c r="AB288" s="7" cm="1">
        <f t="array" ref="AB288">value-D288</f>
        <v>297000</v>
      </c>
      <c r="AC288" s="7" cm="1">
        <f t="array" ref="AC288">value-G288</f>
        <v>297000</v>
      </c>
      <c r="AD288" s="7" cm="1">
        <f t="array" ref="AD288">value-J288</f>
        <v>297000</v>
      </c>
      <c r="AE288" s="7" cm="1">
        <f t="array" ref="AE288">value-M288</f>
        <v>297000</v>
      </c>
      <c r="AF288" s="7" cm="1">
        <f t="array" ref="AF288">value-P288</f>
        <v>250159.49</v>
      </c>
      <c r="AG288" s="7"/>
      <c r="AH288" s="7">
        <f t="shared" si="107"/>
        <v>1308447.1400000015</v>
      </c>
      <c r="AI288" s="7">
        <f t="shared" si="108"/>
        <v>1310433.8900000015</v>
      </c>
      <c r="AJ288" s="7">
        <f t="shared" si="109"/>
        <v>1311639.4499999972</v>
      </c>
      <c r="AK288" s="7">
        <f t="shared" si="110"/>
        <v>1312641.4799999972</v>
      </c>
      <c r="AL288" s="7">
        <f t="shared" si="111"/>
        <v>1197100.8900000034</v>
      </c>
    </row>
    <row r="289" spans="14:38" x14ac:dyDescent="0.25">
      <c r="N289" s="16">
        <v>190.29</v>
      </c>
      <c r="O289">
        <v>981.67</v>
      </c>
      <c r="P289">
        <v>45858.84</v>
      </c>
      <c r="U289" s="11">
        <v>51051</v>
      </c>
      <c r="V289" s="7">
        <f t="shared" si="103"/>
        <v>1015947.1400000015</v>
      </c>
      <c r="W289" s="7">
        <f t="shared" si="104"/>
        <v>1017933.8900000015</v>
      </c>
      <c r="X289" s="7">
        <f t="shared" si="105"/>
        <v>1019139.4499999972</v>
      </c>
      <c r="Y289" s="7">
        <f t="shared" si="106"/>
        <v>1020141.4799999972</v>
      </c>
      <c r="Z289" s="7">
        <f t="shared" si="102"/>
        <v>950269.44000000344</v>
      </c>
      <c r="AA289" s="7"/>
      <c r="AB289" s="7" cm="1">
        <f t="array" ref="AB289">value-D289</f>
        <v>297000</v>
      </c>
      <c r="AC289" s="7" cm="1">
        <f t="array" ref="AC289">value-G289</f>
        <v>297000</v>
      </c>
      <c r="AD289" s="7" cm="1">
        <f t="array" ref="AD289">value-J289</f>
        <v>297000</v>
      </c>
      <c r="AE289" s="7" cm="1">
        <f t="array" ref="AE289">value-M289</f>
        <v>297000</v>
      </c>
      <c r="AF289" s="7" cm="1">
        <f t="array" ref="AF289">value-P289</f>
        <v>251141.16</v>
      </c>
      <c r="AG289" s="7"/>
      <c r="AH289" s="7">
        <f t="shared" si="107"/>
        <v>1312947.1400000015</v>
      </c>
      <c r="AI289" s="7">
        <f t="shared" si="108"/>
        <v>1314933.8900000015</v>
      </c>
      <c r="AJ289" s="7">
        <f t="shared" si="109"/>
        <v>1316139.4499999972</v>
      </c>
      <c r="AK289" s="7">
        <f t="shared" si="110"/>
        <v>1317141.4799999972</v>
      </c>
      <c r="AL289" s="7">
        <f t="shared" si="111"/>
        <v>1201410.6000000034</v>
      </c>
    </row>
    <row r="290" spans="14:38" x14ac:dyDescent="0.25">
      <c r="N290" s="16">
        <v>186.3</v>
      </c>
      <c r="O290">
        <v>985.66</v>
      </c>
      <c r="P290">
        <v>44873.18</v>
      </c>
      <c r="U290" s="11">
        <v>51052</v>
      </c>
      <c r="V290" s="7">
        <f t="shared" si="103"/>
        <v>1020447.1400000015</v>
      </c>
      <c r="W290" s="7">
        <f t="shared" si="104"/>
        <v>1022433.8900000015</v>
      </c>
      <c r="X290" s="7">
        <f t="shared" si="105"/>
        <v>1023639.4499999972</v>
      </c>
      <c r="Y290" s="7">
        <f t="shared" si="106"/>
        <v>1024641.4799999972</v>
      </c>
      <c r="Z290" s="7">
        <f t="shared" si="102"/>
        <v>953597.48000000347</v>
      </c>
      <c r="AA290" s="7"/>
      <c r="AB290" s="7" cm="1">
        <f t="array" ref="AB290">value-D290</f>
        <v>297000</v>
      </c>
      <c r="AC290" s="7" cm="1">
        <f t="array" ref="AC290">value-G290</f>
        <v>297000</v>
      </c>
      <c r="AD290" s="7" cm="1">
        <f t="array" ref="AD290">value-J290</f>
        <v>297000</v>
      </c>
      <c r="AE290" s="7" cm="1">
        <f t="array" ref="AE290">value-M290</f>
        <v>297000</v>
      </c>
      <c r="AF290" s="7" cm="1">
        <f t="array" ref="AF290">value-P290</f>
        <v>252126.82</v>
      </c>
      <c r="AG290" s="7"/>
      <c r="AH290" s="7">
        <f t="shared" si="107"/>
        <v>1317447.1400000015</v>
      </c>
      <c r="AI290" s="7">
        <f t="shared" si="108"/>
        <v>1319433.8900000015</v>
      </c>
      <c r="AJ290" s="7">
        <f t="shared" si="109"/>
        <v>1320639.4499999972</v>
      </c>
      <c r="AK290" s="7">
        <f t="shared" si="110"/>
        <v>1321641.4799999972</v>
      </c>
      <c r="AL290" s="7">
        <f t="shared" si="111"/>
        <v>1205724.3000000035</v>
      </c>
    </row>
    <row r="291" spans="14:38" x14ac:dyDescent="0.25">
      <c r="N291" s="16">
        <v>182.3</v>
      </c>
      <c r="O291">
        <v>989.66</v>
      </c>
      <c r="P291">
        <v>43883.519999999997</v>
      </c>
      <c r="U291" s="11">
        <v>51053</v>
      </c>
      <c r="V291" s="7">
        <f t="shared" si="103"/>
        <v>1024947.1400000015</v>
      </c>
      <c r="W291" s="7">
        <f t="shared" si="104"/>
        <v>1026933.8900000015</v>
      </c>
      <c r="X291" s="7">
        <f t="shared" si="105"/>
        <v>1028139.4499999972</v>
      </c>
      <c r="Y291" s="7">
        <f t="shared" si="106"/>
        <v>1029141.4799999972</v>
      </c>
      <c r="Z291" s="7">
        <f t="shared" si="102"/>
        <v>956925.52000000351</v>
      </c>
      <c r="AA291" s="7"/>
      <c r="AB291" s="7" cm="1">
        <f t="array" ref="AB291">value-D291</f>
        <v>297000</v>
      </c>
      <c r="AC291" s="7" cm="1">
        <f t="array" ref="AC291">value-G291</f>
        <v>297000</v>
      </c>
      <c r="AD291" s="7" cm="1">
        <f t="array" ref="AD291">value-J291</f>
        <v>297000</v>
      </c>
      <c r="AE291" s="7" cm="1">
        <f t="array" ref="AE291">value-M291</f>
        <v>297000</v>
      </c>
      <c r="AF291" s="7" cm="1">
        <f t="array" ref="AF291">value-P291</f>
        <v>253116.48</v>
      </c>
      <c r="AG291" s="7"/>
      <c r="AH291" s="7">
        <f t="shared" si="107"/>
        <v>1321947.1400000015</v>
      </c>
      <c r="AI291" s="7">
        <f t="shared" si="108"/>
        <v>1323933.8900000015</v>
      </c>
      <c r="AJ291" s="7">
        <f t="shared" si="109"/>
        <v>1325139.4499999972</v>
      </c>
      <c r="AK291" s="7">
        <f t="shared" si="110"/>
        <v>1326141.4799999972</v>
      </c>
      <c r="AL291" s="7">
        <f t="shared" si="111"/>
        <v>1210042.0000000035</v>
      </c>
    </row>
    <row r="292" spans="14:38" x14ac:dyDescent="0.25">
      <c r="N292" s="16">
        <v>178.28</v>
      </c>
      <c r="O292">
        <v>993.68</v>
      </c>
      <c r="P292">
        <v>42889.83</v>
      </c>
      <c r="U292" s="11">
        <v>51054</v>
      </c>
      <c r="V292" s="7">
        <f t="shared" si="103"/>
        <v>1029447.1400000015</v>
      </c>
      <c r="W292" s="7">
        <f t="shared" si="104"/>
        <v>1031433.8900000015</v>
      </c>
      <c r="X292" s="7">
        <f t="shared" si="105"/>
        <v>1032639.4499999972</v>
      </c>
      <c r="Y292" s="7">
        <f t="shared" si="106"/>
        <v>1033641.4799999972</v>
      </c>
      <c r="Z292" s="7">
        <f t="shared" si="102"/>
        <v>960253.56000000355</v>
      </c>
      <c r="AA292" s="7"/>
      <c r="AB292" s="7" cm="1">
        <f t="array" ref="AB292">value-D292</f>
        <v>297000</v>
      </c>
      <c r="AC292" s="7" cm="1">
        <f t="array" ref="AC292">value-G292</f>
        <v>297000</v>
      </c>
      <c r="AD292" s="7" cm="1">
        <f t="array" ref="AD292">value-J292</f>
        <v>297000</v>
      </c>
      <c r="AE292" s="7" cm="1">
        <f t="array" ref="AE292">value-M292</f>
        <v>297000</v>
      </c>
      <c r="AF292" s="7" cm="1">
        <f t="array" ref="AF292">value-P292</f>
        <v>254110.16999999998</v>
      </c>
      <c r="AG292" s="7"/>
      <c r="AH292" s="7">
        <f t="shared" si="107"/>
        <v>1326447.1400000015</v>
      </c>
      <c r="AI292" s="7">
        <f t="shared" si="108"/>
        <v>1328433.8900000015</v>
      </c>
      <c r="AJ292" s="7">
        <f t="shared" si="109"/>
        <v>1329639.4499999972</v>
      </c>
      <c r="AK292" s="7">
        <f t="shared" si="110"/>
        <v>1330641.4799999972</v>
      </c>
      <c r="AL292" s="7">
        <f t="shared" si="111"/>
        <v>1214363.7300000035</v>
      </c>
    </row>
    <row r="293" spans="14:38" x14ac:dyDescent="0.25">
      <c r="N293" s="16">
        <v>174.24</v>
      </c>
      <c r="O293">
        <v>997.72</v>
      </c>
      <c r="P293">
        <v>41892.11</v>
      </c>
      <c r="U293" s="11">
        <v>51055</v>
      </c>
      <c r="V293" s="7">
        <f t="shared" si="103"/>
        <v>1033947.1400000015</v>
      </c>
      <c r="W293" s="7">
        <f t="shared" si="104"/>
        <v>1035933.8900000015</v>
      </c>
      <c r="X293" s="7">
        <f t="shared" si="105"/>
        <v>1037139.4499999972</v>
      </c>
      <c r="Y293" s="7">
        <f t="shared" si="106"/>
        <v>1038141.4799999972</v>
      </c>
      <c r="Z293" s="7">
        <f t="shared" si="102"/>
        <v>963581.60000000359</v>
      </c>
      <c r="AA293" s="7"/>
      <c r="AB293" s="7" cm="1">
        <f t="array" ref="AB293">value-D293</f>
        <v>297000</v>
      </c>
      <c r="AC293" s="7" cm="1">
        <f t="array" ref="AC293">value-G293</f>
        <v>297000</v>
      </c>
      <c r="AD293" s="7" cm="1">
        <f t="array" ref="AD293">value-J293</f>
        <v>297000</v>
      </c>
      <c r="AE293" s="7" cm="1">
        <f t="array" ref="AE293">value-M293</f>
        <v>297000</v>
      </c>
      <c r="AF293" s="7" cm="1">
        <f t="array" ref="AF293">value-P293</f>
        <v>255107.89</v>
      </c>
      <c r="AG293" s="7"/>
      <c r="AH293" s="7">
        <f t="shared" si="107"/>
        <v>1330947.1400000015</v>
      </c>
      <c r="AI293" s="7">
        <f t="shared" si="108"/>
        <v>1332933.8900000015</v>
      </c>
      <c r="AJ293" s="7">
        <f t="shared" si="109"/>
        <v>1334139.4499999972</v>
      </c>
      <c r="AK293" s="7">
        <f t="shared" si="110"/>
        <v>1335141.4799999972</v>
      </c>
      <c r="AL293" s="7">
        <f t="shared" si="111"/>
        <v>1218689.4900000035</v>
      </c>
    </row>
    <row r="294" spans="14:38" x14ac:dyDescent="0.25">
      <c r="N294" s="16">
        <v>170.19</v>
      </c>
      <c r="O294">
        <v>1001.77</v>
      </c>
      <c r="P294">
        <v>40890.339999999997</v>
      </c>
      <c r="U294" s="11">
        <v>51056</v>
      </c>
      <c r="V294" s="7">
        <f t="shared" si="103"/>
        <v>1038447.1400000015</v>
      </c>
      <c r="W294" s="7">
        <f t="shared" si="104"/>
        <v>1040433.8900000015</v>
      </c>
      <c r="X294" s="7">
        <f t="shared" si="105"/>
        <v>1041639.4499999972</v>
      </c>
      <c r="Y294" s="7">
        <f t="shared" si="106"/>
        <v>1042641.4799999972</v>
      </c>
      <c r="Z294" s="7">
        <f t="shared" si="102"/>
        <v>966909.64000000362</v>
      </c>
      <c r="AA294" s="7"/>
      <c r="AB294" s="7" cm="1">
        <f t="array" ref="AB294">value-D294</f>
        <v>297000</v>
      </c>
      <c r="AC294" s="7" cm="1">
        <f t="array" ref="AC294">value-G294</f>
        <v>297000</v>
      </c>
      <c r="AD294" s="7" cm="1">
        <f t="array" ref="AD294">value-J294</f>
        <v>297000</v>
      </c>
      <c r="AE294" s="7" cm="1">
        <f t="array" ref="AE294">value-M294</f>
        <v>297000</v>
      </c>
      <c r="AF294" s="7" cm="1">
        <f t="array" ref="AF294">value-P294</f>
        <v>256109.66</v>
      </c>
      <c r="AG294" s="7"/>
      <c r="AH294" s="7">
        <f t="shared" si="107"/>
        <v>1335447.1400000015</v>
      </c>
      <c r="AI294" s="7">
        <f t="shared" si="108"/>
        <v>1337433.8900000015</v>
      </c>
      <c r="AJ294" s="7">
        <f t="shared" si="109"/>
        <v>1338639.4499999972</v>
      </c>
      <c r="AK294" s="7">
        <f t="shared" si="110"/>
        <v>1339641.4799999972</v>
      </c>
      <c r="AL294" s="7">
        <f t="shared" si="111"/>
        <v>1223019.3000000035</v>
      </c>
    </row>
    <row r="295" spans="14:38" x14ac:dyDescent="0.25">
      <c r="N295" s="16">
        <v>166.12</v>
      </c>
      <c r="O295">
        <v>1005.84</v>
      </c>
      <c r="P295">
        <v>39884.5</v>
      </c>
      <c r="U295" s="11">
        <v>51057</v>
      </c>
      <c r="V295" s="7">
        <f t="shared" si="103"/>
        <v>1042947.1400000015</v>
      </c>
      <c r="W295" s="7">
        <f t="shared" si="104"/>
        <v>1044933.8900000015</v>
      </c>
      <c r="X295" s="7">
        <f t="shared" si="105"/>
        <v>1046139.4499999972</v>
      </c>
      <c r="Y295" s="7">
        <f t="shared" si="106"/>
        <v>1047141.4799999972</v>
      </c>
      <c r="Z295" s="7">
        <f t="shared" si="102"/>
        <v>970237.68000000366</v>
      </c>
      <c r="AA295" s="7"/>
      <c r="AB295" s="7" cm="1">
        <f t="array" ref="AB295">value-D295</f>
        <v>297000</v>
      </c>
      <c r="AC295" s="7" cm="1">
        <f t="array" ref="AC295">value-G295</f>
        <v>297000</v>
      </c>
      <c r="AD295" s="7" cm="1">
        <f t="array" ref="AD295">value-J295</f>
        <v>297000</v>
      </c>
      <c r="AE295" s="7" cm="1">
        <f t="array" ref="AE295">value-M295</f>
        <v>297000</v>
      </c>
      <c r="AF295" s="7" cm="1">
        <f t="array" ref="AF295">value-P295</f>
        <v>257115.5</v>
      </c>
      <c r="AG295" s="7"/>
      <c r="AH295" s="7">
        <f t="shared" si="107"/>
        <v>1339947.1400000015</v>
      </c>
      <c r="AI295" s="7">
        <f t="shared" si="108"/>
        <v>1341933.8900000015</v>
      </c>
      <c r="AJ295" s="7">
        <f t="shared" si="109"/>
        <v>1343139.4499999972</v>
      </c>
      <c r="AK295" s="7">
        <f t="shared" si="110"/>
        <v>1344141.4799999972</v>
      </c>
      <c r="AL295" s="7">
        <f t="shared" si="111"/>
        <v>1227353.1800000037</v>
      </c>
    </row>
    <row r="296" spans="14:38" x14ac:dyDescent="0.25">
      <c r="N296" s="16">
        <v>162.03</v>
      </c>
      <c r="O296">
        <v>1009.93</v>
      </c>
      <c r="P296">
        <v>38874.57</v>
      </c>
      <c r="U296" s="11">
        <v>51058</v>
      </c>
      <c r="V296" s="7">
        <f t="shared" si="103"/>
        <v>1047447.1400000015</v>
      </c>
      <c r="W296" s="7">
        <f t="shared" si="104"/>
        <v>1049433.8900000015</v>
      </c>
      <c r="X296" s="7">
        <f t="shared" si="105"/>
        <v>1050639.4499999972</v>
      </c>
      <c r="Y296" s="7">
        <f t="shared" si="106"/>
        <v>1051641.4799999972</v>
      </c>
      <c r="Z296" s="7">
        <f t="shared" si="102"/>
        <v>973565.7200000037</v>
      </c>
      <c r="AA296" s="7"/>
      <c r="AB296" s="7" cm="1">
        <f t="array" ref="AB296">value-D296</f>
        <v>297000</v>
      </c>
      <c r="AC296" s="7" cm="1">
        <f t="array" ref="AC296">value-G296</f>
        <v>297000</v>
      </c>
      <c r="AD296" s="7" cm="1">
        <f t="array" ref="AD296">value-J296</f>
        <v>297000</v>
      </c>
      <c r="AE296" s="7" cm="1">
        <f t="array" ref="AE296">value-M296</f>
        <v>297000</v>
      </c>
      <c r="AF296" s="7" cm="1">
        <f t="array" ref="AF296">value-P296</f>
        <v>258125.43</v>
      </c>
      <c r="AG296" s="7"/>
      <c r="AH296" s="7">
        <f t="shared" si="107"/>
        <v>1344447.1400000015</v>
      </c>
      <c r="AI296" s="7">
        <f t="shared" si="108"/>
        <v>1346433.8900000015</v>
      </c>
      <c r="AJ296" s="7">
        <f t="shared" si="109"/>
        <v>1347639.4499999972</v>
      </c>
      <c r="AK296" s="7">
        <f t="shared" si="110"/>
        <v>1348641.4799999972</v>
      </c>
      <c r="AL296" s="7">
        <f t="shared" si="111"/>
        <v>1231691.1500000036</v>
      </c>
    </row>
    <row r="297" spans="14:38" x14ac:dyDescent="0.25">
      <c r="N297" s="16">
        <v>157.93</v>
      </c>
      <c r="O297">
        <v>1014.03</v>
      </c>
      <c r="P297">
        <v>37860.53</v>
      </c>
      <c r="U297" s="11">
        <v>51059</v>
      </c>
      <c r="V297" s="7">
        <f t="shared" si="103"/>
        <v>1051947.1400000015</v>
      </c>
      <c r="W297" s="7">
        <f t="shared" si="104"/>
        <v>1053933.8900000015</v>
      </c>
      <c r="X297" s="7">
        <f t="shared" si="105"/>
        <v>1055139.4499999972</v>
      </c>
      <c r="Y297" s="7">
        <f t="shared" si="106"/>
        <v>1056141.4799999972</v>
      </c>
      <c r="Z297" s="7">
        <f t="shared" si="102"/>
        <v>976893.76000000373</v>
      </c>
      <c r="AA297" s="7"/>
      <c r="AB297" s="7" cm="1">
        <f t="array" ref="AB297">value-D297</f>
        <v>297000</v>
      </c>
      <c r="AC297" s="7" cm="1">
        <f t="array" ref="AC297">value-G297</f>
        <v>297000</v>
      </c>
      <c r="AD297" s="7" cm="1">
        <f t="array" ref="AD297">value-J297</f>
        <v>297000</v>
      </c>
      <c r="AE297" s="7" cm="1">
        <f t="array" ref="AE297">value-M297</f>
        <v>297000</v>
      </c>
      <c r="AF297" s="7" cm="1">
        <f t="array" ref="AF297">value-P297</f>
        <v>259139.47</v>
      </c>
      <c r="AG297" s="7"/>
      <c r="AH297" s="7">
        <f t="shared" si="107"/>
        <v>1348947.1400000015</v>
      </c>
      <c r="AI297" s="7">
        <f t="shared" si="108"/>
        <v>1350933.8900000015</v>
      </c>
      <c r="AJ297" s="7">
        <f t="shared" si="109"/>
        <v>1352139.4499999972</v>
      </c>
      <c r="AK297" s="7">
        <f t="shared" si="110"/>
        <v>1353141.4799999972</v>
      </c>
      <c r="AL297" s="7">
        <f t="shared" si="111"/>
        <v>1236033.2300000037</v>
      </c>
    </row>
    <row r="298" spans="14:38" x14ac:dyDescent="0.25">
      <c r="N298" s="16">
        <v>153.81</v>
      </c>
      <c r="O298">
        <v>1018.15</v>
      </c>
      <c r="P298">
        <v>36842.379999999997</v>
      </c>
      <c r="U298" s="11">
        <v>51060</v>
      </c>
      <c r="V298" s="7">
        <f t="shared" si="103"/>
        <v>1056447.1400000015</v>
      </c>
      <c r="W298" s="7">
        <f t="shared" si="104"/>
        <v>1058433.8900000015</v>
      </c>
      <c r="X298" s="7">
        <f t="shared" si="105"/>
        <v>1059639.4499999972</v>
      </c>
      <c r="Y298" s="7">
        <f t="shared" si="106"/>
        <v>1060641.4799999972</v>
      </c>
      <c r="Z298" s="7">
        <f t="shared" si="102"/>
        <v>980221.80000000377</v>
      </c>
      <c r="AA298" s="7"/>
      <c r="AB298" s="7" cm="1">
        <f t="array" ref="AB298">value-D298</f>
        <v>297000</v>
      </c>
      <c r="AC298" s="7" cm="1">
        <f t="array" ref="AC298">value-G298</f>
        <v>297000</v>
      </c>
      <c r="AD298" s="7" cm="1">
        <f t="array" ref="AD298">value-J298</f>
        <v>297000</v>
      </c>
      <c r="AE298" s="7" cm="1">
        <f t="array" ref="AE298">value-M298</f>
        <v>297000</v>
      </c>
      <c r="AF298" s="7" cm="1">
        <f t="array" ref="AF298">value-P298</f>
        <v>260157.62</v>
      </c>
      <c r="AG298" s="7"/>
      <c r="AH298" s="7">
        <f t="shared" si="107"/>
        <v>1353447.1400000015</v>
      </c>
      <c r="AI298" s="7">
        <f t="shared" si="108"/>
        <v>1355433.8900000015</v>
      </c>
      <c r="AJ298" s="7">
        <f t="shared" si="109"/>
        <v>1356639.4499999972</v>
      </c>
      <c r="AK298" s="7">
        <f t="shared" si="110"/>
        <v>1357641.4799999972</v>
      </c>
      <c r="AL298" s="7">
        <f t="shared" si="111"/>
        <v>1240379.4200000037</v>
      </c>
    </row>
    <row r="299" spans="14:38" x14ac:dyDescent="0.25">
      <c r="N299" s="16">
        <v>149.66999999999999</v>
      </c>
      <c r="O299">
        <v>1022.29</v>
      </c>
      <c r="P299">
        <v>35820.1</v>
      </c>
      <c r="U299" s="11">
        <v>51061</v>
      </c>
      <c r="V299" s="7">
        <f t="shared" si="103"/>
        <v>1060947.1400000015</v>
      </c>
      <c r="W299" s="7">
        <f t="shared" si="104"/>
        <v>1062933.8900000015</v>
      </c>
      <c r="X299" s="7">
        <f t="shared" si="105"/>
        <v>1064139.4499999972</v>
      </c>
      <c r="Y299" s="7">
        <f t="shared" si="106"/>
        <v>1065141.4799999972</v>
      </c>
      <c r="Z299" s="7">
        <f t="shared" si="102"/>
        <v>983549.84000000381</v>
      </c>
      <c r="AA299" s="7"/>
      <c r="AB299" s="7" cm="1">
        <f t="array" ref="AB299">value-D299</f>
        <v>297000</v>
      </c>
      <c r="AC299" s="7" cm="1">
        <f t="array" ref="AC299">value-G299</f>
        <v>297000</v>
      </c>
      <c r="AD299" s="7" cm="1">
        <f t="array" ref="AD299">value-J299</f>
        <v>297000</v>
      </c>
      <c r="AE299" s="7" cm="1">
        <f t="array" ref="AE299">value-M299</f>
        <v>297000</v>
      </c>
      <c r="AF299" s="7" cm="1">
        <f t="array" ref="AF299">value-P299</f>
        <v>261179.9</v>
      </c>
      <c r="AG299" s="7"/>
      <c r="AH299" s="7">
        <f t="shared" si="107"/>
        <v>1357947.1400000015</v>
      </c>
      <c r="AI299" s="7">
        <f t="shared" si="108"/>
        <v>1359933.8900000015</v>
      </c>
      <c r="AJ299" s="7">
        <f t="shared" si="109"/>
        <v>1361139.4499999972</v>
      </c>
      <c r="AK299" s="7">
        <f t="shared" si="110"/>
        <v>1362141.4799999972</v>
      </c>
      <c r="AL299" s="7">
        <f t="shared" si="111"/>
        <v>1244729.7400000037</v>
      </c>
    </row>
    <row r="300" spans="14:38" x14ac:dyDescent="0.25">
      <c r="N300" s="16">
        <v>145.52000000000001</v>
      </c>
      <c r="O300">
        <v>1026.44</v>
      </c>
      <c r="P300">
        <v>34793.65</v>
      </c>
      <c r="U300" s="11">
        <v>51062</v>
      </c>
      <c r="V300" s="7">
        <f t="shared" si="103"/>
        <v>1065447.1400000015</v>
      </c>
      <c r="W300" s="7">
        <f t="shared" si="104"/>
        <v>1067433.8900000015</v>
      </c>
      <c r="X300" s="7">
        <f t="shared" si="105"/>
        <v>1068639.4499999972</v>
      </c>
      <c r="Y300" s="7">
        <f t="shared" si="106"/>
        <v>1069641.4799999972</v>
      </c>
      <c r="Z300" s="7">
        <f t="shared" si="102"/>
        <v>986877.88000000385</v>
      </c>
      <c r="AA300" s="7"/>
      <c r="AB300" s="7" cm="1">
        <f t="array" ref="AB300">value-D300</f>
        <v>297000</v>
      </c>
      <c r="AC300" s="7" cm="1">
        <f t="array" ref="AC300">value-G300</f>
        <v>297000</v>
      </c>
      <c r="AD300" s="7" cm="1">
        <f t="array" ref="AD300">value-J300</f>
        <v>297000</v>
      </c>
      <c r="AE300" s="7" cm="1">
        <f t="array" ref="AE300">value-M300</f>
        <v>297000</v>
      </c>
      <c r="AF300" s="7" cm="1">
        <f t="array" ref="AF300">value-P300</f>
        <v>262206.34999999998</v>
      </c>
      <c r="AG300" s="7"/>
      <c r="AH300" s="7">
        <f t="shared" si="107"/>
        <v>1362447.1400000015</v>
      </c>
      <c r="AI300" s="7">
        <f t="shared" si="108"/>
        <v>1364433.8900000015</v>
      </c>
      <c r="AJ300" s="7">
        <f t="shared" si="109"/>
        <v>1365639.4499999972</v>
      </c>
      <c r="AK300" s="7">
        <f t="shared" si="110"/>
        <v>1366641.4799999972</v>
      </c>
      <c r="AL300" s="7">
        <f t="shared" si="111"/>
        <v>1249084.2300000037</v>
      </c>
    </row>
    <row r="301" spans="14:38" x14ac:dyDescent="0.25">
      <c r="N301" s="16">
        <v>141.35</v>
      </c>
      <c r="O301">
        <v>1030.6099999999999</v>
      </c>
      <c r="P301">
        <v>33763.040000000001</v>
      </c>
      <c r="U301" s="11">
        <v>51063</v>
      </c>
      <c r="V301" s="7">
        <f t="shared" si="103"/>
        <v>1069947.1400000015</v>
      </c>
      <c r="W301" s="7">
        <f t="shared" si="104"/>
        <v>1071933.8900000015</v>
      </c>
      <c r="X301" s="7">
        <f t="shared" si="105"/>
        <v>1073139.4499999972</v>
      </c>
      <c r="Y301" s="7">
        <f t="shared" si="106"/>
        <v>1074141.4799999972</v>
      </c>
      <c r="Z301" s="7">
        <f t="shared" si="102"/>
        <v>990205.92000000388</v>
      </c>
      <c r="AA301" s="7"/>
      <c r="AB301" s="7" cm="1">
        <f t="array" ref="AB301">value-D301</f>
        <v>297000</v>
      </c>
      <c r="AC301" s="7" cm="1">
        <f t="array" ref="AC301">value-G301</f>
        <v>297000</v>
      </c>
      <c r="AD301" s="7" cm="1">
        <f t="array" ref="AD301">value-J301</f>
        <v>297000</v>
      </c>
      <c r="AE301" s="7" cm="1">
        <f t="array" ref="AE301">value-M301</f>
        <v>297000</v>
      </c>
      <c r="AF301" s="7" cm="1">
        <f t="array" ref="AF301">value-P301</f>
        <v>263236.96000000002</v>
      </c>
      <c r="AG301" s="7"/>
      <c r="AH301" s="7">
        <f t="shared" si="107"/>
        <v>1366947.1400000015</v>
      </c>
      <c r="AI301" s="7">
        <f t="shared" si="108"/>
        <v>1368933.8900000015</v>
      </c>
      <c r="AJ301" s="7">
        <f t="shared" si="109"/>
        <v>1370139.4499999972</v>
      </c>
      <c r="AK301" s="7">
        <f t="shared" si="110"/>
        <v>1371141.4799999972</v>
      </c>
      <c r="AL301" s="7">
        <f t="shared" si="111"/>
        <v>1253442.8800000038</v>
      </c>
    </row>
    <row r="302" spans="14:38" x14ac:dyDescent="0.25">
      <c r="N302" s="16">
        <v>137.16</v>
      </c>
      <c r="O302">
        <v>1034.8</v>
      </c>
      <c r="P302">
        <v>32728.25</v>
      </c>
      <c r="U302" s="11">
        <v>51064</v>
      </c>
      <c r="V302" s="7">
        <f t="shared" si="103"/>
        <v>1074447.1400000015</v>
      </c>
      <c r="W302" s="7">
        <f t="shared" si="104"/>
        <v>1076433.8900000015</v>
      </c>
      <c r="X302" s="7">
        <f t="shared" si="105"/>
        <v>1077639.4499999972</v>
      </c>
      <c r="Y302" s="7">
        <f t="shared" si="106"/>
        <v>1078641.4799999972</v>
      </c>
      <c r="Z302" s="7">
        <f t="shared" si="102"/>
        <v>993533.96000000392</v>
      </c>
      <c r="AA302" s="7"/>
      <c r="AB302" s="7" cm="1">
        <f t="array" ref="AB302">value-D302</f>
        <v>297000</v>
      </c>
      <c r="AC302" s="7" cm="1">
        <f t="array" ref="AC302">value-G302</f>
        <v>297000</v>
      </c>
      <c r="AD302" s="7" cm="1">
        <f t="array" ref="AD302">value-J302</f>
        <v>297000</v>
      </c>
      <c r="AE302" s="7" cm="1">
        <f t="array" ref="AE302">value-M302</f>
        <v>297000</v>
      </c>
      <c r="AF302" s="7" cm="1">
        <f t="array" ref="AF302">value-P302</f>
        <v>264271.75</v>
      </c>
      <c r="AG302" s="7"/>
      <c r="AH302" s="7">
        <f t="shared" si="107"/>
        <v>1371447.1400000015</v>
      </c>
      <c r="AI302" s="7">
        <f t="shared" si="108"/>
        <v>1373433.8900000015</v>
      </c>
      <c r="AJ302" s="7">
        <f t="shared" si="109"/>
        <v>1374639.4499999972</v>
      </c>
      <c r="AK302" s="7">
        <f t="shared" si="110"/>
        <v>1375641.4799999972</v>
      </c>
      <c r="AL302" s="7">
        <f t="shared" si="111"/>
        <v>1257805.7100000039</v>
      </c>
    </row>
    <row r="303" spans="14:38" x14ac:dyDescent="0.25">
      <c r="N303" s="16">
        <v>132.96</v>
      </c>
      <c r="O303">
        <v>1039</v>
      </c>
      <c r="P303">
        <v>31689.24</v>
      </c>
      <c r="U303" s="11">
        <v>51065</v>
      </c>
      <c r="V303" s="7">
        <f t="shared" si="103"/>
        <v>1078947.1400000015</v>
      </c>
      <c r="W303" s="7">
        <f t="shared" si="104"/>
        <v>1080933.8900000015</v>
      </c>
      <c r="X303" s="7">
        <f t="shared" si="105"/>
        <v>1082139.4499999972</v>
      </c>
      <c r="Y303" s="7">
        <f t="shared" si="106"/>
        <v>1083141.4799999972</v>
      </c>
      <c r="Z303" s="7">
        <f t="shared" si="102"/>
        <v>996862.00000000396</v>
      </c>
      <c r="AA303" s="7"/>
      <c r="AB303" s="7" cm="1">
        <f t="array" ref="AB303">value-D303</f>
        <v>297000</v>
      </c>
      <c r="AC303" s="7" cm="1">
        <f t="array" ref="AC303">value-G303</f>
        <v>297000</v>
      </c>
      <c r="AD303" s="7" cm="1">
        <f t="array" ref="AD303">value-J303</f>
        <v>297000</v>
      </c>
      <c r="AE303" s="7" cm="1">
        <f t="array" ref="AE303">value-M303</f>
        <v>297000</v>
      </c>
      <c r="AF303" s="7" cm="1">
        <f t="array" ref="AF303">value-P303</f>
        <v>265310.76</v>
      </c>
      <c r="AG303" s="7"/>
      <c r="AH303" s="7">
        <f t="shared" si="107"/>
        <v>1375947.1400000015</v>
      </c>
      <c r="AI303" s="7">
        <f t="shared" si="108"/>
        <v>1377933.8900000015</v>
      </c>
      <c r="AJ303" s="7">
        <f t="shared" si="109"/>
        <v>1379139.4499999972</v>
      </c>
      <c r="AK303" s="7">
        <f t="shared" si="110"/>
        <v>1380141.4799999972</v>
      </c>
      <c r="AL303" s="7">
        <f t="shared" si="111"/>
        <v>1262172.760000004</v>
      </c>
    </row>
    <row r="304" spans="14:38" x14ac:dyDescent="0.25">
      <c r="N304" s="16">
        <v>128.74</v>
      </c>
      <c r="O304">
        <v>1043.22</v>
      </c>
      <c r="P304">
        <v>30646.02</v>
      </c>
      <c r="U304" s="11">
        <v>51066</v>
      </c>
      <c r="V304" s="7">
        <f t="shared" si="103"/>
        <v>1083447.1400000015</v>
      </c>
      <c r="W304" s="7">
        <f t="shared" si="104"/>
        <v>1085433.8900000015</v>
      </c>
      <c r="X304" s="7">
        <f t="shared" si="105"/>
        <v>1086639.4499999972</v>
      </c>
      <c r="Y304" s="7">
        <f t="shared" si="106"/>
        <v>1087641.4799999972</v>
      </c>
      <c r="Z304" s="7">
        <f t="shared" si="102"/>
        <v>1000190.040000004</v>
      </c>
      <c r="AA304" s="7"/>
      <c r="AB304" s="7" cm="1">
        <f t="array" ref="AB304">value-D304</f>
        <v>297000</v>
      </c>
      <c r="AC304" s="7" cm="1">
        <f t="array" ref="AC304">value-G304</f>
        <v>297000</v>
      </c>
      <c r="AD304" s="7" cm="1">
        <f t="array" ref="AD304">value-J304</f>
        <v>297000</v>
      </c>
      <c r="AE304" s="7" cm="1">
        <f t="array" ref="AE304">value-M304</f>
        <v>297000</v>
      </c>
      <c r="AF304" s="7" cm="1">
        <f t="array" ref="AF304">value-P304</f>
        <v>266353.98</v>
      </c>
      <c r="AG304" s="7"/>
      <c r="AH304" s="7">
        <f t="shared" si="107"/>
        <v>1380447.1400000015</v>
      </c>
      <c r="AI304" s="7">
        <f t="shared" si="108"/>
        <v>1382433.8900000015</v>
      </c>
      <c r="AJ304" s="7">
        <f t="shared" si="109"/>
        <v>1383639.4499999972</v>
      </c>
      <c r="AK304" s="7">
        <f t="shared" si="110"/>
        <v>1384641.4799999972</v>
      </c>
      <c r="AL304" s="7">
        <f t="shared" si="111"/>
        <v>1266544.020000004</v>
      </c>
    </row>
    <row r="305" spans="14:38" x14ac:dyDescent="0.25">
      <c r="N305" s="16">
        <v>124.5</v>
      </c>
      <c r="O305">
        <v>1047.46</v>
      </c>
      <c r="P305">
        <v>29598.560000000001</v>
      </c>
      <c r="U305" s="11">
        <v>51067</v>
      </c>
      <c r="V305" s="7">
        <f t="shared" si="103"/>
        <v>1087947.1400000015</v>
      </c>
      <c r="W305" s="7">
        <f t="shared" si="104"/>
        <v>1089933.8900000015</v>
      </c>
      <c r="X305" s="7">
        <f t="shared" si="105"/>
        <v>1091139.4499999972</v>
      </c>
      <c r="Y305" s="7">
        <f t="shared" si="106"/>
        <v>1092141.4799999972</v>
      </c>
      <c r="Z305" s="7">
        <f t="shared" si="102"/>
        <v>1003518.080000004</v>
      </c>
      <c r="AA305" s="7"/>
      <c r="AB305" s="7" cm="1">
        <f t="array" ref="AB305">value-D305</f>
        <v>297000</v>
      </c>
      <c r="AC305" s="7" cm="1">
        <f t="array" ref="AC305">value-G305</f>
        <v>297000</v>
      </c>
      <c r="AD305" s="7" cm="1">
        <f t="array" ref="AD305">value-J305</f>
        <v>297000</v>
      </c>
      <c r="AE305" s="7" cm="1">
        <f t="array" ref="AE305">value-M305</f>
        <v>297000</v>
      </c>
      <c r="AF305" s="7" cm="1">
        <f t="array" ref="AF305">value-P305</f>
        <v>267401.44</v>
      </c>
      <c r="AG305" s="7"/>
      <c r="AH305" s="7">
        <f t="shared" si="107"/>
        <v>1384947.1400000015</v>
      </c>
      <c r="AI305" s="7">
        <f t="shared" si="108"/>
        <v>1386933.8900000015</v>
      </c>
      <c r="AJ305" s="7">
        <f t="shared" si="109"/>
        <v>1388139.4499999972</v>
      </c>
      <c r="AK305" s="7">
        <f t="shared" si="110"/>
        <v>1389141.4799999972</v>
      </c>
      <c r="AL305" s="7">
        <f t="shared" si="111"/>
        <v>1270919.520000004</v>
      </c>
    </row>
    <row r="306" spans="14:38" x14ac:dyDescent="0.25">
      <c r="N306" s="16">
        <v>120.24</v>
      </c>
      <c r="O306">
        <v>1051.72</v>
      </c>
      <c r="P306">
        <v>28546.85</v>
      </c>
      <c r="U306" s="11">
        <v>51068</v>
      </c>
      <c r="V306" s="7">
        <f t="shared" si="103"/>
        <v>1092447.1400000015</v>
      </c>
      <c r="W306" s="7">
        <f t="shared" si="104"/>
        <v>1094433.8900000015</v>
      </c>
      <c r="X306" s="7">
        <f t="shared" si="105"/>
        <v>1095639.4499999972</v>
      </c>
      <c r="Y306" s="7">
        <f t="shared" si="106"/>
        <v>1096641.4799999972</v>
      </c>
      <c r="Z306" s="7">
        <f t="shared" si="102"/>
        <v>1006846.1200000041</v>
      </c>
      <c r="AA306" s="7"/>
      <c r="AB306" s="7" cm="1">
        <f t="array" ref="AB306">value-D306</f>
        <v>297000</v>
      </c>
      <c r="AC306" s="7" cm="1">
        <f t="array" ref="AC306">value-G306</f>
        <v>297000</v>
      </c>
      <c r="AD306" s="7" cm="1">
        <f t="array" ref="AD306">value-J306</f>
        <v>297000</v>
      </c>
      <c r="AE306" s="7" cm="1">
        <f t="array" ref="AE306">value-M306</f>
        <v>297000</v>
      </c>
      <c r="AF306" s="7" cm="1">
        <f t="array" ref="AF306">value-P306</f>
        <v>268453.15000000002</v>
      </c>
      <c r="AG306" s="7"/>
      <c r="AH306" s="7">
        <f t="shared" si="107"/>
        <v>1389447.1400000015</v>
      </c>
      <c r="AI306" s="7">
        <f t="shared" si="108"/>
        <v>1391433.8900000015</v>
      </c>
      <c r="AJ306" s="7">
        <f t="shared" si="109"/>
        <v>1392639.4499999972</v>
      </c>
      <c r="AK306" s="7">
        <f t="shared" si="110"/>
        <v>1393641.4799999972</v>
      </c>
      <c r="AL306" s="7">
        <f t="shared" si="111"/>
        <v>1275299.2700000042</v>
      </c>
    </row>
    <row r="307" spans="14:38" x14ac:dyDescent="0.25">
      <c r="N307" s="16">
        <v>115.97</v>
      </c>
      <c r="O307">
        <v>1055.99</v>
      </c>
      <c r="P307">
        <v>27490.86</v>
      </c>
      <c r="U307" s="11">
        <v>51069</v>
      </c>
      <c r="V307" s="7">
        <f t="shared" si="103"/>
        <v>1096947.1400000015</v>
      </c>
      <c r="W307" s="7">
        <f t="shared" si="104"/>
        <v>1098933.8900000015</v>
      </c>
      <c r="X307" s="7">
        <f t="shared" si="105"/>
        <v>1100139.4499999972</v>
      </c>
      <c r="Y307" s="7">
        <f t="shared" si="106"/>
        <v>1101141.4799999972</v>
      </c>
      <c r="Z307" s="7">
        <f t="shared" si="102"/>
        <v>1010174.1600000041</v>
      </c>
      <c r="AA307" s="7"/>
      <c r="AB307" s="7" cm="1">
        <f t="array" ref="AB307">value-D307</f>
        <v>297000</v>
      </c>
      <c r="AC307" s="7" cm="1">
        <f t="array" ref="AC307">value-G307</f>
        <v>297000</v>
      </c>
      <c r="AD307" s="7" cm="1">
        <f t="array" ref="AD307">value-J307</f>
        <v>297000</v>
      </c>
      <c r="AE307" s="7" cm="1">
        <f t="array" ref="AE307">value-M307</f>
        <v>297000</v>
      </c>
      <c r="AF307" s="7" cm="1">
        <f t="array" ref="AF307">value-P307</f>
        <v>269509.14</v>
      </c>
      <c r="AG307" s="7"/>
      <c r="AH307" s="7">
        <f t="shared" si="107"/>
        <v>1393947.1400000015</v>
      </c>
      <c r="AI307" s="7">
        <f t="shared" si="108"/>
        <v>1395933.8900000015</v>
      </c>
      <c r="AJ307" s="7">
        <f t="shared" si="109"/>
        <v>1397139.4499999972</v>
      </c>
      <c r="AK307" s="7">
        <f t="shared" si="110"/>
        <v>1398141.4799999972</v>
      </c>
      <c r="AL307" s="7">
        <f t="shared" si="111"/>
        <v>1279683.300000004</v>
      </c>
    </row>
    <row r="308" spans="14:38" x14ac:dyDescent="0.25">
      <c r="N308" s="16">
        <v>111.68</v>
      </c>
      <c r="O308">
        <v>1060.28</v>
      </c>
      <c r="P308">
        <v>26430.58</v>
      </c>
      <c r="U308" s="11">
        <v>51070</v>
      </c>
      <c r="V308" s="7">
        <f t="shared" si="103"/>
        <v>1101447.1400000015</v>
      </c>
      <c r="W308" s="7">
        <f t="shared" si="104"/>
        <v>1103433.8900000015</v>
      </c>
      <c r="X308" s="7">
        <f t="shared" si="105"/>
        <v>1104639.4499999972</v>
      </c>
      <c r="Y308" s="7">
        <f t="shared" si="106"/>
        <v>1105641.4799999972</v>
      </c>
      <c r="Z308" s="7">
        <f t="shared" si="102"/>
        <v>1013502.2000000041</v>
      </c>
      <c r="AA308" s="7"/>
      <c r="AB308" s="7" cm="1">
        <f t="array" ref="AB308">value-D308</f>
        <v>297000</v>
      </c>
      <c r="AC308" s="7" cm="1">
        <f t="array" ref="AC308">value-G308</f>
        <v>297000</v>
      </c>
      <c r="AD308" s="7" cm="1">
        <f t="array" ref="AD308">value-J308</f>
        <v>297000</v>
      </c>
      <c r="AE308" s="7" cm="1">
        <f t="array" ref="AE308">value-M308</f>
        <v>297000</v>
      </c>
      <c r="AF308" s="7" cm="1">
        <f t="array" ref="AF308">value-P308</f>
        <v>270569.42</v>
      </c>
      <c r="AG308" s="7"/>
      <c r="AH308" s="7">
        <f t="shared" si="107"/>
        <v>1398447.1400000015</v>
      </c>
      <c r="AI308" s="7">
        <f t="shared" si="108"/>
        <v>1400433.8900000015</v>
      </c>
      <c r="AJ308" s="7">
        <f t="shared" si="109"/>
        <v>1401639.4499999972</v>
      </c>
      <c r="AK308" s="7">
        <f t="shared" si="110"/>
        <v>1402641.4799999972</v>
      </c>
      <c r="AL308" s="7">
        <f t="shared" si="111"/>
        <v>1284071.6200000041</v>
      </c>
    </row>
    <row r="309" spans="14:38" x14ac:dyDescent="0.25">
      <c r="N309" s="16">
        <v>107.37</v>
      </c>
      <c r="O309">
        <v>1064.5899999999999</v>
      </c>
      <c r="P309">
        <v>25365.99</v>
      </c>
      <c r="U309" s="11">
        <v>51071</v>
      </c>
      <c r="V309" s="7">
        <f t="shared" si="103"/>
        <v>1105947.1400000015</v>
      </c>
      <c r="W309" s="7">
        <f t="shared" si="104"/>
        <v>1107933.8900000015</v>
      </c>
      <c r="X309" s="7">
        <f t="shared" si="105"/>
        <v>1109139.4499999972</v>
      </c>
      <c r="Y309" s="7">
        <f t="shared" si="106"/>
        <v>1110141.4799999972</v>
      </c>
      <c r="Z309" s="7">
        <f t="shared" si="102"/>
        <v>1016830.2400000042</v>
      </c>
      <c r="AA309" s="7"/>
      <c r="AB309" s="7" cm="1">
        <f t="array" ref="AB309">value-D309</f>
        <v>297000</v>
      </c>
      <c r="AC309" s="7" cm="1">
        <f t="array" ref="AC309">value-G309</f>
        <v>297000</v>
      </c>
      <c r="AD309" s="7" cm="1">
        <f t="array" ref="AD309">value-J309</f>
        <v>297000</v>
      </c>
      <c r="AE309" s="7" cm="1">
        <f t="array" ref="AE309">value-M309</f>
        <v>297000</v>
      </c>
      <c r="AF309" s="7" cm="1">
        <f t="array" ref="AF309">value-P309</f>
        <v>271634.01</v>
      </c>
      <c r="AG309" s="7"/>
      <c r="AH309" s="7">
        <f t="shared" si="107"/>
        <v>1402947.1400000015</v>
      </c>
      <c r="AI309" s="7">
        <f t="shared" si="108"/>
        <v>1404933.8900000015</v>
      </c>
      <c r="AJ309" s="7">
        <f t="shared" si="109"/>
        <v>1406139.4499999972</v>
      </c>
      <c r="AK309" s="7">
        <f t="shared" si="110"/>
        <v>1407141.4799999972</v>
      </c>
      <c r="AL309" s="7">
        <f t="shared" si="111"/>
        <v>1288464.2500000042</v>
      </c>
    </row>
    <row r="310" spans="14:38" x14ac:dyDescent="0.25">
      <c r="N310" s="16">
        <v>103.05</v>
      </c>
      <c r="O310">
        <v>1068.9100000000001</v>
      </c>
      <c r="P310">
        <v>24297.08</v>
      </c>
      <c r="U310" s="11">
        <v>51072</v>
      </c>
      <c r="V310" s="7">
        <f t="shared" si="103"/>
        <v>1110447.1400000015</v>
      </c>
      <c r="W310" s="7">
        <f t="shared" si="104"/>
        <v>1112433.8900000015</v>
      </c>
      <c r="X310" s="7">
        <f t="shared" si="105"/>
        <v>1113639.4499999972</v>
      </c>
      <c r="Y310" s="7">
        <f t="shared" si="106"/>
        <v>1114641.4799999972</v>
      </c>
      <c r="Z310" s="7">
        <f t="shared" si="102"/>
        <v>1020158.2800000042</v>
      </c>
      <c r="AA310" s="7"/>
      <c r="AB310" s="7" cm="1">
        <f t="array" ref="AB310">value-D310</f>
        <v>297000</v>
      </c>
      <c r="AC310" s="7" cm="1">
        <f t="array" ref="AC310">value-G310</f>
        <v>297000</v>
      </c>
      <c r="AD310" s="7" cm="1">
        <f t="array" ref="AD310">value-J310</f>
        <v>297000</v>
      </c>
      <c r="AE310" s="7" cm="1">
        <f t="array" ref="AE310">value-M310</f>
        <v>297000</v>
      </c>
      <c r="AF310" s="7" cm="1">
        <f t="array" ref="AF310">value-P310</f>
        <v>272702.92</v>
      </c>
      <c r="AG310" s="7"/>
      <c r="AH310" s="7">
        <f t="shared" si="107"/>
        <v>1407447.1400000015</v>
      </c>
      <c r="AI310" s="7">
        <f t="shared" si="108"/>
        <v>1409433.8900000015</v>
      </c>
      <c r="AJ310" s="7">
        <f t="shared" si="109"/>
        <v>1410639.4499999972</v>
      </c>
      <c r="AK310" s="7">
        <f t="shared" si="110"/>
        <v>1411641.4799999972</v>
      </c>
      <c r="AL310" s="7">
        <f t="shared" si="111"/>
        <v>1292861.2000000041</v>
      </c>
    </row>
    <row r="311" spans="14:38" x14ac:dyDescent="0.25">
      <c r="N311" s="16">
        <v>98.71</v>
      </c>
      <c r="O311">
        <v>1073.25</v>
      </c>
      <c r="P311">
        <v>23223.83</v>
      </c>
      <c r="U311" s="11">
        <v>51073</v>
      </c>
      <c r="V311" s="7">
        <f t="shared" si="103"/>
        <v>1114947.1400000015</v>
      </c>
      <c r="W311" s="7">
        <f t="shared" si="104"/>
        <v>1116933.8900000015</v>
      </c>
      <c r="X311" s="7">
        <f t="shared" si="105"/>
        <v>1118139.4499999972</v>
      </c>
      <c r="Y311" s="7">
        <f t="shared" si="106"/>
        <v>1119141.4799999972</v>
      </c>
      <c r="Z311" s="7">
        <f t="shared" si="102"/>
        <v>1023486.3200000043</v>
      </c>
      <c r="AA311" s="7"/>
      <c r="AB311" s="7" cm="1">
        <f t="array" ref="AB311">value-D311</f>
        <v>297000</v>
      </c>
      <c r="AC311" s="7" cm="1">
        <f t="array" ref="AC311">value-G311</f>
        <v>297000</v>
      </c>
      <c r="AD311" s="7" cm="1">
        <f t="array" ref="AD311">value-J311</f>
        <v>297000</v>
      </c>
      <c r="AE311" s="7" cm="1">
        <f t="array" ref="AE311">value-M311</f>
        <v>297000</v>
      </c>
      <c r="AF311" s="7" cm="1">
        <f t="array" ref="AF311">value-P311</f>
        <v>273776.17</v>
      </c>
      <c r="AG311" s="7"/>
      <c r="AH311" s="7">
        <f t="shared" si="107"/>
        <v>1411947.1400000015</v>
      </c>
      <c r="AI311" s="7">
        <f t="shared" si="108"/>
        <v>1413933.8900000015</v>
      </c>
      <c r="AJ311" s="7">
        <f t="shared" si="109"/>
        <v>1415139.4499999972</v>
      </c>
      <c r="AK311" s="7">
        <f t="shared" si="110"/>
        <v>1416141.4799999972</v>
      </c>
      <c r="AL311" s="7">
        <f t="shared" si="111"/>
        <v>1297262.4900000042</v>
      </c>
    </row>
    <row r="312" spans="14:38" x14ac:dyDescent="0.25">
      <c r="N312" s="16">
        <v>94.35</v>
      </c>
      <c r="O312">
        <v>1077.6099999999999</v>
      </c>
      <c r="P312">
        <v>22146.22</v>
      </c>
      <c r="U312" s="11">
        <v>51074</v>
      </c>
      <c r="V312" s="7">
        <f t="shared" si="103"/>
        <v>1119447.1400000015</v>
      </c>
      <c r="W312" s="7">
        <f t="shared" si="104"/>
        <v>1121433.8900000015</v>
      </c>
      <c r="X312" s="7">
        <f t="shared" si="105"/>
        <v>1122639.4499999972</v>
      </c>
      <c r="Y312" s="7">
        <f t="shared" si="106"/>
        <v>1123641.4799999972</v>
      </c>
      <c r="Z312" s="7">
        <f t="shared" si="102"/>
        <v>1026814.3600000043</v>
      </c>
      <c r="AA312" s="7"/>
      <c r="AB312" s="7" cm="1">
        <f t="array" ref="AB312">value-D312</f>
        <v>297000</v>
      </c>
      <c r="AC312" s="7" cm="1">
        <f t="array" ref="AC312">value-G312</f>
        <v>297000</v>
      </c>
      <c r="AD312" s="7" cm="1">
        <f t="array" ref="AD312">value-J312</f>
        <v>297000</v>
      </c>
      <c r="AE312" s="7" cm="1">
        <f t="array" ref="AE312">value-M312</f>
        <v>297000</v>
      </c>
      <c r="AF312" s="7" cm="1">
        <f t="array" ref="AF312">value-P312</f>
        <v>274853.78000000003</v>
      </c>
      <c r="AG312" s="7"/>
      <c r="AH312" s="7">
        <f t="shared" si="107"/>
        <v>1416447.1400000015</v>
      </c>
      <c r="AI312" s="7">
        <f t="shared" si="108"/>
        <v>1418433.8900000015</v>
      </c>
      <c r="AJ312" s="7">
        <f t="shared" si="109"/>
        <v>1419639.4499999972</v>
      </c>
      <c r="AK312" s="7">
        <f t="shared" si="110"/>
        <v>1420641.4799999972</v>
      </c>
      <c r="AL312" s="7">
        <f t="shared" si="111"/>
        <v>1301668.1400000043</v>
      </c>
    </row>
    <row r="313" spans="14:38" x14ac:dyDescent="0.25">
      <c r="N313" s="16">
        <v>89.97</v>
      </c>
      <c r="O313">
        <v>1081.99</v>
      </c>
      <c r="P313">
        <v>21064.23</v>
      </c>
      <c r="U313" s="11">
        <v>51075</v>
      </c>
      <c r="V313" s="7">
        <f t="shared" si="103"/>
        <v>1123947.1400000015</v>
      </c>
      <c r="W313" s="7">
        <f t="shared" si="104"/>
        <v>1125933.8900000015</v>
      </c>
      <c r="X313" s="7">
        <f t="shared" si="105"/>
        <v>1127139.4499999972</v>
      </c>
      <c r="Y313" s="7">
        <f t="shared" si="106"/>
        <v>1128141.4799999972</v>
      </c>
      <c r="Z313" s="7">
        <f t="shared" si="102"/>
        <v>1030142.4000000043</v>
      </c>
      <c r="AA313" s="7"/>
      <c r="AB313" s="7" cm="1">
        <f t="array" ref="AB313">value-D313</f>
        <v>297000</v>
      </c>
      <c r="AC313" s="7" cm="1">
        <f t="array" ref="AC313">value-G313</f>
        <v>297000</v>
      </c>
      <c r="AD313" s="7" cm="1">
        <f t="array" ref="AD313">value-J313</f>
        <v>297000</v>
      </c>
      <c r="AE313" s="7" cm="1">
        <f t="array" ref="AE313">value-M313</f>
        <v>297000</v>
      </c>
      <c r="AF313" s="7" cm="1">
        <f t="array" ref="AF313">value-P313</f>
        <v>275935.77</v>
      </c>
      <c r="AG313" s="7"/>
      <c r="AH313" s="7">
        <f t="shared" si="107"/>
        <v>1420947.1400000015</v>
      </c>
      <c r="AI313" s="7">
        <f t="shared" si="108"/>
        <v>1422933.8900000015</v>
      </c>
      <c r="AJ313" s="7">
        <f t="shared" si="109"/>
        <v>1424139.4499999972</v>
      </c>
      <c r="AK313" s="7">
        <f t="shared" si="110"/>
        <v>1425141.4799999972</v>
      </c>
      <c r="AL313" s="7">
        <f t="shared" si="111"/>
        <v>1306078.1700000043</v>
      </c>
    </row>
    <row r="314" spans="14:38" x14ac:dyDescent="0.25">
      <c r="N314" s="16">
        <v>85.57</v>
      </c>
      <c r="O314">
        <v>1086.3900000000001</v>
      </c>
      <c r="P314">
        <v>19977.84</v>
      </c>
      <c r="U314" s="11">
        <v>51076</v>
      </c>
      <c r="V314" s="7">
        <f t="shared" si="103"/>
        <v>1128447.1400000015</v>
      </c>
      <c r="W314" s="7">
        <f t="shared" si="104"/>
        <v>1130433.8900000015</v>
      </c>
      <c r="X314" s="7">
        <f t="shared" si="105"/>
        <v>1131639.4499999972</v>
      </c>
      <c r="Y314" s="7">
        <f t="shared" si="106"/>
        <v>1132641.4799999972</v>
      </c>
      <c r="Z314" s="7">
        <f t="shared" si="102"/>
        <v>1033470.4400000044</v>
      </c>
      <c r="AA314" s="7"/>
      <c r="AB314" s="7" cm="1">
        <f t="array" ref="AB314">value-D314</f>
        <v>297000</v>
      </c>
      <c r="AC314" s="7" cm="1">
        <f t="array" ref="AC314">value-G314</f>
        <v>297000</v>
      </c>
      <c r="AD314" s="7" cm="1">
        <f t="array" ref="AD314">value-J314</f>
        <v>297000</v>
      </c>
      <c r="AE314" s="7" cm="1">
        <f t="array" ref="AE314">value-M314</f>
        <v>297000</v>
      </c>
      <c r="AF314" s="7" cm="1">
        <f t="array" ref="AF314">value-P314</f>
        <v>277022.15999999997</v>
      </c>
      <c r="AG314" s="7"/>
      <c r="AH314" s="7">
        <f t="shared" si="107"/>
        <v>1425447.1400000015</v>
      </c>
      <c r="AI314" s="7">
        <f t="shared" si="108"/>
        <v>1427433.8900000015</v>
      </c>
      <c r="AJ314" s="7">
        <f t="shared" si="109"/>
        <v>1428639.4499999972</v>
      </c>
      <c r="AK314" s="7">
        <f t="shared" si="110"/>
        <v>1429641.4799999972</v>
      </c>
      <c r="AL314" s="7">
        <f t="shared" si="111"/>
        <v>1310492.6000000043</v>
      </c>
    </row>
    <row r="315" spans="14:38" x14ac:dyDescent="0.25">
      <c r="N315" s="16">
        <v>81.16</v>
      </c>
      <c r="O315">
        <v>1090.8</v>
      </c>
      <c r="P315">
        <v>18887.04</v>
      </c>
      <c r="U315" s="11">
        <v>51077</v>
      </c>
      <c r="V315" s="7">
        <f t="shared" si="103"/>
        <v>1132947.1400000015</v>
      </c>
      <c r="W315" s="7">
        <f t="shared" si="104"/>
        <v>1134933.8900000015</v>
      </c>
      <c r="X315" s="7">
        <f t="shared" si="105"/>
        <v>1136139.4499999972</v>
      </c>
      <c r="Y315" s="7">
        <f t="shared" si="106"/>
        <v>1137141.4799999972</v>
      </c>
      <c r="Z315" s="7">
        <f t="shared" si="102"/>
        <v>1036798.4800000044</v>
      </c>
      <c r="AA315" s="7"/>
      <c r="AB315" s="7" cm="1">
        <f t="array" ref="AB315">value-D315</f>
        <v>297000</v>
      </c>
      <c r="AC315" s="7" cm="1">
        <f t="array" ref="AC315">value-G315</f>
        <v>297000</v>
      </c>
      <c r="AD315" s="7" cm="1">
        <f t="array" ref="AD315">value-J315</f>
        <v>297000</v>
      </c>
      <c r="AE315" s="7" cm="1">
        <f t="array" ref="AE315">value-M315</f>
        <v>297000</v>
      </c>
      <c r="AF315" s="7" cm="1">
        <f t="array" ref="AF315">value-P315</f>
        <v>278112.96000000002</v>
      </c>
      <c r="AG315" s="7"/>
      <c r="AH315" s="7">
        <f t="shared" si="107"/>
        <v>1429947.1400000015</v>
      </c>
      <c r="AI315" s="7">
        <f t="shared" si="108"/>
        <v>1431933.8900000015</v>
      </c>
      <c r="AJ315" s="7">
        <f t="shared" si="109"/>
        <v>1433139.4499999972</v>
      </c>
      <c r="AK315" s="7">
        <f t="shared" si="110"/>
        <v>1434141.4799999972</v>
      </c>
      <c r="AL315" s="7">
        <f t="shared" si="111"/>
        <v>1314911.4400000044</v>
      </c>
    </row>
    <row r="316" spans="14:38" x14ac:dyDescent="0.25">
      <c r="N316" s="16">
        <v>76.73</v>
      </c>
      <c r="O316">
        <v>1095.23</v>
      </c>
      <c r="P316">
        <v>17791.810000000001</v>
      </c>
      <c r="U316" s="11">
        <v>51078</v>
      </c>
      <c r="V316" s="7">
        <f t="shared" si="103"/>
        <v>1137447.1400000015</v>
      </c>
      <c r="W316" s="7">
        <f t="shared" si="104"/>
        <v>1139433.8900000015</v>
      </c>
      <c r="X316" s="7">
        <f t="shared" si="105"/>
        <v>1140639.4499999972</v>
      </c>
      <c r="Y316" s="7">
        <f t="shared" si="106"/>
        <v>1141641.4799999972</v>
      </c>
      <c r="Z316" s="7">
        <f t="shared" si="102"/>
        <v>1040126.5200000044</v>
      </c>
      <c r="AA316" s="7"/>
      <c r="AB316" s="7" cm="1">
        <f t="array" ref="AB316">value-D316</f>
        <v>297000</v>
      </c>
      <c r="AC316" s="7" cm="1">
        <f t="array" ref="AC316">value-G316</f>
        <v>297000</v>
      </c>
      <c r="AD316" s="7" cm="1">
        <f t="array" ref="AD316">value-J316</f>
        <v>297000</v>
      </c>
      <c r="AE316" s="7" cm="1">
        <f t="array" ref="AE316">value-M316</f>
        <v>297000</v>
      </c>
      <c r="AF316" s="7" cm="1">
        <f t="array" ref="AF316">value-P316</f>
        <v>279208.19</v>
      </c>
      <c r="AG316" s="7"/>
      <c r="AH316" s="7">
        <f t="shared" si="107"/>
        <v>1434447.1400000015</v>
      </c>
      <c r="AI316" s="7">
        <f t="shared" si="108"/>
        <v>1436433.8900000015</v>
      </c>
      <c r="AJ316" s="7">
        <f t="shared" si="109"/>
        <v>1437639.4499999972</v>
      </c>
      <c r="AK316" s="7">
        <f t="shared" si="110"/>
        <v>1438641.4799999972</v>
      </c>
      <c r="AL316" s="7">
        <f t="shared" si="111"/>
        <v>1319334.7100000044</v>
      </c>
    </row>
    <row r="317" spans="14:38" x14ac:dyDescent="0.25">
      <c r="N317" s="16">
        <v>72.28</v>
      </c>
      <c r="O317">
        <v>1099.68</v>
      </c>
      <c r="P317">
        <v>16692.13</v>
      </c>
      <c r="U317" s="11">
        <v>51079</v>
      </c>
      <c r="V317" s="7">
        <f t="shared" ref="V317:V332" si="112">V316+income</f>
        <v>1141947.1400000015</v>
      </c>
      <c r="W317" s="7">
        <f t="shared" ref="W317:W332" si="113">W316+income</f>
        <v>1143933.8900000015</v>
      </c>
      <c r="X317" s="7">
        <f t="shared" ref="X317:X332" si="114">X316+income</f>
        <v>1145139.4499999972</v>
      </c>
      <c r="Y317" s="7">
        <f t="shared" ref="Y317:Y332" si="115">Y316+income</f>
        <v>1146141.4799999972</v>
      </c>
      <c r="Z317" s="7">
        <f t="shared" si="102"/>
        <v>1043454.5600000045</v>
      </c>
      <c r="AA317" s="7"/>
      <c r="AB317" s="7" cm="1">
        <f t="array" ref="AB317">value-D317</f>
        <v>297000</v>
      </c>
      <c r="AC317" s="7" cm="1">
        <f t="array" ref="AC317">value-G317</f>
        <v>297000</v>
      </c>
      <c r="AD317" s="7" cm="1">
        <f t="array" ref="AD317">value-J317</f>
        <v>297000</v>
      </c>
      <c r="AE317" s="7" cm="1">
        <f t="array" ref="AE317">value-M317</f>
        <v>297000</v>
      </c>
      <c r="AF317" s="7" cm="1">
        <f t="array" ref="AF317">value-P317</f>
        <v>280307.87</v>
      </c>
      <c r="AG317" s="7"/>
      <c r="AH317" s="7">
        <f t="shared" si="107"/>
        <v>1438947.1400000015</v>
      </c>
      <c r="AI317" s="7">
        <f t="shared" si="108"/>
        <v>1440933.8900000015</v>
      </c>
      <c r="AJ317" s="7">
        <f t="shared" si="109"/>
        <v>1442139.4499999972</v>
      </c>
      <c r="AK317" s="7">
        <f t="shared" si="110"/>
        <v>1443141.4799999972</v>
      </c>
      <c r="AL317" s="7">
        <f t="shared" si="111"/>
        <v>1323762.4300000044</v>
      </c>
    </row>
    <row r="318" spans="14:38" x14ac:dyDescent="0.25">
      <c r="N318" s="16">
        <v>67.81</v>
      </c>
      <c r="O318">
        <v>1104.1500000000001</v>
      </c>
      <c r="P318">
        <v>15587.98</v>
      </c>
      <c r="U318" s="11">
        <v>51080</v>
      </c>
      <c r="V318" s="7">
        <f t="shared" si="112"/>
        <v>1146447.1400000015</v>
      </c>
      <c r="W318" s="7">
        <f t="shared" si="113"/>
        <v>1148433.8900000015</v>
      </c>
      <c r="X318" s="7">
        <f t="shared" si="114"/>
        <v>1149639.4499999972</v>
      </c>
      <c r="Y318" s="7">
        <f t="shared" si="115"/>
        <v>1150641.4799999972</v>
      </c>
      <c r="Z318" s="7">
        <f t="shared" si="102"/>
        <v>1046782.6000000045</v>
      </c>
      <c r="AA318" s="7"/>
      <c r="AB318" s="7" cm="1">
        <f t="array" ref="AB318">value-D318</f>
        <v>297000</v>
      </c>
      <c r="AC318" s="7" cm="1">
        <f t="array" ref="AC318">value-G318</f>
        <v>297000</v>
      </c>
      <c r="AD318" s="7" cm="1">
        <f t="array" ref="AD318">value-J318</f>
        <v>297000</v>
      </c>
      <c r="AE318" s="7" cm="1">
        <f t="array" ref="AE318">value-M318</f>
        <v>297000</v>
      </c>
      <c r="AF318" s="7" cm="1">
        <f t="array" ref="AF318">value-P318</f>
        <v>281412.02</v>
      </c>
      <c r="AG318" s="7"/>
      <c r="AH318" s="7">
        <f t="shared" si="107"/>
        <v>1443447.1400000015</v>
      </c>
      <c r="AI318" s="7">
        <f t="shared" si="108"/>
        <v>1445433.8900000015</v>
      </c>
      <c r="AJ318" s="7">
        <f t="shared" si="109"/>
        <v>1446639.4499999972</v>
      </c>
      <c r="AK318" s="7">
        <f t="shared" si="110"/>
        <v>1447641.4799999972</v>
      </c>
      <c r="AL318" s="7">
        <f t="shared" si="111"/>
        <v>1328194.6200000045</v>
      </c>
    </row>
    <row r="319" spans="14:38" x14ac:dyDescent="0.25">
      <c r="N319" s="16">
        <v>63.33</v>
      </c>
      <c r="O319">
        <v>1108.6300000000001</v>
      </c>
      <c r="P319">
        <v>14479.34</v>
      </c>
      <c r="U319" s="11">
        <v>51081</v>
      </c>
      <c r="V319" s="7">
        <f t="shared" si="112"/>
        <v>1150947.1400000015</v>
      </c>
      <c r="W319" s="7">
        <f t="shared" si="113"/>
        <v>1152933.8900000015</v>
      </c>
      <c r="X319" s="7">
        <f t="shared" si="114"/>
        <v>1154139.4499999972</v>
      </c>
      <c r="Y319" s="7">
        <f t="shared" si="115"/>
        <v>1155141.4799999972</v>
      </c>
      <c r="Z319" s="7">
        <f t="shared" si="102"/>
        <v>1050110.6400000046</v>
      </c>
      <c r="AA319" s="7"/>
      <c r="AB319" s="7" cm="1">
        <f t="array" ref="AB319">value-D319</f>
        <v>297000</v>
      </c>
      <c r="AC319" s="7" cm="1">
        <f t="array" ref="AC319">value-G319</f>
        <v>297000</v>
      </c>
      <c r="AD319" s="7" cm="1">
        <f t="array" ref="AD319">value-J319</f>
        <v>297000</v>
      </c>
      <c r="AE319" s="7" cm="1">
        <f t="array" ref="AE319">value-M319</f>
        <v>297000</v>
      </c>
      <c r="AF319" s="7" cm="1">
        <f t="array" ref="AF319">value-P319</f>
        <v>282520.65999999997</v>
      </c>
      <c r="AG319" s="7"/>
      <c r="AH319" s="7">
        <f t="shared" si="107"/>
        <v>1447947.1400000015</v>
      </c>
      <c r="AI319" s="7">
        <f t="shared" si="108"/>
        <v>1449933.8900000015</v>
      </c>
      <c r="AJ319" s="7">
        <f t="shared" si="109"/>
        <v>1451139.4499999972</v>
      </c>
      <c r="AK319" s="7">
        <f t="shared" si="110"/>
        <v>1452141.4799999972</v>
      </c>
      <c r="AL319" s="7">
        <f t="shared" si="111"/>
        <v>1332631.3000000045</v>
      </c>
    </row>
    <row r="320" spans="14:38" x14ac:dyDescent="0.25">
      <c r="N320" s="16">
        <v>58.82</v>
      </c>
      <c r="O320">
        <v>1113.1400000000001</v>
      </c>
      <c r="P320">
        <v>13366.21</v>
      </c>
      <c r="U320" s="11">
        <v>51082</v>
      </c>
      <c r="V320" s="7">
        <f t="shared" si="112"/>
        <v>1155447.1400000015</v>
      </c>
      <c r="W320" s="7">
        <f t="shared" si="113"/>
        <v>1157433.8900000015</v>
      </c>
      <c r="X320" s="7">
        <f t="shared" si="114"/>
        <v>1158639.4499999972</v>
      </c>
      <c r="Y320" s="7">
        <f t="shared" si="115"/>
        <v>1159641.4799999972</v>
      </c>
      <c r="Z320" s="7">
        <f t="shared" si="102"/>
        <v>1053438.6800000046</v>
      </c>
      <c r="AA320" s="7"/>
      <c r="AB320" s="7" cm="1">
        <f t="array" ref="AB320">value-D320</f>
        <v>297000</v>
      </c>
      <c r="AC320" s="7" cm="1">
        <f t="array" ref="AC320">value-G320</f>
        <v>297000</v>
      </c>
      <c r="AD320" s="7" cm="1">
        <f t="array" ref="AD320">value-J320</f>
        <v>297000</v>
      </c>
      <c r="AE320" s="7" cm="1">
        <f t="array" ref="AE320">value-M320</f>
        <v>297000</v>
      </c>
      <c r="AF320" s="7" cm="1">
        <f t="array" ref="AF320">value-P320</f>
        <v>283633.78999999998</v>
      </c>
      <c r="AG320" s="7"/>
      <c r="AH320" s="7">
        <f t="shared" si="107"/>
        <v>1452447.1400000015</v>
      </c>
      <c r="AI320" s="7">
        <f t="shared" si="108"/>
        <v>1454433.8900000015</v>
      </c>
      <c r="AJ320" s="7">
        <f t="shared" si="109"/>
        <v>1455639.4499999972</v>
      </c>
      <c r="AK320" s="7">
        <f t="shared" si="110"/>
        <v>1456641.4799999972</v>
      </c>
      <c r="AL320" s="7">
        <f t="shared" si="111"/>
        <v>1337072.4700000046</v>
      </c>
    </row>
    <row r="321" spans="14:38" x14ac:dyDescent="0.25">
      <c r="N321" s="16">
        <v>54.3</v>
      </c>
      <c r="O321">
        <v>1117.6600000000001</v>
      </c>
      <c r="P321">
        <v>12248.55</v>
      </c>
      <c r="U321" s="11">
        <v>51083</v>
      </c>
      <c r="V321" s="7">
        <f t="shared" si="112"/>
        <v>1159947.1400000015</v>
      </c>
      <c r="W321" s="7">
        <f t="shared" si="113"/>
        <v>1161933.8900000015</v>
      </c>
      <c r="X321" s="7">
        <f t="shared" si="114"/>
        <v>1163139.4499999972</v>
      </c>
      <c r="Y321" s="7">
        <f t="shared" si="115"/>
        <v>1164141.4799999972</v>
      </c>
      <c r="Z321" s="7">
        <f t="shared" si="102"/>
        <v>1056766.7200000046</v>
      </c>
      <c r="AA321" s="7"/>
      <c r="AB321" s="7" cm="1">
        <f t="array" ref="AB321">value-D321</f>
        <v>297000</v>
      </c>
      <c r="AC321" s="7" cm="1">
        <f t="array" ref="AC321">value-G321</f>
        <v>297000</v>
      </c>
      <c r="AD321" s="7" cm="1">
        <f t="array" ref="AD321">value-J321</f>
        <v>297000</v>
      </c>
      <c r="AE321" s="7" cm="1">
        <f t="array" ref="AE321">value-M321</f>
        <v>297000</v>
      </c>
      <c r="AF321" s="7" cm="1">
        <f t="array" ref="AF321">value-P321</f>
        <v>284751.45</v>
      </c>
      <c r="AG321" s="7"/>
      <c r="AH321" s="7">
        <f t="shared" si="107"/>
        <v>1456947.1400000015</v>
      </c>
      <c r="AI321" s="7">
        <f t="shared" si="108"/>
        <v>1458933.8900000015</v>
      </c>
      <c r="AJ321" s="7">
        <f t="shared" si="109"/>
        <v>1460139.4499999972</v>
      </c>
      <c r="AK321" s="7">
        <f t="shared" si="110"/>
        <v>1461141.4799999972</v>
      </c>
      <c r="AL321" s="7">
        <f t="shared" si="111"/>
        <v>1341518.1700000046</v>
      </c>
    </row>
    <row r="322" spans="14:38" x14ac:dyDescent="0.25">
      <c r="N322" s="16">
        <v>49.76</v>
      </c>
      <c r="O322">
        <v>1122.2</v>
      </c>
      <c r="P322">
        <v>11126.35</v>
      </c>
      <c r="U322" s="11">
        <v>51084</v>
      </c>
      <c r="V322" s="7">
        <f t="shared" si="112"/>
        <v>1164447.1400000015</v>
      </c>
      <c r="W322" s="7">
        <f t="shared" si="113"/>
        <v>1166433.8900000015</v>
      </c>
      <c r="X322" s="7">
        <f t="shared" si="114"/>
        <v>1167639.4499999972</v>
      </c>
      <c r="Y322" s="7">
        <f t="shared" si="115"/>
        <v>1168641.4799999972</v>
      </c>
      <c r="Z322" s="7">
        <f t="shared" si="102"/>
        <v>1060094.7600000047</v>
      </c>
      <c r="AA322" s="7"/>
      <c r="AB322" s="7" cm="1">
        <f t="array" ref="AB322">value-D322</f>
        <v>297000</v>
      </c>
      <c r="AC322" s="7" cm="1">
        <f t="array" ref="AC322">value-G322</f>
        <v>297000</v>
      </c>
      <c r="AD322" s="7" cm="1">
        <f t="array" ref="AD322">value-J322</f>
        <v>297000</v>
      </c>
      <c r="AE322" s="7" cm="1">
        <f t="array" ref="AE322">value-M322</f>
        <v>297000</v>
      </c>
      <c r="AF322" s="7" cm="1">
        <f t="array" ref="AF322">value-P322</f>
        <v>285873.65000000002</v>
      </c>
      <c r="AG322" s="7"/>
      <c r="AH322" s="7">
        <f t="shared" si="107"/>
        <v>1461447.1400000015</v>
      </c>
      <c r="AI322" s="7">
        <f t="shared" si="108"/>
        <v>1463433.8900000015</v>
      </c>
      <c r="AJ322" s="7">
        <f t="shared" si="109"/>
        <v>1464639.4499999972</v>
      </c>
      <c r="AK322" s="7">
        <f t="shared" si="110"/>
        <v>1465641.4799999972</v>
      </c>
      <c r="AL322" s="7">
        <f t="shared" si="111"/>
        <v>1345968.4100000048</v>
      </c>
    </row>
    <row r="323" spans="14:38" x14ac:dyDescent="0.25">
      <c r="N323" s="16">
        <v>45.2</v>
      </c>
      <c r="O323">
        <v>1126.76</v>
      </c>
      <c r="P323">
        <v>9999.59</v>
      </c>
      <c r="U323" s="11">
        <v>51085</v>
      </c>
      <c r="V323" s="7">
        <f t="shared" si="112"/>
        <v>1168947.1400000015</v>
      </c>
      <c r="W323" s="7">
        <f t="shared" si="113"/>
        <v>1170933.8900000015</v>
      </c>
      <c r="X323" s="7">
        <f t="shared" si="114"/>
        <v>1172139.4499999972</v>
      </c>
      <c r="Y323" s="7">
        <f t="shared" si="115"/>
        <v>1173141.4799999972</v>
      </c>
      <c r="Z323" s="7">
        <f t="shared" si="102"/>
        <v>1063422.8000000047</v>
      </c>
      <c r="AA323" s="7"/>
      <c r="AB323" s="7" cm="1">
        <f t="array" ref="AB323">value-D323</f>
        <v>297000</v>
      </c>
      <c r="AC323" s="7" cm="1">
        <f t="array" ref="AC323">value-G323</f>
        <v>297000</v>
      </c>
      <c r="AD323" s="7" cm="1">
        <f t="array" ref="AD323">value-J323</f>
        <v>297000</v>
      </c>
      <c r="AE323" s="7" cm="1">
        <f t="array" ref="AE323">value-M323</f>
        <v>297000</v>
      </c>
      <c r="AF323" s="7" cm="1">
        <f t="array" ref="AF323">value-P323</f>
        <v>287000.40999999997</v>
      </c>
      <c r="AG323" s="7"/>
      <c r="AH323" s="7">
        <f t="shared" si="107"/>
        <v>1465947.1400000015</v>
      </c>
      <c r="AI323" s="7">
        <f t="shared" si="108"/>
        <v>1467933.8900000015</v>
      </c>
      <c r="AJ323" s="7">
        <f t="shared" si="109"/>
        <v>1469139.4499999972</v>
      </c>
      <c r="AK323" s="7">
        <f t="shared" si="110"/>
        <v>1470141.4799999972</v>
      </c>
      <c r="AL323" s="7">
        <f t="shared" si="111"/>
        <v>1350423.2100000046</v>
      </c>
    </row>
    <row r="324" spans="14:38" x14ac:dyDescent="0.25">
      <c r="N324" s="16">
        <v>40.619999999999997</v>
      </c>
      <c r="O324">
        <v>1131.3399999999999</v>
      </c>
      <c r="P324">
        <v>8868.25</v>
      </c>
      <c r="U324" s="11">
        <v>51086</v>
      </c>
      <c r="V324" s="7">
        <f t="shared" si="112"/>
        <v>1173447.1400000015</v>
      </c>
      <c r="W324" s="7">
        <f t="shared" si="113"/>
        <v>1175433.8900000015</v>
      </c>
      <c r="X324" s="7">
        <f t="shared" si="114"/>
        <v>1176639.4499999972</v>
      </c>
      <c r="Y324" s="7">
        <f t="shared" si="115"/>
        <v>1177641.4799999972</v>
      </c>
      <c r="Z324" s="7">
        <f t="shared" ref="Z324:Z332" si="116">Z323+income-pay_flagstar</f>
        <v>1066750.8400000047</v>
      </c>
      <c r="AA324" s="7"/>
      <c r="AB324" s="7" cm="1">
        <f t="array" ref="AB324">value-D324</f>
        <v>297000</v>
      </c>
      <c r="AC324" s="7" cm="1">
        <f t="array" ref="AC324">value-G324</f>
        <v>297000</v>
      </c>
      <c r="AD324" s="7" cm="1">
        <f t="array" ref="AD324">value-J324</f>
        <v>297000</v>
      </c>
      <c r="AE324" s="7" cm="1">
        <f t="array" ref="AE324">value-M324</f>
        <v>297000</v>
      </c>
      <c r="AF324" s="7" cm="1">
        <f t="array" ref="AF324">value-P324</f>
        <v>288131.75</v>
      </c>
      <c r="AG324" s="7"/>
      <c r="AH324" s="7">
        <f t="shared" si="107"/>
        <v>1470447.1400000015</v>
      </c>
      <c r="AI324" s="7">
        <f t="shared" si="108"/>
        <v>1472433.8900000015</v>
      </c>
      <c r="AJ324" s="7">
        <f t="shared" si="109"/>
        <v>1473639.4499999972</v>
      </c>
      <c r="AK324" s="7">
        <f t="shared" si="110"/>
        <v>1474641.4799999972</v>
      </c>
      <c r="AL324" s="7">
        <f t="shared" si="111"/>
        <v>1354882.5900000047</v>
      </c>
    </row>
    <row r="325" spans="14:38" x14ac:dyDescent="0.25">
      <c r="N325" s="16">
        <v>36.03</v>
      </c>
      <c r="O325">
        <v>1135.93</v>
      </c>
      <c r="P325">
        <v>7732.32</v>
      </c>
      <c r="U325" s="11">
        <v>51087</v>
      </c>
      <c r="V325" s="7">
        <f t="shared" si="112"/>
        <v>1177947.1400000015</v>
      </c>
      <c r="W325" s="7">
        <f t="shared" si="113"/>
        <v>1179933.8900000015</v>
      </c>
      <c r="X325" s="7">
        <f t="shared" si="114"/>
        <v>1181139.4499999972</v>
      </c>
      <c r="Y325" s="7">
        <f t="shared" si="115"/>
        <v>1182141.4799999972</v>
      </c>
      <c r="Z325" s="7">
        <f t="shared" si="116"/>
        <v>1070078.8800000048</v>
      </c>
      <c r="AA325" s="7"/>
      <c r="AB325" s="7" cm="1">
        <f t="array" ref="AB325">value-D325</f>
        <v>297000</v>
      </c>
      <c r="AC325" s="7" cm="1">
        <f t="array" ref="AC325">value-G325</f>
        <v>297000</v>
      </c>
      <c r="AD325" s="7" cm="1">
        <f t="array" ref="AD325">value-J325</f>
        <v>297000</v>
      </c>
      <c r="AE325" s="7" cm="1">
        <f t="array" ref="AE325">value-M325</f>
        <v>297000</v>
      </c>
      <c r="AF325" s="7" cm="1">
        <f t="array" ref="AF325">value-P325</f>
        <v>289267.68</v>
      </c>
      <c r="AG325" s="7"/>
      <c r="AH325" s="7">
        <f t="shared" si="107"/>
        <v>1474947.1400000015</v>
      </c>
      <c r="AI325" s="7">
        <f t="shared" si="108"/>
        <v>1476933.8900000015</v>
      </c>
      <c r="AJ325" s="7">
        <f t="shared" si="109"/>
        <v>1478139.4499999972</v>
      </c>
      <c r="AK325" s="7">
        <f t="shared" si="110"/>
        <v>1479141.4799999972</v>
      </c>
      <c r="AL325" s="7">
        <f t="shared" si="111"/>
        <v>1359346.5600000047</v>
      </c>
    </row>
    <row r="326" spans="14:38" x14ac:dyDescent="0.25">
      <c r="N326" s="16">
        <v>31.41</v>
      </c>
      <c r="O326">
        <v>1140.55</v>
      </c>
      <c r="P326">
        <v>6591.77</v>
      </c>
      <c r="U326" s="11">
        <v>51088</v>
      </c>
      <c r="V326" s="7">
        <f t="shared" si="112"/>
        <v>1182447.1400000015</v>
      </c>
      <c r="W326" s="7">
        <f t="shared" si="113"/>
        <v>1184433.8900000015</v>
      </c>
      <c r="X326" s="7">
        <f t="shared" si="114"/>
        <v>1185639.4499999972</v>
      </c>
      <c r="Y326" s="7">
        <f t="shared" si="115"/>
        <v>1186641.4799999972</v>
      </c>
      <c r="Z326" s="7">
        <f t="shared" si="116"/>
        <v>1073406.9200000048</v>
      </c>
      <c r="AA326" s="7"/>
      <c r="AB326" s="7" cm="1">
        <f t="array" ref="AB326">value-D326</f>
        <v>297000</v>
      </c>
      <c r="AC326" s="7" cm="1">
        <f t="array" ref="AC326">value-G326</f>
        <v>297000</v>
      </c>
      <c r="AD326" s="7" cm="1">
        <f t="array" ref="AD326">value-J326</f>
        <v>297000</v>
      </c>
      <c r="AE326" s="7" cm="1">
        <f t="array" ref="AE326">value-M326</f>
        <v>297000</v>
      </c>
      <c r="AF326" s="7" cm="1">
        <f t="array" ref="AF326">value-P326</f>
        <v>290408.23</v>
      </c>
      <c r="AG326" s="7"/>
      <c r="AH326" s="7">
        <f t="shared" si="107"/>
        <v>1479447.1400000015</v>
      </c>
      <c r="AI326" s="7">
        <f t="shared" si="108"/>
        <v>1481433.8900000015</v>
      </c>
      <c r="AJ326" s="7">
        <f t="shared" si="109"/>
        <v>1482639.4499999972</v>
      </c>
      <c r="AK326" s="7">
        <f t="shared" si="110"/>
        <v>1483641.4799999972</v>
      </c>
      <c r="AL326" s="7">
        <f t="shared" si="111"/>
        <v>1363815.1500000048</v>
      </c>
    </row>
    <row r="327" spans="14:38" x14ac:dyDescent="0.25">
      <c r="N327" s="16">
        <v>26.78</v>
      </c>
      <c r="O327">
        <v>1145.18</v>
      </c>
      <c r="P327">
        <v>5446.59</v>
      </c>
      <c r="U327" s="11">
        <v>51089</v>
      </c>
      <c r="V327" s="7">
        <f t="shared" si="112"/>
        <v>1186947.1400000015</v>
      </c>
      <c r="W327" s="7">
        <f t="shared" si="113"/>
        <v>1188933.8900000015</v>
      </c>
      <c r="X327" s="7">
        <f t="shared" si="114"/>
        <v>1190139.4499999972</v>
      </c>
      <c r="Y327" s="7">
        <f t="shared" si="115"/>
        <v>1191141.4799999972</v>
      </c>
      <c r="Z327" s="7">
        <f t="shared" si="116"/>
        <v>1076734.9600000049</v>
      </c>
      <c r="AA327" s="7"/>
      <c r="AB327" s="7" cm="1">
        <f t="array" ref="AB327">value-D327</f>
        <v>297000</v>
      </c>
      <c r="AC327" s="7" cm="1">
        <f t="array" ref="AC327">value-G327</f>
        <v>297000</v>
      </c>
      <c r="AD327" s="7" cm="1">
        <f t="array" ref="AD327">value-J327</f>
        <v>297000</v>
      </c>
      <c r="AE327" s="7" cm="1">
        <f t="array" ref="AE327">value-M327</f>
        <v>297000</v>
      </c>
      <c r="AF327" s="7" cm="1">
        <f t="array" ref="AF327">value-P327</f>
        <v>291553.40999999997</v>
      </c>
      <c r="AG327" s="7"/>
      <c r="AH327" s="7">
        <f t="shared" si="107"/>
        <v>1483947.1400000015</v>
      </c>
      <c r="AI327" s="7">
        <f t="shared" si="108"/>
        <v>1485933.8900000015</v>
      </c>
      <c r="AJ327" s="7">
        <f t="shared" si="109"/>
        <v>1487139.4499999972</v>
      </c>
      <c r="AK327" s="7">
        <f t="shared" si="110"/>
        <v>1488141.4799999972</v>
      </c>
      <c r="AL327" s="7">
        <f t="shared" si="111"/>
        <v>1368288.3700000048</v>
      </c>
    </row>
    <row r="328" spans="14:38" x14ac:dyDescent="0.25">
      <c r="N328" s="16">
        <v>22.13</v>
      </c>
      <c r="O328">
        <v>1149.83</v>
      </c>
      <c r="P328">
        <v>4296.76</v>
      </c>
      <c r="U328" s="11">
        <v>51090</v>
      </c>
      <c r="V328" s="7">
        <f t="shared" si="112"/>
        <v>1191447.1400000015</v>
      </c>
      <c r="W328" s="7">
        <f t="shared" si="113"/>
        <v>1193433.8900000015</v>
      </c>
      <c r="X328" s="7">
        <f t="shared" si="114"/>
        <v>1194639.4499999972</v>
      </c>
      <c r="Y328" s="7">
        <f t="shared" si="115"/>
        <v>1195641.4799999972</v>
      </c>
      <c r="Z328" s="7">
        <f t="shared" si="116"/>
        <v>1080063.0000000049</v>
      </c>
      <c r="AA328" s="7"/>
      <c r="AB328" s="7" cm="1">
        <f t="array" ref="AB328">value-D328</f>
        <v>297000</v>
      </c>
      <c r="AC328" s="7" cm="1">
        <f t="array" ref="AC328">value-G328</f>
        <v>297000</v>
      </c>
      <c r="AD328" s="7" cm="1">
        <f t="array" ref="AD328">value-J328</f>
        <v>297000</v>
      </c>
      <c r="AE328" s="7" cm="1">
        <f t="array" ref="AE328">value-M328</f>
        <v>297000</v>
      </c>
      <c r="AF328" s="7" cm="1">
        <f t="array" ref="AF328">value-P328</f>
        <v>292703.24</v>
      </c>
      <c r="AG328" s="7"/>
      <c r="AH328" s="7">
        <f t="shared" si="107"/>
        <v>1488447.1400000015</v>
      </c>
      <c r="AI328" s="7">
        <f t="shared" si="108"/>
        <v>1490433.8900000015</v>
      </c>
      <c r="AJ328" s="7">
        <f t="shared" si="109"/>
        <v>1491639.4499999972</v>
      </c>
      <c r="AK328" s="7">
        <f t="shared" si="110"/>
        <v>1492641.4799999972</v>
      </c>
      <c r="AL328" s="7">
        <f t="shared" si="111"/>
        <v>1372766.2400000049</v>
      </c>
    </row>
    <row r="329" spans="14:38" x14ac:dyDescent="0.25">
      <c r="N329" s="16">
        <v>17.46</v>
      </c>
      <c r="O329">
        <v>1154.5</v>
      </c>
      <c r="P329">
        <v>3142.25</v>
      </c>
      <c r="U329" s="11">
        <v>51091</v>
      </c>
      <c r="V329" s="7">
        <f t="shared" si="112"/>
        <v>1195947.1400000015</v>
      </c>
      <c r="W329" s="7">
        <f t="shared" si="113"/>
        <v>1197933.8900000015</v>
      </c>
      <c r="X329" s="7">
        <f t="shared" si="114"/>
        <v>1199139.4499999972</v>
      </c>
      <c r="Y329" s="7">
        <f t="shared" si="115"/>
        <v>1200141.4799999972</v>
      </c>
      <c r="Z329" s="7">
        <f t="shared" si="116"/>
        <v>1083391.0400000049</v>
      </c>
      <c r="AA329" s="7"/>
      <c r="AB329" s="7" cm="1">
        <f t="array" ref="AB329">value-D329</f>
        <v>297000</v>
      </c>
      <c r="AC329" s="7" cm="1">
        <f t="array" ref="AC329">value-G329</f>
        <v>297000</v>
      </c>
      <c r="AD329" s="7" cm="1">
        <f t="array" ref="AD329">value-J329</f>
        <v>297000</v>
      </c>
      <c r="AE329" s="7" cm="1">
        <f t="array" ref="AE329">value-M329</f>
        <v>297000</v>
      </c>
      <c r="AF329" s="7" cm="1">
        <f t="array" ref="AF329">value-P329</f>
        <v>293857.75</v>
      </c>
      <c r="AG329" s="7"/>
      <c r="AH329" s="7">
        <f t="shared" si="107"/>
        <v>1492947.1400000015</v>
      </c>
      <c r="AI329" s="7">
        <f t="shared" si="108"/>
        <v>1494933.8900000015</v>
      </c>
      <c r="AJ329" s="7">
        <f t="shared" si="109"/>
        <v>1496139.4499999972</v>
      </c>
      <c r="AK329" s="7">
        <f t="shared" si="110"/>
        <v>1497141.4799999972</v>
      </c>
      <c r="AL329" s="7">
        <f t="shared" si="111"/>
        <v>1377248.7900000049</v>
      </c>
    </row>
    <row r="330" spans="14:38" x14ac:dyDescent="0.25">
      <c r="N330" s="16">
        <v>12.77</v>
      </c>
      <c r="O330">
        <v>1159.19</v>
      </c>
      <c r="P330">
        <v>1983.06</v>
      </c>
      <c r="U330" s="11">
        <v>51092</v>
      </c>
      <c r="V330" s="7">
        <f t="shared" si="112"/>
        <v>1200447.1400000015</v>
      </c>
      <c r="W330" s="7">
        <f t="shared" si="113"/>
        <v>1202433.8900000015</v>
      </c>
      <c r="X330" s="7">
        <f t="shared" si="114"/>
        <v>1203639.4499999972</v>
      </c>
      <c r="Y330" s="7">
        <f t="shared" si="115"/>
        <v>1204641.4799999972</v>
      </c>
      <c r="Z330" s="7">
        <f t="shared" si="116"/>
        <v>1086719.080000005</v>
      </c>
      <c r="AA330" s="7"/>
      <c r="AB330" s="7" cm="1">
        <f t="array" ref="AB330">value-D330</f>
        <v>297000</v>
      </c>
      <c r="AC330" s="7" cm="1">
        <f t="array" ref="AC330">value-G330</f>
        <v>297000</v>
      </c>
      <c r="AD330" s="7" cm="1">
        <f t="array" ref="AD330">value-J330</f>
        <v>297000</v>
      </c>
      <c r="AE330" s="7" cm="1">
        <f t="array" ref="AE330">value-M330</f>
        <v>297000</v>
      </c>
      <c r="AF330" s="7" cm="1">
        <f t="array" ref="AF330">value-P330</f>
        <v>295016.94</v>
      </c>
      <c r="AG330" s="7"/>
      <c r="AH330" s="7">
        <f t="shared" si="107"/>
        <v>1497447.1400000015</v>
      </c>
      <c r="AI330" s="7">
        <f t="shared" si="108"/>
        <v>1499433.8900000015</v>
      </c>
      <c r="AJ330" s="7">
        <f t="shared" si="109"/>
        <v>1500639.4499999972</v>
      </c>
      <c r="AK330" s="7">
        <f t="shared" si="110"/>
        <v>1501641.4799999972</v>
      </c>
      <c r="AL330" s="7">
        <f t="shared" si="111"/>
        <v>1381736.0200000049</v>
      </c>
    </row>
    <row r="331" spans="14:38" x14ac:dyDescent="0.25">
      <c r="N331" s="16">
        <v>8.06</v>
      </c>
      <c r="O331">
        <v>1163.9000000000001</v>
      </c>
      <c r="P331">
        <v>819.15</v>
      </c>
      <c r="U331" s="11">
        <v>51093</v>
      </c>
      <c r="V331" s="7">
        <f t="shared" si="112"/>
        <v>1204947.1400000015</v>
      </c>
      <c r="W331" s="7">
        <f t="shared" si="113"/>
        <v>1206933.8900000015</v>
      </c>
      <c r="X331" s="7">
        <f t="shared" si="114"/>
        <v>1208139.4499999972</v>
      </c>
      <c r="Y331" s="7">
        <f t="shared" si="115"/>
        <v>1209141.4799999972</v>
      </c>
      <c r="Z331" s="7">
        <f t="shared" si="116"/>
        <v>1090047.120000005</v>
      </c>
      <c r="AA331" s="7"/>
      <c r="AB331" s="7" cm="1">
        <f t="array" ref="AB331">value-D331</f>
        <v>297000</v>
      </c>
      <c r="AC331" s="7" cm="1">
        <f t="array" ref="AC331">value-G331</f>
        <v>297000</v>
      </c>
      <c r="AD331" s="7" cm="1">
        <f t="array" ref="AD331">value-J331</f>
        <v>297000</v>
      </c>
      <c r="AE331" s="7" cm="1">
        <f t="array" ref="AE331">value-M331</f>
        <v>297000</v>
      </c>
      <c r="AF331" s="7" cm="1">
        <f t="array" ref="AF331">value-P331</f>
        <v>296180.84999999998</v>
      </c>
      <c r="AG331" s="7"/>
      <c r="AH331" s="7">
        <f t="shared" si="107"/>
        <v>1501947.1400000015</v>
      </c>
      <c r="AI331" s="7">
        <f t="shared" si="108"/>
        <v>1503933.8900000015</v>
      </c>
      <c r="AJ331" s="7">
        <f t="shared" si="109"/>
        <v>1505139.4499999972</v>
      </c>
      <c r="AK331" s="7">
        <f t="shared" si="110"/>
        <v>1506141.4799999972</v>
      </c>
      <c r="AL331" s="7">
        <f t="shared" si="111"/>
        <v>1386227.9700000049</v>
      </c>
    </row>
    <row r="332" spans="14:38" x14ac:dyDescent="0.25">
      <c r="N332" s="16">
        <v>3.33</v>
      </c>
      <c r="O332">
        <v>819.15</v>
      </c>
      <c r="P332">
        <v>0</v>
      </c>
      <c r="U332" s="11">
        <v>51094</v>
      </c>
      <c r="V332" s="7">
        <f t="shared" si="112"/>
        <v>1209447.1400000015</v>
      </c>
      <c r="W332" s="7">
        <f t="shared" si="113"/>
        <v>1211433.8900000015</v>
      </c>
      <c r="X332" s="7">
        <f t="shared" si="114"/>
        <v>1212639.4499999972</v>
      </c>
      <c r="Y332" s="7">
        <f t="shared" si="115"/>
        <v>1213641.4799999972</v>
      </c>
      <c r="Z332" s="7">
        <f t="shared" si="116"/>
        <v>1093375.160000005</v>
      </c>
      <c r="AA332" s="7"/>
      <c r="AB332" s="7" cm="1">
        <f t="array" ref="AB332">value-D332</f>
        <v>297000</v>
      </c>
      <c r="AC332" s="7" cm="1">
        <f t="array" ref="AC332">value-G332</f>
        <v>297000</v>
      </c>
      <c r="AD332" s="7" cm="1">
        <f t="array" ref="AD332">value-J332</f>
        <v>297000</v>
      </c>
      <c r="AE332" s="7" cm="1">
        <f t="array" ref="AE332">value-M332</f>
        <v>297000</v>
      </c>
      <c r="AF332" s="7" cm="1">
        <f t="array" ref="AF332">value-P332</f>
        <v>297000</v>
      </c>
      <c r="AG332" s="7"/>
      <c r="AH332" s="7">
        <f t="shared" si="107"/>
        <v>1506447.1400000015</v>
      </c>
      <c r="AI332" s="7">
        <f t="shared" si="108"/>
        <v>1508433.8900000015</v>
      </c>
      <c r="AJ332" s="7">
        <f t="shared" si="109"/>
        <v>1509639.4499999972</v>
      </c>
      <c r="AK332" s="7">
        <f t="shared" si="110"/>
        <v>1510641.4799999972</v>
      </c>
      <c r="AL332" s="7">
        <f t="shared" si="111"/>
        <v>1390375.160000005</v>
      </c>
    </row>
  </sheetData>
  <mergeCells count="10">
    <mergeCell ref="B1:M1"/>
    <mergeCell ref="B2:D2"/>
    <mergeCell ref="E2:G2"/>
    <mergeCell ref="H2:J2"/>
    <mergeCell ref="K2:M2"/>
    <mergeCell ref="AU1:AW1"/>
    <mergeCell ref="N2:P2"/>
    <mergeCell ref="V1:Z1"/>
    <mergeCell ref="AB1:AF1"/>
    <mergeCell ref="AH1:A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2805-63F1-4282-AF8E-E69B612E21FF}">
  <dimension ref="A1:D332"/>
  <sheetViews>
    <sheetView workbookViewId="0"/>
  </sheetViews>
  <sheetFormatPr defaultRowHeight="15" x14ac:dyDescent="0.25"/>
  <cols>
    <col min="1" max="1" width="7.42578125" bestFit="1" customWidth="1"/>
    <col min="2" max="2" width="10.85546875" bestFit="1" customWidth="1"/>
    <col min="3" max="3" width="11.5703125" bestFit="1" customWidth="1"/>
    <col min="4" max="4" width="10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>
        <v>44317</v>
      </c>
      <c r="B2">
        <v>865.32</v>
      </c>
      <c r="C2">
        <v>306.64</v>
      </c>
      <c r="D2" s="2">
        <v>212694.78</v>
      </c>
    </row>
    <row r="3" spans="1:4" x14ac:dyDescent="0.25">
      <c r="A3" s="1">
        <v>44348</v>
      </c>
      <c r="B3">
        <v>864.07</v>
      </c>
      <c r="C3">
        <v>307.89</v>
      </c>
      <c r="D3" s="2">
        <v>212386.89</v>
      </c>
    </row>
    <row r="4" spans="1:4" x14ac:dyDescent="0.25">
      <c r="A4" s="1">
        <v>44378</v>
      </c>
      <c r="B4">
        <v>862.82</v>
      </c>
      <c r="C4">
        <v>309.14</v>
      </c>
      <c r="D4" s="2">
        <v>212077.75</v>
      </c>
    </row>
    <row r="5" spans="1:4" x14ac:dyDescent="0.25">
      <c r="A5" s="1">
        <v>44409</v>
      </c>
      <c r="B5">
        <v>861.57</v>
      </c>
      <c r="C5">
        <v>310.39</v>
      </c>
      <c r="D5" s="2">
        <v>211767.36</v>
      </c>
    </row>
    <row r="6" spans="1:4" x14ac:dyDescent="0.25">
      <c r="A6" s="1">
        <v>44440</v>
      </c>
      <c r="B6">
        <v>860.3</v>
      </c>
      <c r="C6">
        <v>311.66000000000003</v>
      </c>
      <c r="D6" s="2">
        <v>211455.7</v>
      </c>
    </row>
    <row r="7" spans="1:4" x14ac:dyDescent="0.25">
      <c r="A7" s="1">
        <v>44470</v>
      </c>
      <c r="B7">
        <v>859.04</v>
      </c>
      <c r="C7">
        <v>312.92</v>
      </c>
      <c r="D7" s="2">
        <v>211142.78</v>
      </c>
    </row>
    <row r="8" spans="1:4" x14ac:dyDescent="0.25">
      <c r="A8" s="1">
        <v>44501</v>
      </c>
      <c r="B8">
        <v>857.77</v>
      </c>
      <c r="C8">
        <v>314.19</v>
      </c>
      <c r="D8" s="2">
        <v>210828.59</v>
      </c>
    </row>
    <row r="9" spans="1:4" x14ac:dyDescent="0.25">
      <c r="A9" s="1">
        <v>44531</v>
      </c>
      <c r="B9">
        <v>856.49</v>
      </c>
      <c r="C9">
        <v>315.47000000000003</v>
      </c>
      <c r="D9" s="2">
        <v>210513.12</v>
      </c>
    </row>
    <row r="10" spans="1:4" x14ac:dyDescent="0.25">
      <c r="A10" s="1">
        <v>44562</v>
      </c>
      <c r="B10">
        <v>855.21</v>
      </c>
      <c r="C10">
        <v>316.75</v>
      </c>
      <c r="D10" s="2">
        <v>210196.37</v>
      </c>
    </row>
    <row r="11" spans="1:4" x14ac:dyDescent="0.25">
      <c r="A11" s="1">
        <v>44593</v>
      </c>
      <c r="B11">
        <v>853.92</v>
      </c>
      <c r="C11">
        <v>318.04000000000002</v>
      </c>
      <c r="D11" s="2">
        <v>209878.33</v>
      </c>
    </row>
    <row r="12" spans="1:4" x14ac:dyDescent="0.25">
      <c r="A12" s="1">
        <v>44621</v>
      </c>
      <c r="B12">
        <v>852.63</v>
      </c>
      <c r="C12">
        <v>319.33</v>
      </c>
      <c r="D12" s="2">
        <v>209559</v>
      </c>
    </row>
    <row r="13" spans="1:4" x14ac:dyDescent="0.25">
      <c r="A13" s="1">
        <v>44652</v>
      </c>
      <c r="B13">
        <v>851.33</v>
      </c>
      <c r="C13">
        <v>320.63</v>
      </c>
      <c r="D13" s="2">
        <v>209238.38</v>
      </c>
    </row>
    <row r="14" spans="1:4" x14ac:dyDescent="0.25">
      <c r="A14" s="1">
        <v>44682</v>
      </c>
      <c r="B14">
        <v>850.03</v>
      </c>
      <c r="C14">
        <v>321.93</v>
      </c>
      <c r="D14" s="2">
        <v>208916.45</v>
      </c>
    </row>
    <row r="15" spans="1:4" x14ac:dyDescent="0.25">
      <c r="A15" s="1">
        <v>44713</v>
      </c>
      <c r="B15">
        <v>848.72</v>
      </c>
      <c r="C15">
        <v>323.24</v>
      </c>
      <c r="D15" s="2">
        <v>208593.21</v>
      </c>
    </row>
    <row r="16" spans="1:4" x14ac:dyDescent="0.25">
      <c r="A16" s="1">
        <v>44743</v>
      </c>
      <c r="B16">
        <v>847.41</v>
      </c>
      <c r="C16">
        <v>324.55</v>
      </c>
      <c r="D16" s="2">
        <v>208268.66</v>
      </c>
    </row>
    <row r="17" spans="1:4" x14ac:dyDescent="0.25">
      <c r="A17" s="1">
        <v>44774</v>
      </c>
      <c r="B17">
        <v>846.09</v>
      </c>
      <c r="C17">
        <v>325.87</v>
      </c>
      <c r="D17" s="2">
        <v>207942.79</v>
      </c>
    </row>
    <row r="18" spans="1:4" x14ac:dyDescent="0.25">
      <c r="A18" s="1">
        <v>44805</v>
      </c>
      <c r="B18">
        <v>844.77</v>
      </c>
      <c r="C18">
        <v>327.19</v>
      </c>
      <c r="D18" s="2">
        <v>207615.6</v>
      </c>
    </row>
    <row r="19" spans="1:4" x14ac:dyDescent="0.25">
      <c r="A19" s="1">
        <v>44835</v>
      </c>
      <c r="B19">
        <v>843.44</v>
      </c>
      <c r="C19">
        <v>328.52</v>
      </c>
      <c r="D19" s="2">
        <v>207287.08</v>
      </c>
    </row>
    <row r="20" spans="1:4" x14ac:dyDescent="0.25">
      <c r="A20" s="1">
        <v>44866</v>
      </c>
      <c r="B20">
        <v>842.1</v>
      </c>
      <c r="C20">
        <v>329.86</v>
      </c>
      <c r="D20" s="2">
        <v>206957.22</v>
      </c>
    </row>
    <row r="21" spans="1:4" x14ac:dyDescent="0.25">
      <c r="A21" s="1">
        <v>44896</v>
      </c>
      <c r="B21">
        <v>840.76</v>
      </c>
      <c r="C21">
        <v>331.2</v>
      </c>
      <c r="D21" s="2">
        <v>206626.03</v>
      </c>
    </row>
    <row r="22" spans="1:4" x14ac:dyDescent="0.25">
      <c r="A22" s="1">
        <v>44927</v>
      </c>
      <c r="B22">
        <v>839.42</v>
      </c>
      <c r="C22">
        <v>332.54</v>
      </c>
      <c r="D22" s="2">
        <v>206293.48</v>
      </c>
    </row>
    <row r="23" spans="1:4" x14ac:dyDescent="0.25">
      <c r="A23" s="1">
        <v>44958</v>
      </c>
      <c r="B23">
        <v>838.07</v>
      </c>
      <c r="C23">
        <v>333.89</v>
      </c>
      <c r="D23" s="2">
        <v>205959.59</v>
      </c>
    </row>
    <row r="24" spans="1:4" x14ac:dyDescent="0.25">
      <c r="A24" s="1">
        <v>44986</v>
      </c>
      <c r="B24">
        <v>836.71</v>
      </c>
      <c r="C24">
        <v>335.25</v>
      </c>
      <c r="D24" s="2">
        <v>205624.34</v>
      </c>
    </row>
    <row r="25" spans="1:4" x14ac:dyDescent="0.25">
      <c r="A25" s="1">
        <v>45017</v>
      </c>
      <c r="B25">
        <v>835.35</v>
      </c>
      <c r="C25">
        <v>336.61</v>
      </c>
      <c r="D25" s="2">
        <v>205287.73</v>
      </c>
    </row>
    <row r="26" spans="1:4" x14ac:dyDescent="0.25">
      <c r="A26" s="1">
        <v>45047</v>
      </c>
      <c r="B26">
        <v>833.98</v>
      </c>
      <c r="C26">
        <v>337.98</v>
      </c>
      <c r="D26" s="2">
        <v>204949.75</v>
      </c>
    </row>
    <row r="27" spans="1:4" x14ac:dyDescent="0.25">
      <c r="A27" s="1">
        <v>45078</v>
      </c>
      <c r="B27">
        <v>832.61</v>
      </c>
      <c r="C27">
        <v>339.35</v>
      </c>
      <c r="D27" s="2">
        <v>204610.4</v>
      </c>
    </row>
    <row r="28" spans="1:4" x14ac:dyDescent="0.25">
      <c r="A28" s="1">
        <v>45108</v>
      </c>
      <c r="B28">
        <v>831.23</v>
      </c>
      <c r="C28">
        <v>340.73</v>
      </c>
      <c r="D28" s="2">
        <v>204269.67</v>
      </c>
    </row>
    <row r="29" spans="1:4" x14ac:dyDescent="0.25">
      <c r="A29" s="1">
        <v>45139</v>
      </c>
      <c r="B29">
        <v>829.85</v>
      </c>
      <c r="C29">
        <v>342.11</v>
      </c>
      <c r="D29" s="2">
        <v>203927.56</v>
      </c>
    </row>
    <row r="30" spans="1:4" x14ac:dyDescent="0.25">
      <c r="A30" s="1">
        <v>45170</v>
      </c>
      <c r="B30">
        <v>828.46</v>
      </c>
      <c r="C30">
        <v>343.5</v>
      </c>
      <c r="D30" s="2">
        <v>203584.05</v>
      </c>
    </row>
    <row r="31" spans="1:4" x14ac:dyDescent="0.25">
      <c r="A31" s="1">
        <v>45200</v>
      </c>
      <c r="B31">
        <v>827.06</v>
      </c>
      <c r="C31">
        <v>344.9</v>
      </c>
      <c r="D31" s="2">
        <v>203239.15</v>
      </c>
    </row>
    <row r="32" spans="1:4" x14ac:dyDescent="0.25">
      <c r="A32" s="1">
        <v>45231</v>
      </c>
      <c r="B32">
        <v>825.66</v>
      </c>
      <c r="C32">
        <v>346.3</v>
      </c>
      <c r="D32" s="2">
        <v>202892.85</v>
      </c>
    </row>
    <row r="33" spans="1:4" x14ac:dyDescent="0.25">
      <c r="A33" s="1">
        <v>45261</v>
      </c>
      <c r="B33">
        <v>824.25</v>
      </c>
      <c r="C33">
        <v>347.71</v>
      </c>
      <c r="D33" s="2">
        <v>202545.14</v>
      </c>
    </row>
    <row r="34" spans="1:4" x14ac:dyDescent="0.25">
      <c r="A34" s="1">
        <v>45292</v>
      </c>
      <c r="B34">
        <v>822.84</v>
      </c>
      <c r="C34">
        <v>349.12</v>
      </c>
      <c r="D34" s="2">
        <v>202196.02</v>
      </c>
    </row>
    <row r="35" spans="1:4" x14ac:dyDescent="0.25">
      <c r="A35" s="1">
        <v>45323</v>
      </c>
      <c r="B35">
        <v>821.42</v>
      </c>
      <c r="C35">
        <v>350.54</v>
      </c>
      <c r="D35" s="2">
        <v>201845.48</v>
      </c>
    </row>
    <row r="36" spans="1:4" x14ac:dyDescent="0.25">
      <c r="A36" s="1">
        <v>45352</v>
      </c>
      <c r="B36">
        <v>820</v>
      </c>
      <c r="C36">
        <v>351.96</v>
      </c>
      <c r="D36" s="2">
        <v>201493.52</v>
      </c>
    </row>
    <row r="37" spans="1:4" x14ac:dyDescent="0.25">
      <c r="A37" s="1">
        <v>45383</v>
      </c>
      <c r="B37">
        <v>818.57</v>
      </c>
      <c r="C37">
        <v>353.39</v>
      </c>
      <c r="D37" s="2">
        <v>201140.13</v>
      </c>
    </row>
    <row r="38" spans="1:4" x14ac:dyDescent="0.25">
      <c r="A38" s="1">
        <v>45413</v>
      </c>
      <c r="B38">
        <v>817.13</v>
      </c>
      <c r="C38">
        <v>354.83</v>
      </c>
      <c r="D38" s="2">
        <v>200785.3</v>
      </c>
    </row>
    <row r="39" spans="1:4" x14ac:dyDescent="0.25">
      <c r="A39" s="1">
        <v>45444</v>
      </c>
      <c r="B39">
        <v>815.69</v>
      </c>
      <c r="C39">
        <v>356.27</v>
      </c>
      <c r="D39" s="2">
        <v>200429.03</v>
      </c>
    </row>
    <row r="40" spans="1:4" x14ac:dyDescent="0.25">
      <c r="A40" s="1">
        <v>45474</v>
      </c>
      <c r="B40">
        <v>814.24</v>
      </c>
      <c r="C40">
        <v>357.72</v>
      </c>
      <c r="D40" s="2">
        <v>200071.31</v>
      </c>
    </row>
    <row r="41" spans="1:4" x14ac:dyDescent="0.25">
      <c r="A41" s="1">
        <v>45505</v>
      </c>
      <c r="B41">
        <v>812.79</v>
      </c>
      <c r="C41">
        <v>359.17</v>
      </c>
      <c r="D41" s="2">
        <v>199712.14</v>
      </c>
    </row>
    <row r="42" spans="1:4" x14ac:dyDescent="0.25">
      <c r="A42" s="1">
        <v>45536</v>
      </c>
      <c r="B42">
        <v>811.33</v>
      </c>
      <c r="C42">
        <v>360.63</v>
      </c>
      <c r="D42" s="2">
        <v>199351.51</v>
      </c>
    </row>
    <row r="43" spans="1:4" x14ac:dyDescent="0.25">
      <c r="A43" s="1">
        <v>45566</v>
      </c>
      <c r="B43">
        <v>809.87</v>
      </c>
      <c r="C43">
        <v>362.09</v>
      </c>
      <c r="D43" s="2">
        <v>198989.42</v>
      </c>
    </row>
    <row r="44" spans="1:4" x14ac:dyDescent="0.25">
      <c r="A44" s="1">
        <v>45597</v>
      </c>
      <c r="B44">
        <v>808.39</v>
      </c>
      <c r="C44">
        <v>363.57</v>
      </c>
      <c r="D44" s="2">
        <v>198625.85</v>
      </c>
    </row>
    <row r="45" spans="1:4" x14ac:dyDescent="0.25">
      <c r="A45" s="1">
        <v>45627</v>
      </c>
      <c r="B45">
        <v>806.92</v>
      </c>
      <c r="C45">
        <v>365.04</v>
      </c>
      <c r="D45" s="2">
        <v>198260.81</v>
      </c>
    </row>
    <row r="46" spans="1:4" x14ac:dyDescent="0.25">
      <c r="A46" s="1">
        <v>45658</v>
      </c>
      <c r="B46">
        <v>805.43</v>
      </c>
      <c r="C46">
        <v>366.53</v>
      </c>
      <c r="D46" s="2">
        <v>197894.29</v>
      </c>
    </row>
    <row r="47" spans="1:4" x14ac:dyDescent="0.25">
      <c r="A47" s="1">
        <v>45689</v>
      </c>
      <c r="B47">
        <v>803.95</v>
      </c>
      <c r="C47">
        <v>368.01</v>
      </c>
      <c r="D47" s="2">
        <v>197526.27</v>
      </c>
    </row>
    <row r="48" spans="1:4" x14ac:dyDescent="0.25">
      <c r="A48" s="1">
        <v>45717</v>
      </c>
      <c r="B48">
        <v>802.45</v>
      </c>
      <c r="C48">
        <v>369.51</v>
      </c>
      <c r="D48" s="2">
        <v>197156.76</v>
      </c>
    </row>
    <row r="49" spans="1:4" x14ac:dyDescent="0.25">
      <c r="A49" s="1">
        <v>45748</v>
      </c>
      <c r="B49">
        <v>800.95</v>
      </c>
      <c r="C49">
        <v>371.01</v>
      </c>
      <c r="D49" s="2">
        <v>196785.75</v>
      </c>
    </row>
    <row r="50" spans="1:4" x14ac:dyDescent="0.25">
      <c r="A50" s="1">
        <v>45778</v>
      </c>
      <c r="B50">
        <v>799.44</v>
      </c>
      <c r="C50">
        <v>372.52</v>
      </c>
      <c r="D50" s="2">
        <v>196413.23</v>
      </c>
    </row>
    <row r="51" spans="1:4" x14ac:dyDescent="0.25">
      <c r="A51" s="1">
        <v>45809</v>
      </c>
      <c r="B51">
        <v>797.93</v>
      </c>
      <c r="C51">
        <v>374.03</v>
      </c>
      <c r="D51" s="2">
        <v>196039.2</v>
      </c>
    </row>
    <row r="52" spans="1:4" x14ac:dyDescent="0.25">
      <c r="A52" s="1">
        <v>45839</v>
      </c>
      <c r="B52">
        <v>796.41</v>
      </c>
      <c r="C52">
        <v>375.55</v>
      </c>
      <c r="D52" s="2">
        <v>195663.65</v>
      </c>
    </row>
    <row r="53" spans="1:4" x14ac:dyDescent="0.25">
      <c r="A53" s="1">
        <v>45870</v>
      </c>
      <c r="B53">
        <v>794.88</v>
      </c>
      <c r="C53">
        <v>377.08</v>
      </c>
      <c r="D53" s="2">
        <v>195286.58</v>
      </c>
    </row>
    <row r="54" spans="1:4" x14ac:dyDescent="0.25">
      <c r="A54" s="1">
        <v>45901</v>
      </c>
      <c r="B54">
        <v>793.35</v>
      </c>
      <c r="C54">
        <v>378.61</v>
      </c>
      <c r="D54" s="2">
        <v>194907.97</v>
      </c>
    </row>
    <row r="55" spans="1:4" x14ac:dyDescent="0.25">
      <c r="A55" s="1">
        <v>45931</v>
      </c>
      <c r="B55">
        <v>791.81</v>
      </c>
      <c r="C55">
        <v>380.15</v>
      </c>
      <c r="D55" s="2">
        <v>194527.82</v>
      </c>
    </row>
    <row r="56" spans="1:4" x14ac:dyDescent="0.25">
      <c r="A56" s="1">
        <v>45962</v>
      </c>
      <c r="B56">
        <v>790.27</v>
      </c>
      <c r="C56">
        <v>381.69</v>
      </c>
      <c r="D56" s="2">
        <v>194146.13</v>
      </c>
    </row>
    <row r="57" spans="1:4" x14ac:dyDescent="0.25">
      <c r="A57" s="1">
        <v>45992</v>
      </c>
      <c r="B57">
        <v>788.72</v>
      </c>
      <c r="C57">
        <v>383.24</v>
      </c>
      <c r="D57" s="2">
        <v>193762.89</v>
      </c>
    </row>
    <row r="58" spans="1:4" x14ac:dyDescent="0.25">
      <c r="A58" s="1">
        <v>46023</v>
      </c>
      <c r="B58">
        <v>787.16</v>
      </c>
      <c r="C58">
        <v>384.8</v>
      </c>
      <c r="D58" s="2">
        <v>193378.09</v>
      </c>
    </row>
    <row r="59" spans="1:4" x14ac:dyDescent="0.25">
      <c r="A59" s="1">
        <v>46054</v>
      </c>
      <c r="B59">
        <v>785.6</v>
      </c>
      <c r="C59">
        <v>386.36</v>
      </c>
      <c r="D59" s="2">
        <v>192991.73</v>
      </c>
    </row>
    <row r="60" spans="1:4" x14ac:dyDescent="0.25">
      <c r="A60" s="1">
        <v>46082</v>
      </c>
      <c r="B60">
        <v>784.03</v>
      </c>
      <c r="C60">
        <v>387.93</v>
      </c>
      <c r="D60" s="2">
        <v>192603.8</v>
      </c>
    </row>
    <row r="61" spans="1:4" x14ac:dyDescent="0.25">
      <c r="A61" s="1">
        <v>46113</v>
      </c>
      <c r="B61">
        <v>782.45</v>
      </c>
      <c r="C61">
        <v>389.51</v>
      </c>
      <c r="D61" s="2">
        <v>192214.29</v>
      </c>
    </row>
    <row r="62" spans="1:4" x14ac:dyDescent="0.25">
      <c r="A62" s="1">
        <v>46143</v>
      </c>
      <c r="B62">
        <v>780.87</v>
      </c>
      <c r="C62">
        <v>391.09</v>
      </c>
      <c r="D62" s="2">
        <v>191823.2</v>
      </c>
    </row>
    <row r="63" spans="1:4" x14ac:dyDescent="0.25">
      <c r="A63" s="1">
        <v>46174</v>
      </c>
      <c r="B63">
        <v>779.28</v>
      </c>
      <c r="C63">
        <v>392.68</v>
      </c>
      <c r="D63" s="2">
        <v>191430.52</v>
      </c>
    </row>
    <row r="64" spans="1:4" x14ac:dyDescent="0.25">
      <c r="A64" s="1">
        <v>46204</v>
      </c>
      <c r="B64">
        <v>777.69</v>
      </c>
      <c r="C64">
        <v>394.27</v>
      </c>
      <c r="D64" s="2">
        <v>191036.25</v>
      </c>
    </row>
    <row r="65" spans="1:4" x14ac:dyDescent="0.25">
      <c r="A65" s="1">
        <v>46235</v>
      </c>
      <c r="B65">
        <v>776.08</v>
      </c>
      <c r="C65">
        <v>395.88</v>
      </c>
      <c r="D65" s="2">
        <v>190640.37</v>
      </c>
    </row>
    <row r="66" spans="1:4" x14ac:dyDescent="0.25">
      <c r="A66" s="1">
        <v>46266</v>
      </c>
      <c r="B66">
        <v>774.48</v>
      </c>
      <c r="C66">
        <v>397.48</v>
      </c>
      <c r="D66" s="2">
        <v>190242.89</v>
      </c>
    </row>
    <row r="67" spans="1:4" x14ac:dyDescent="0.25">
      <c r="A67" s="1">
        <v>46296</v>
      </c>
      <c r="B67">
        <v>772.86</v>
      </c>
      <c r="C67">
        <v>399.1</v>
      </c>
      <c r="D67" s="2">
        <v>189843.79</v>
      </c>
    </row>
    <row r="68" spans="1:4" x14ac:dyDescent="0.25">
      <c r="A68" s="1">
        <v>46327</v>
      </c>
      <c r="B68">
        <v>771.24</v>
      </c>
      <c r="C68">
        <v>400.72</v>
      </c>
      <c r="D68" s="2">
        <v>189443.07</v>
      </c>
    </row>
    <row r="69" spans="1:4" x14ac:dyDescent="0.25">
      <c r="A69" s="1">
        <v>46357</v>
      </c>
      <c r="B69">
        <v>769.61</v>
      </c>
      <c r="C69">
        <v>402.35</v>
      </c>
      <c r="D69" s="2">
        <v>189040.73</v>
      </c>
    </row>
    <row r="70" spans="1:4" x14ac:dyDescent="0.25">
      <c r="A70" s="1">
        <v>46388</v>
      </c>
      <c r="B70">
        <v>767.98</v>
      </c>
      <c r="C70">
        <v>403.98</v>
      </c>
      <c r="D70" s="2">
        <v>188636.74</v>
      </c>
    </row>
    <row r="71" spans="1:4" x14ac:dyDescent="0.25">
      <c r="A71" s="1">
        <v>46419</v>
      </c>
      <c r="B71">
        <v>766.34</v>
      </c>
      <c r="C71">
        <v>405.62</v>
      </c>
      <c r="D71" s="2">
        <v>188231.12</v>
      </c>
    </row>
    <row r="72" spans="1:4" x14ac:dyDescent="0.25">
      <c r="A72" s="1">
        <v>46447</v>
      </c>
      <c r="B72">
        <v>764.69</v>
      </c>
      <c r="C72">
        <v>407.27</v>
      </c>
      <c r="D72" s="2">
        <v>187823.85</v>
      </c>
    </row>
    <row r="73" spans="1:4" x14ac:dyDescent="0.25">
      <c r="A73" s="1">
        <v>46478</v>
      </c>
      <c r="B73">
        <v>763.03</v>
      </c>
      <c r="C73">
        <v>408.93</v>
      </c>
      <c r="D73" s="2">
        <v>187414.92</v>
      </c>
    </row>
    <row r="74" spans="1:4" x14ac:dyDescent="0.25">
      <c r="A74" s="1">
        <v>46508</v>
      </c>
      <c r="B74">
        <v>761.37</v>
      </c>
      <c r="C74">
        <v>410.59</v>
      </c>
      <c r="D74" s="2">
        <v>187004.34</v>
      </c>
    </row>
    <row r="75" spans="1:4" x14ac:dyDescent="0.25">
      <c r="A75" s="1">
        <v>46539</v>
      </c>
      <c r="B75">
        <v>759.71</v>
      </c>
      <c r="C75">
        <v>412.25</v>
      </c>
      <c r="D75" s="2">
        <v>186592.08</v>
      </c>
    </row>
    <row r="76" spans="1:4" x14ac:dyDescent="0.25">
      <c r="A76" s="1">
        <v>46569</v>
      </c>
      <c r="B76">
        <v>758.03</v>
      </c>
      <c r="C76">
        <v>413.93</v>
      </c>
      <c r="D76" s="2">
        <v>186178.15</v>
      </c>
    </row>
    <row r="77" spans="1:4" x14ac:dyDescent="0.25">
      <c r="A77" s="1">
        <v>46600</v>
      </c>
      <c r="B77">
        <v>756.35</v>
      </c>
      <c r="C77">
        <v>415.61</v>
      </c>
      <c r="D77" s="2">
        <v>185762.54</v>
      </c>
    </row>
    <row r="78" spans="1:4" x14ac:dyDescent="0.25">
      <c r="A78" s="1">
        <v>46631</v>
      </c>
      <c r="B78">
        <v>754.66</v>
      </c>
      <c r="C78">
        <v>417.3</v>
      </c>
      <c r="D78" s="2">
        <v>185345.24</v>
      </c>
    </row>
    <row r="79" spans="1:4" x14ac:dyDescent="0.25">
      <c r="A79" s="1">
        <v>46661</v>
      </c>
      <c r="B79">
        <v>752.97</v>
      </c>
      <c r="C79">
        <v>418.99</v>
      </c>
      <c r="D79" s="2">
        <v>184926.25</v>
      </c>
    </row>
    <row r="80" spans="1:4" x14ac:dyDescent="0.25">
      <c r="A80" s="1">
        <v>46692</v>
      </c>
      <c r="B80">
        <v>751.26</v>
      </c>
      <c r="C80">
        <v>420.7</v>
      </c>
      <c r="D80" s="2">
        <v>184505.55</v>
      </c>
    </row>
    <row r="81" spans="1:4" x14ac:dyDescent="0.25">
      <c r="A81" s="1">
        <v>46722</v>
      </c>
      <c r="B81">
        <v>749.55</v>
      </c>
      <c r="C81">
        <v>422.41</v>
      </c>
      <c r="D81" s="2">
        <v>184083.14</v>
      </c>
    </row>
    <row r="82" spans="1:4" x14ac:dyDescent="0.25">
      <c r="A82" s="1">
        <v>46753</v>
      </c>
      <c r="B82">
        <v>747.84</v>
      </c>
      <c r="C82">
        <v>424.12</v>
      </c>
      <c r="D82" s="2">
        <v>183659.02</v>
      </c>
    </row>
    <row r="83" spans="1:4" x14ac:dyDescent="0.25">
      <c r="A83" s="1">
        <v>46784</v>
      </c>
      <c r="B83">
        <v>746.11</v>
      </c>
      <c r="C83">
        <v>425.85</v>
      </c>
      <c r="D83" s="2">
        <v>183233.18</v>
      </c>
    </row>
    <row r="84" spans="1:4" x14ac:dyDescent="0.25">
      <c r="A84" s="1">
        <v>46813</v>
      </c>
      <c r="B84">
        <v>744.38</v>
      </c>
      <c r="C84">
        <v>427.58</v>
      </c>
      <c r="D84" s="2">
        <v>182805.6</v>
      </c>
    </row>
    <row r="85" spans="1:4" x14ac:dyDescent="0.25">
      <c r="A85" s="1">
        <v>46844</v>
      </c>
      <c r="B85">
        <v>742.65</v>
      </c>
      <c r="C85">
        <v>429.31</v>
      </c>
      <c r="D85" s="2">
        <v>182376.29</v>
      </c>
    </row>
    <row r="86" spans="1:4" x14ac:dyDescent="0.25">
      <c r="A86" s="1">
        <v>46874</v>
      </c>
      <c r="B86">
        <v>740.9</v>
      </c>
      <c r="C86">
        <v>431.06</v>
      </c>
      <c r="D86" s="2">
        <v>181945.23</v>
      </c>
    </row>
    <row r="87" spans="1:4" x14ac:dyDescent="0.25">
      <c r="A87" s="1">
        <v>46905</v>
      </c>
      <c r="B87">
        <v>739.15</v>
      </c>
      <c r="C87">
        <v>432.81</v>
      </c>
      <c r="D87" s="2">
        <v>181512.42</v>
      </c>
    </row>
    <row r="88" spans="1:4" x14ac:dyDescent="0.25">
      <c r="A88" s="1">
        <v>46935</v>
      </c>
      <c r="B88">
        <v>737.39</v>
      </c>
      <c r="C88">
        <v>434.57</v>
      </c>
      <c r="D88" s="2">
        <v>181077.86</v>
      </c>
    </row>
    <row r="89" spans="1:4" x14ac:dyDescent="0.25">
      <c r="A89" s="1">
        <v>46966</v>
      </c>
      <c r="B89">
        <v>735.63</v>
      </c>
      <c r="C89">
        <v>436.33</v>
      </c>
      <c r="D89" s="2">
        <v>180641.53</v>
      </c>
    </row>
    <row r="90" spans="1:4" x14ac:dyDescent="0.25">
      <c r="A90" s="1">
        <v>46997</v>
      </c>
      <c r="B90">
        <v>733.86</v>
      </c>
      <c r="C90">
        <v>438.1</v>
      </c>
      <c r="D90" s="2">
        <v>180203.42</v>
      </c>
    </row>
    <row r="91" spans="1:4" x14ac:dyDescent="0.25">
      <c r="A91" s="1">
        <v>47027</v>
      </c>
      <c r="B91">
        <v>732.08</v>
      </c>
      <c r="C91">
        <v>439.88</v>
      </c>
      <c r="D91" s="2">
        <v>179763.54</v>
      </c>
    </row>
    <row r="92" spans="1:4" x14ac:dyDescent="0.25">
      <c r="A92" s="1">
        <v>47058</v>
      </c>
      <c r="B92">
        <v>730.29</v>
      </c>
      <c r="C92">
        <v>441.67</v>
      </c>
      <c r="D92" s="2">
        <v>179321.87</v>
      </c>
    </row>
    <row r="93" spans="1:4" x14ac:dyDescent="0.25">
      <c r="A93" s="1">
        <v>47088</v>
      </c>
      <c r="B93">
        <v>728.5</v>
      </c>
      <c r="C93">
        <v>443.46</v>
      </c>
      <c r="D93" s="2">
        <v>178878.4</v>
      </c>
    </row>
    <row r="94" spans="1:4" x14ac:dyDescent="0.25">
      <c r="A94" s="1">
        <v>47119</v>
      </c>
      <c r="B94">
        <v>726.69</v>
      </c>
      <c r="C94">
        <v>445.27</v>
      </c>
      <c r="D94" s="2">
        <v>178433.14</v>
      </c>
    </row>
    <row r="95" spans="1:4" x14ac:dyDescent="0.25">
      <c r="A95" s="1">
        <v>47150</v>
      </c>
      <c r="B95">
        <v>724.88</v>
      </c>
      <c r="C95">
        <v>447.08</v>
      </c>
      <c r="D95" s="2">
        <v>177986.06</v>
      </c>
    </row>
    <row r="96" spans="1:4" x14ac:dyDescent="0.25">
      <c r="A96" s="1">
        <v>47178</v>
      </c>
      <c r="B96">
        <v>723.07</v>
      </c>
      <c r="C96">
        <v>448.89</v>
      </c>
      <c r="D96" s="2">
        <v>177537.17</v>
      </c>
    </row>
    <row r="97" spans="1:4" x14ac:dyDescent="0.25">
      <c r="A97" s="1">
        <v>47209</v>
      </c>
      <c r="B97">
        <v>721.24</v>
      </c>
      <c r="C97">
        <v>450.72</v>
      </c>
      <c r="D97" s="2">
        <v>177086.46</v>
      </c>
    </row>
    <row r="98" spans="1:4" x14ac:dyDescent="0.25">
      <c r="A98" s="1">
        <v>47239</v>
      </c>
      <c r="B98">
        <v>719.41</v>
      </c>
      <c r="C98">
        <v>452.55</v>
      </c>
      <c r="D98" s="2">
        <v>176633.91</v>
      </c>
    </row>
    <row r="99" spans="1:4" x14ac:dyDescent="0.25">
      <c r="A99" s="1">
        <v>47270</v>
      </c>
      <c r="B99">
        <v>717.58</v>
      </c>
      <c r="C99">
        <v>454.38</v>
      </c>
      <c r="D99" s="2">
        <v>176179.52</v>
      </c>
    </row>
    <row r="100" spans="1:4" x14ac:dyDescent="0.25">
      <c r="A100" s="1">
        <v>47300</v>
      </c>
      <c r="B100">
        <v>715.73</v>
      </c>
      <c r="C100">
        <v>456.23</v>
      </c>
      <c r="D100" s="2">
        <v>175723.29</v>
      </c>
    </row>
    <row r="101" spans="1:4" x14ac:dyDescent="0.25">
      <c r="A101" s="1">
        <v>47331</v>
      </c>
      <c r="B101">
        <v>713.88</v>
      </c>
      <c r="C101">
        <v>458.08</v>
      </c>
      <c r="D101" s="2">
        <v>175265.21</v>
      </c>
    </row>
    <row r="102" spans="1:4" x14ac:dyDescent="0.25">
      <c r="A102" s="1">
        <v>47362</v>
      </c>
      <c r="B102">
        <v>712.01</v>
      </c>
      <c r="C102">
        <v>459.95</v>
      </c>
      <c r="D102" s="2">
        <v>174805.27</v>
      </c>
    </row>
    <row r="103" spans="1:4" x14ac:dyDescent="0.25">
      <c r="A103" s="1">
        <v>47392</v>
      </c>
      <c r="B103">
        <v>710.15</v>
      </c>
      <c r="C103">
        <v>461.81</v>
      </c>
      <c r="D103" s="2">
        <v>174343.45</v>
      </c>
    </row>
    <row r="104" spans="1:4" x14ac:dyDescent="0.25">
      <c r="A104" s="1">
        <v>47423</v>
      </c>
      <c r="B104">
        <v>708.27</v>
      </c>
      <c r="C104">
        <v>463.69</v>
      </c>
      <c r="D104" s="2">
        <v>173879.76</v>
      </c>
    </row>
    <row r="105" spans="1:4" x14ac:dyDescent="0.25">
      <c r="A105" s="1">
        <v>47453</v>
      </c>
      <c r="B105">
        <v>706.39</v>
      </c>
      <c r="C105">
        <v>465.57</v>
      </c>
      <c r="D105" s="2">
        <v>173414.19</v>
      </c>
    </row>
    <row r="106" spans="1:4" x14ac:dyDescent="0.25">
      <c r="A106" s="1">
        <v>47484</v>
      </c>
      <c r="B106">
        <v>704.5</v>
      </c>
      <c r="C106">
        <v>467.46</v>
      </c>
      <c r="D106" s="2">
        <v>172946.72</v>
      </c>
    </row>
    <row r="107" spans="1:4" x14ac:dyDescent="0.25">
      <c r="A107" s="1">
        <v>47515</v>
      </c>
      <c r="B107">
        <v>702.6</v>
      </c>
      <c r="C107">
        <v>469.36</v>
      </c>
      <c r="D107" s="2">
        <v>172477.36</v>
      </c>
    </row>
    <row r="108" spans="1:4" x14ac:dyDescent="0.25">
      <c r="A108" s="1">
        <v>47543</v>
      </c>
      <c r="B108">
        <v>700.69</v>
      </c>
      <c r="C108">
        <v>471.27</v>
      </c>
      <c r="D108" s="2">
        <v>172006.09</v>
      </c>
    </row>
    <row r="109" spans="1:4" x14ac:dyDescent="0.25">
      <c r="A109" s="1">
        <v>47574</v>
      </c>
      <c r="B109">
        <v>698.77</v>
      </c>
      <c r="C109">
        <v>473.19</v>
      </c>
      <c r="D109" s="2">
        <v>171532.9</v>
      </c>
    </row>
    <row r="110" spans="1:4" x14ac:dyDescent="0.25">
      <c r="A110" s="1">
        <v>47604</v>
      </c>
      <c r="B110">
        <v>696.85</v>
      </c>
      <c r="C110">
        <v>475.11</v>
      </c>
      <c r="D110" s="2">
        <v>171057.8</v>
      </c>
    </row>
    <row r="111" spans="1:4" x14ac:dyDescent="0.25">
      <c r="A111" s="1">
        <v>47635</v>
      </c>
      <c r="B111">
        <v>694.92</v>
      </c>
      <c r="C111">
        <v>477.04</v>
      </c>
      <c r="D111" s="2">
        <v>170580.76</v>
      </c>
    </row>
    <row r="112" spans="1:4" x14ac:dyDescent="0.25">
      <c r="A112" s="1">
        <v>47665</v>
      </c>
      <c r="B112">
        <v>692.98</v>
      </c>
      <c r="C112">
        <v>478.98</v>
      </c>
      <c r="D112" s="2">
        <v>170101.78</v>
      </c>
    </row>
    <row r="113" spans="1:4" x14ac:dyDescent="0.25">
      <c r="A113" s="1">
        <v>47696</v>
      </c>
      <c r="B113">
        <v>691.04</v>
      </c>
      <c r="C113">
        <v>480.92</v>
      </c>
      <c r="D113" s="2">
        <v>169620.86</v>
      </c>
    </row>
    <row r="114" spans="1:4" x14ac:dyDescent="0.25">
      <c r="A114" s="1">
        <v>47727</v>
      </c>
      <c r="B114">
        <v>689.08</v>
      </c>
      <c r="C114">
        <v>482.88</v>
      </c>
      <c r="D114" s="2">
        <v>169137.99</v>
      </c>
    </row>
    <row r="115" spans="1:4" x14ac:dyDescent="0.25">
      <c r="A115" s="1">
        <v>47757</v>
      </c>
      <c r="B115">
        <v>687.12</v>
      </c>
      <c r="C115">
        <v>484.84</v>
      </c>
      <c r="D115" s="2">
        <v>168653.15</v>
      </c>
    </row>
    <row r="116" spans="1:4" x14ac:dyDescent="0.25">
      <c r="A116" s="1">
        <v>47788</v>
      </c>
      <c r="B116">
        <v>685.15</v>
      </c>
      <c r="C116">
        <v>486.81</v>
      </c>
      <c r="D116" s="2">
        <v>168166.34</v>
      </c>
    </row>
    <row r="117" spans="1:4" x14ac:dyDescent="0.25">
      <c r="A117" s="1">
        <v>47818</v>
      </c>
      <c r="B117">
        <v>683.18</v>
      </c>
      <c r="C117">
        <v>488.78</v>
      </c>
      <c r="D117" s="2">
        <v>167677.56</v>
      </c>
    </row>
    <row r="118" spans="1:4" x14ac:dyDescent="0.25">
      <c r="A118" s="1">
        <v>47849</v>
      </c>
      <c r="B118">
        <v>681.19</v>
      </c>
      <c r="C118">
        <v>490.77</v>
      </c>
      <c r="D118" s="2">
        <v>167186.79</v>
      </c>
    </row>
    <row r="119" spans="1:4" x14ac:dyDescent="0.25">
      <c r="A119" s="1">
        <v>47880</v>
      </c>
      <c r="B119">
        <v>679.2</v>
      </c>
      <c r="C119">
        <v>492.76</v>
      </c>
      <c r="D119" s="2">
        <v>166694.01999999999</v>
      </c>
    </row>
    <row r="120" spans="1:4" x14ac:dyDescent="0.25">
      <c r="A120" s="1">
        <v>47908</v>
      </c>
      <c r="B120">
        <v>677.19</v>
      </c>
      <c r="C120">
        <v>494.77</v>
      </c>
      <c r="D120" s="2">
        <v>166199.26</v>
      </c>
    </row>
    <row r="121" spans="1:4" x14ac:dyDescent="0.25">
      <c r="A121" s="1">
        <v>47939</v>
      </c>
      <c r="B121">
        <v>675.18</v>
      </c>
      <c r="C121">
        <v>496.78</v>
      </c>
      <c r="D121" s="2">
        <v>165702.48000000001</v>
      </c>
    </row>
    <row r="122" spans="1:4" x14ac:dyDescent="0.25">
      <c r="A122" s="1">
        <v>47969</v>
      </c>
      <c r="B122">
        <v>673.17</v>
      </c>
      <c r="C122">
        <v>498.79</v>
      </c>
      <c r="D122" s="2">
        <v>165203.69</v>
      </c>
    </row>
    <row r="123" spans="1:4" x14ac:dyDescent="0.25">
      <c r="A123" s="1">
        <v>48000</v>
      </c>
      <c r="B123">
        <v>671.14</v>
      </c>
      <c r="C123">
        <v>500.82</v>
      </c>
      <c r="D123" s="2">
        <v>164702.87</v>
      </c>
    </row>
    <row r="124" spans="1:4" x14ac:dyDescent="0.25">
      <c r="A124" s="1">
        <v>48030</v>
      </c>
      <c r="B124">
        <v>669.11</v>
      </c>
      <c r="C124">
        <v>502.85</v>
      </c>
      <c r="D124" s="2">
        <v>164200.01999999999</v>
      </c>
    </row>
    <row r="125" spans="1:4" x14ac:dyDescent="0.25">
      <c r="A125" s="1">
        <v>48061</v>
      </c>
      <c r="B125">
        <v>667.06</v>
      </c>
      <c r="C125">
        <v>504.9</v>
      </c>
      <c r="D125" s="2">
        <v>163695.12</v>
      </c>
    </row>
    <row r="126" spans="1:4" x14ac:dyDescent="0.25">
      <c r="A126" s="1">
        <v>48092</v>
      </c>
      <c r="B126">
        <v>665.01</v>
      </c>
      <c r="C126">
        <v>506.95</v>
      </c>
      <c r="D126" s="2">
        <v>163188.17000000001</v>
      </c>
    </row>
    <row r="127" spans="1:4" x14ac:dyDescent="0.25">
      <c r="A127" s="1">
        <v>48122</v>
      </c>
      <c r="B127">
        <v>662.95</v>
      </c>
      <c r="C127">
        <v>509.01</v>
      </c>
      <c r="D127" s="2">
        <v>162679.16</v>
      </c>
    </row>
    <row r="128" spans="1:4" x14ac:dyDescent="0.25">
      <c r="A128" s="1">
        <v>48153</v>
      </c>
      <c r="B128">
        <v>660.88</v>
      </c>
      <c r="C128">
        <v>511.08</v>
      </c>
      <c r="D128" s="2">
        <v>162168.09</v>
      </c>
    </row>
    <row r="129" spans="1:4" x14ac:dyDescent="0.25">
      <c r="A129" s="1">
        <v>48183</v>
      </c>
      <c r="B129">
        <v>658.81</v>
      </c>
      <c r="C129">
        <v>513.15</v>
      </c>
      <c r="D129" s="2">
        <v>161654.93</v>
      </c>
    </row>
    <row r="130" spans="1:4" x14ac:dyDescent="0.25">
      <c r="A130" s="1">
        <v>48214</v>
      </c>
      <c r="B130">
        <v>656.72</v>
      </c>
      <c r="C130">
        <v>515.24</v>
      </c>
      <c r="D130" s="2">
        <v>161139.70000000001</v>
      </c>
    </row>
    <row r="131" spans="1:4" x14ac:dyDescent="0.25">
      <c r="A131" s="1">
        <v>48245</v>
      </c>
      <c r="B131">
        <v>654.63</v>
      </c>
      <c r="C131">
        <v>517.33000000000004</v>
      </c>
      <c r="D131" s="2">
        <v>160622.37</v>
      </c>
    </row>
    <row r="132" spans="1:4" x14ac:dyDescent="0.25">
      <c r="A132" s="1">
        <v>48274</v>
      </c>
      <c r="B132">
        <v>652.53</v>
      </c>
      <c r="C132">
        <v>519.42999999999995</v>
      </c>
      <c r="D132" s="2">
        <v>160102.93</v>
      </c>
    </row>
    <row r="133" spans="1:4" x14ac:dyDescent="0.25">
      <c r="A133" s="1">
        <v>48305</v>
      </c>
      <c r="B133">
        <v>650.41999999999996</v>
      </c>
      <c r="C133">
        <v>521.54</v>
      </c>
      <c r="D133" s="2">
        <v>159581.39000000001</v>
      </c>
    </row>
    <row r="134" spans="1:4" x14ac:dyDescent="0.25">
      <c r="A134" s="1">
        <v>48335</v>
      </c>
      <c r="B134">
        <v>648.29999999999995</v>
      </c>
      <c r="C134">
        <v>523.66</v>
      </c>
      <c r="D134" s="2">
        <v>159057.73000000001</v>
      </c>
    </row>
    <row r="135" spans="1:4" x14ac:dyDescent="0.25">
      <c r="A135" s="1">
        <v>48366</v>
      </c>
      <c r="B135">
        <v>646.16999999999996</v>
      </c>
      <c r="C135">
        <v>525.79</v>
      </c>
      <c r="D135" s="2">
        <v>158531.94</v>
      </c>
    </row>
    <row r="136" spans="1:4" x14ac:dyDescent="0.25">
      <c r="A136" s="1">
        <v>48396</v>
      </c>
      <c r="B136">
        <v>644.04</v>
      </c>
      <c r="C136">
        <v>527.91999999999996</v>
      </c>
      <c r="D136" s="2">
        <v>158004.01999999999</v>
      </c>
    </row>
    <row r="137" spans="1:4" x14ac:dyDescent="0.25">
      <c r="A137" s="1">
        <v>48427</v>
      </c>
      <c r="B137">
        <v>641.89</v>
      </c>
      <c r="C137">
        <v>530.07000000000005</v>
      </c>
      <c r="D137" s="2">
        <v>157473.95000000001</v>
      </c>
    </row>
    <row r="138" spans="1:4" x14ac:dyDescent="0.25">
      <c r="A138" s="1">
        <v>48458</v>
      </c>
      <c r="B138">
        <v>639.74</v>
      </c>
      <c r="C138">
        <v>532.22</v>
      </c>
      <c r="D138" s="2">
        <v>156941.73000000001</v>
      </c>
    </row>
    <row r="139" spans="1:4" x14ac:dyDescent="0.25">
      <c r="A139" s="1">
        <v>48488</v>
      </c>
      <c r="B139">
        <v>637.58000000000004</v>
      </c>
      <c r="C139">
        <v>534.38</v>
      </c>
      <c r="D139" s="2">
        <v>156407.35</v>
      </c>
    </row>
    <row r="140" spans="1:4" x14ac:dyDescent="0.25">
      <c r="A140" s="1">
        <v>48519</v>
      </c>
      <c r="B140">
        <v>635.4</v>
      </c>
      <c r="C140">
        <v>536.55999999999995</v>
      </c>
      <c r="D140" s="2">
        <v>155870.79</v>
      </c>
    </row>
    <row r="141" spans="1:4" x14ac:dyDescent="0.25">
      <c r="A141" s="1">
        <v>48549</v>
      </c>
      <c r="B141">
        <v>633.23</v>
      </c>
      <c r="C141">
        <v>538.73</v>
      </c>
      <c r="D141" s="2">
        <v>155332.06</v>
      </c>
    </row>
    <row r="142" spans="1:4" x14ac:dyDescent="0.25">
      <c r="A142" s="1">
        <v>48580</v>
      </c>
      <c r="B142">
        <v>631.04</v>
      </c>
      <c r="C142">
        <v>540.91999999999996</v>
      </c>
      <c r="D142" s="2">
        <v>154791.13</v>
      </c>
    </row>
    <row r="143" spans="1:4" x14ac:dyDescent="0.25">
      <c r="A143" s="1">
        <v>48611</v>
      </c>
      <c r="B143">
        <v>628.84</v>
      </c>
      <c r="C143">
        <v>543.12</v>
      </c>
      <c r="D143" s="2">
        <v>154248.01</v>
      </c>
    </row>
    <row r="144" spans="1:4" x14ac:dyDescent="0.25">
      <c r="A144" s="1">
        <v>48639</v>
      </c>
      <c r="B144">
        <v>626.63</v>
      </c>
      <c r="C144">
        <v>545.33000000000004</v>
      </c>
      <c r="D144" s="2">
        <v>153702.68</v>
      </c>
    </row>
    <row r="145" spans="1:4" x14ac:dyDescent="0.25">
      <c r="A145" s="1">
        <v>48670</v>
      </c>
      <c r="B145">
        <v>624.41999999999996</v>
      </c>
      <c r="C145">
        <v>547.54</v>
      </c>
      <c r="D145" s="2">
        <v>153155.14000000001</v>
      </c>
    </row>
    <row r="146" spans="1:4" x14ac:dyDescent="0.25">
      <c r="A146" s="1">
        <v>48700</v>
      </c>
      <c r="B146">
        <v>622.19000000000005</v>
      </c>
      <c r="C146">
        <v>549.77</v>
      </c>
      <c r="D146" s="2">
        <v>152605.37</v>
      </c>
    </row>
    <row r="147" spans="1:4" x14ac:dyDescent="0.25">
      <c r="A147" s="1">
        <v>48731</v>
      </c>
      <c r="B147">
        <v>619.96</v>
      </c>
      <c r="C147">
        <v>552</v>
      </c>
      <c r="D147" s="2">
        <v>152053.37</v>
      </c>
    </row>
    <row r="148" spans="1:4" x14ac:dyDescent="0.25">
      <c r="A148" s="1">
        <v>48761</v>
      </c>
      <c r="B148">
        <v>617.72</v>
      </c>
      <c r="C148">
        <v>554.24</v>
      </c>
      <c r="D148" s="2">
        <v>151499.13</v>
      </c>
    </row>
    <row r="149" spans="1:4" x14ac:dyDescent="0.25">
      <c r="A149" s="1">
        <v>48792</v>
      </c>
      <c r="B149">
        <v>615.47</v>
      </c>
      <c r="C149">
        <v>556.49</v>
      </c>
      <c r="D149" s="2">
        <v>150942.63</v>
      </c>
    </row>
    <row r="150" spans="1:4" x14ac:dyDescent="0.25">
      <c r="A150" s="1">
        <v>48823</v>
      </c>
      <c r="B150">
        <v>613.20000000000005</v>
      </c>
      <c r="C150">
        <v>558.76</v>
      </c>
      <c r="D150" s="2">
        <v>150383.88</v>
      </c>
    </row>
    <row r="151" spans="1:4" x14ac:dyDescent="0.25">
      <c r="A151" s="1">
        <v>48853</v>
      </c>
      <c r="B151">
        <v>610.92999999999995</v>
      </c>
      <c r="C151">
        <v>561.03</v>
      </c>
      <c r="D151" s="2">
        <v>149822.85</v>
      </c>
    </row>
    <row r="152" spans="1:4" x14ac:dyDescent="0.25">
      <c r="A152" s="1">
        <v>48884</v>
      </c>
      <c r="B152">
        <v>608.66</v>
      </c>
      <c r="C152">
        <v>563.29999999999995</v>
      </c>
      <c r="D152" s="2">
        <v>149259.54999999999</v>
      </c>
    </row>
    <row r="153" spans="1:4" x14ac:dyDescent="0.25">
      <c r="A153" s="1">
        <v>48914</v>
      </c>
      <c r="B153">
        <v>606.37</v>
      </c>
      <c r="C153">
        <v>565.59</v>
      </c>
      <c r="D153" s="2">
        <v>148693.96</v>
      </c>
    </row>
    <row r="154" spans="1:4" x14ac:dyDescent="0.25">
      <c r="A154" s="1">
        <v>48945</v>
      </c>
      <c r="B154">
        <v>604.07000000000005</v>
      </c>
      <c r="C154">
        <v>567.89</v>
      </c>
      <c r="D154" s="2">
        <v>148126.06</v>
      </c>
    </row>
    <row r="155" spans="1:4" x14ac:dyDescent="0.25">
      <c r="A155" s="1">
        <v>48976</v>
      </c>
      <c r="B155">
        <v>601.76</v>
      </c>
      <c r="C155">
        <v>570.20000000000005</v>
      </c>
      <c r="D155" s="2">
        <v>147555.87</v>
      </c>
    </row>
    <row r="156" spans="1:4" x14ac:dyDescent="0.25">
      <c r="A156" s="1">
        <v>49004</v>
      </c>
      <c r="B156">
        <v>599.45000000000005</v>
      </c>
      <c r="C156">
        <v>572.51</v>
      </c>
      <c r="D156" s="2">
        <v>146983.35</v>
      </c>
    </row>
    <row r="157" spans="1:4" x14ac:dyDescent="0.25">
      <c r="A157" s="1">
        <v>49035</v>
      </c>
      <c r="B157">
        <v>597.12</v>
      </c>
      <c r="C157">
        <v>574.84</v>
      </c>
      <c r="D157" s="2">
        <v>146408.51</v>
      </c>
    </row>
    <row r="158" spans="1:4" x14ac:dyDescent="0.25">
      <c r="A158" s="1">
        <v>49065</v>
      </c>
      <c r="B158">
        <v>594.78</v>
      </c>
      <c r="C158">
        <v>577.17999999999995</v>
      </c>
      <c r="D158" s="2">
        <v>145831.34</v>
      </c>
    </row>
    <row r="159" spans="1:4" x14ac:dyDescent="0.25">
      <c r="A159" s="1">
        <v>49096</v>
      </c>
      <c r="B159">
        <v>592.44000000000005</v>
      </c>
      <c r="C159">
        <v>579.52</v>
      </c>
      <c r="D159" s="2">
        <v>145251.82</v>
      </c>
    </row>
    <row r="160" spans="1:4" x14ac:dyDescent="0.25">
      <c r="A160" s="1">
        <v>49126</v>
      </c>
      <c r="B160">
        <v>590.09</v>
      </c>
      <c r="C160">
        <v>581.87</v>
      </c>
      <c r="D160" s="2">
        <v>144669.94</v>
      </c>
    </row>
    <row r="161" spans="1:4" x14ac:dyDescent="0.25">
      <c r="A161" s="1">
        <v>49157</v>
      </c>
      <c r="B161">
        <v>587.72</v>
      </c>
      <c r="C161">
        <v>584.24</v>
      </c>
      <c r="D161" s="2">
        <v>144085.70000000001</v>
      </c>
    </row>
    <row r="162" spans="1:4" x14ac:dyDescent="0.25">
      <c r="A162" s="1">
        <v>49188</v>
      </c>
      <c r="B162">
        <v>585.35</v>
      </c>
      <c r="C162">
        <v>586.61</v>
      </c>
      <c r="D162" s="2">
        <v>143499.09</v>
      </c>
    </row>
    <row r="163" spans="1:4" x14ac:dyDescent="0.25">
      <c r="A163" s="1">
        <v>49218</v>
      </c>
      <c r="B163">
        <v>582.97</v>
      </c>
      <c r="C163">
        <v>588.99</v>
      </c>
      <c r="D163" s="2">
        <v>142910.1</v>
      </c>
    </row>
    <row r="164" spans="1:4" x14ac:dyDescent="0.25">
      <c r="A164" s="1">
        <v>49249</v>
      </c>
      <c r="B164">
        <v>580.57000000000005</v>
      </c>
      <c r="C164">
        <v>591.39</v>
      </c>
      <c r="D164" s="2">
        <v>142318.71</v>
      </c>
    </row>
    <row r="165" spans="1:4" x14ac:dyDescent="0.25">
      <c r="A165" s="1">
        <v>49279</v>
      </c>
      <c r="B165">
        <v>578.16999999999996</v>
      </c>
      <c r="C165">
        <v>593.79</v>
      </c>
      <c r="D165" s="2">
        <v>141724.92000000001</v>
      </c>
    </row>
    <row r="166" spans="1:4" x14ac:dyDescent="0.25">
      <c r="A166" s="1">
        <v>49310</v>
      </c>
      <c r="B166">
        <v>575.76</v>
      </c>
      <c r="C166">
        <v>596.20000000000005</v>
      </c>
      <c r="D166" s="2">
        <v>141128.72</v>
      </c>
    </row>
    <row r="167" spans="1:4" x14ac:dyDescent="0.25">
      <c r="A167" s="1">
        <v>49341</v>
      </c>
      <c r="B167">
        <v>573.34</v>
      </c>
      <c r="C167">
        <v>598.62</v>
      </c>
      <c r="D167" s="2">
        <v>140530.09</v>
      </c>
    </row>
    <row r="168" spans="1:4" x14ac:dyDescent="0.25">
      <c r="A168" s="1">
        <v>49369</v>
      </c>
      <c r="B168">
        <v>570.9</v>
      </c>
      <c r="C168">
        <v>601.05999999999995</v>
      </c>
      <c r="D168" s="2">
        <v>139929.04</v>
      </c>
    </row>
    <row r="169" spans="1:4" x14ac:dyDescent="0.25">
      <c r="A169" s="1">
        <v>49400</v>
      </c>
      <c r="B169">
        <v>568.46</v>
      </c>
      <c r="C169">
        <v>603.5</v>
      </c>
      <c r="D169" s="2">
        <v>139325.54</v>
      </c>
    </row>
    <row r="170" spans="1:4" x14ac:dyDescent="0.25">
      <c r="A170" s="1">
        <v>49430</v>
      </c>
      <c r="B170">
        <v>566.01</v>
      </c>
      <c r="C170">
        <v>605.95000000000005</v>
      </c>
      <c r="D170" s="2">
        <v>138719.59</v>
      </c>
    </row>
    <row r="171" spans="1:4" x14ac:dyDescent="0.25">
      <c r="A171" s="1">
        <v>49461</v>
      </c>
      <c r="B171">
        <v>563.54999999999995</v>
      </c>
      <c r="C171">
        <v>608.41</v>
      </c>
      <c r="D171" s="2">
        <v>138111.18</v>
      </c>
    </row>
    <row r="172" spans="1:4" x14ac:dyDescent="0.25">
      <c r="A172" s="1">
        <v>49491</v>
      </c>
      <c r="B172">
        <v>561.08000000000004</v>
      </c>
      <c r="C172">
        <v>610.88</v>
      </c>
      <c r="D172" s="2">
        <v>137500.29</v>
      </c>
    </row>
    <row r="173" spans="1:4" x14ac:dyDescent="0.25">
      <c r="A173" s="1">
        <v>49522</v>
      </c>
      <c r="B173">
        <v>558.59</v>
      </c>
      <c r="C173">
        <v>613.37</v>
      </c>
      <c r="D173" s="2">
        <v>136886.93</v>
      </c>
    </row>
    <row r="174" spans="1:4" x14ac:dyDescent="0.25">
      <c r="A174" s="1">
        <v>49553</v>
      </c>
      <c r="B174">
        <v>556.1</v>
      </c>
      <c r="C174">
        <v>615.86</v>
      </c>
      <c r="D174" s="2">
        <v>136271.07</v>
      </c>
    </row>
    <row r="175" spans="1:4" x14ac:dyDescent="0.25">
      <c r="A175" s="1">
        <v>49583</v>
      </c>
      <c r="B175">
        <v>553.6</v>
      </c>
      <c r="C175">
        <v>618.36</v>
      </c>
      <c r="D175" s="2">
        <v>135652.71</v>
      </c>
    </row>
    <row r="176" spans="1:4" x14ac:dyDescent="0.25">
      <c r="A176" s="1">
        <v>49614</v>
      </c>
      <c r="B176">
        <v>551.09</v>
      </c>
      <c r="C176">
        <v>620.87</v>
      </c>
      <c r="D176" s="2">
        <v>135031.84</v>
      </c>
    </row>
    <row r="177" spans="1:4" x14ac:dyDescent="0.25">
      <c r="A177" s="1">
        <v>49644</v>
      </c>
      <c r="B177">
        <v>548.57000000000005</v>
      </c>
      <c r="C177">
        <v>623.39</v>
      </c>
      <c r="D177" s="2">
        <v>134408.45000000001</v>
      </c>
    </row>
    <row r="178" spans="1:4" x14ac:dyDescent="0.25">
      <c r="A178" s="1">
        <v>49675</v>
      </c>
      <c r="B178">
        <v>546.03</v>
      </c>
      <c r="C178">
        <v>625.92999999999995</v>
      </c>
      <c r="D178" s="2">
        <v>133782.51999999999</v>
      </c>
    </row>
    <row r="179" spans="1:4" x14ac:dyDescent="0.25">
      <c r="A179" s="1">
        <v>49706</v>
      </c>
      <c r="B179">
        <v>543.49</v>
      </c>
      <c r="C179">
        <v>628.47</v>
      </c>
      <c r="D179" s="2">
        <v>133154.04999999999</v>
      </c>
    </row>
    <row r="180" spans="1:4" x14ac:dyDescent="0.25">
      <c r="A180" s="1">
        <v>49735</v>
      </c>
      <c r="B180">
        <v>540.94000000000005</v>
      </c>
      <c r="C180">
        <v>631.02</v>
      </c>
      <c r="D180" s="2">
        <v>132523.03</v>
      </c>
    </row>
    <row r="181" spans="1:4" x14ac:dyDescent="0.25">
      <c r="A181" s="1">
        <v>49766</v>
      </c>
      <c r="B181">
        <v>538.37</v>
      </c>
      <c r="C181">
        <v>633.59</v>
      </c>
      <c r="D181" s="2">
        <v>131889.45000000001</v>
      </c>
    </row>
    <row r="182" spans="1:4" x14ac:dyDescent="0.25">
      <c r="A182" s="1">
        <v>49796</v>
      </c>
      <c r="B182">
        <v>535.79999999999995</v>
      </c>
      <c r="C182">
        <v>636.16</v>
      </c>
      <c r="D182" s="2">
        <v>131253.29</v>
      </c>
    </row>
    <row r="183" spans="1:4" x14ac:dyDescent="0.25">
      <c r="A183" s="1">
        <v>49827</v>
      </c>
      <c r="B183">
        <v>533.22</v>
      </c>
      <c r="C183">
        <v>638.74</v>
      </c>
      <c r="D183" s="2">
        <v>130614.54</v>
      </c>
    </row>
    <row r="184" spans="1:4" x14ac:dyDescent="0.25">
      <c r="A184" s="1">
        <v>49857</v>
      </c>
      <c r="B184">
        <v>530.62</v>
      </c>
      <c r="C184">
        <v>641.34</v>
      </c>
      <c r="D184" s="2">
        <v>129973.21</v>
      </c>
    </row>
    <row r="185" spans="1:4" x14ac:dyDescent="0.25">
      <c r="A185" s="1">
        <v>49888</v>
      </c>
      <c r="B185">
        <v>528.02</v>
      </c>
      <c r="C185">
        <v>643.94000000000005</v>
      </c>
      <c r="D185" s="2">
        <v>129329.26</v>
      </c>
    </row>
    <row r="186" spans="1:4" x14ac:dyDescent="0.25">
      <c r="A186" s="1">
        <v>49919</v>
      </c>
      <c r="B186">
        <v>525.4</v>
      </c>
      <c r="C186">
        <v>646.55999999999995</v>
      </c>
      <c r="D186" s="2">
        <v>128682.7</v>
      </c>
    </row>
    <row r="187" spans="1:4" x14ac:dyDescent="0.25">
      <c r="A187" s="1">
        <v>49949</v>
      </c>
      <c r="B187">
        <v>522.77</v>
      </c>
      <c r="C187">
        <v>649.19000000000005</v>
      </c>
      <c r="D187" s="2">
        <v>128033.52</v>
      </c>
    </row>
    <row r="188" spans="1:4" x14ac:dyDescent="0.25">
      <c r="A188" s="1">
        <v>49980</v>
      </c>
      <c r="B188">
        <v>520.14</v>
      </c>
      <c r="C188">
        <v>651.82000000000005</v>
      </c>
      <c r="D188" s="2">
        <v>127381.69</v>
      </c>
    </row>
    <row r="189" spans="1:4" x14ac:dyDescent="0.25">
      <c r="A189" s="1">
        <v>50010</v>
      </c>
      <c r="B189">
        <v>517.49</v>
      </c>
      <c r="C189">
        <v>654.47</v>
      </c>
      <c r="D189" s="2">
        <v>126727.22</v>
      </c>
    </row>
    <row r="190" spans="1:4" x14ac:dyDescent="0.25">
      <c r="A190" s="1">
        <v>50041</v>
      </c>
      <c r="B190">
        <v>514.83000000000004</v>
      </c>
      <c r="C190">
        <v>657.13</v>
      </c>
      <c r="D190" s="2">
        <v>126070.09</v>
      </c>
    </row>
    <row r="191" spans="1:4" x14ac:dyDescent="0.25">
      <c r="A191" s="1">
        <v>50072</v>
      </c>
      <c r="B191">
        <v>512.16</v>
      </c>
      <c r="C191">
        <v>659.8</v>
      </c>
      <c r="D191" s="2">
        <v>125410.29</v>
      </c>
    </row>
    <row r="192" spans="1:4" x14ac:dyDescent="0.25">
      <c r="A192" s="1">
        <v>50100</v>
      </c>
      <c r="B192">
        <v>509.48</v>
      </c>
      <c r="C192">
        <v>662.48</v>
      </c>
      <c r="D192" s="2">
        <v>124747.81</v>
      </c>
    </row>
    <row r="193" spans="1:4" x14ac:dyDescent="0.25">
      <c r="A193" s="1">
        <v>50131</v>
      </c>
      <c r="B193">
        <v>506.79</v>
      </c>
      <c r="C193">
        <v>665.17</v>
      </c>
      <c r="D193" s="2">
        <v>124082.64</v>
      </c>
    </row>
    <row r="194" spans="1:4" x14ac:dyDescent="0.25">
      <c r="A194" s="1">
        <v>50161</v>
      </c>
      <c r="B194">
        <v>504.09</v>
      </c>
      <c r="C194">
        <v>667.87</v>
      </c>
      <c r="D194" s="2">
        <v>123414.76</v>
      </c>
    </row>
    <row r="195" spans="1:4" x14ac:dyDescent="0.25">
      <c r="A195" s="1">
        <v>50192</v>
      </c>
      <c r="B195">
        <v>501.37</v>
      </c>
      <c r="C195">
        <v>670.59</v>
      </c>
      <c r="D195" s="2">
        <v>122744.17</v>
      </c>
    </row>
    <row r="196" spans="1:4" x14ac:dyDescent="0.25">
      <c r="A196" s="1">
        <v>50222</v>
      </c>
      <c r="B196">
        <v>498.65</v>
      </c>
      <c r="C196">
        <v>673.31</v>
      </c>
      <c r="D196" s="2">
        <v>122070.86</v>
      </c>
    </row>
    <row r="197" spans="1:4" x14ac:dyDescent="0.25">
      <c r="A197" s="1">
        <v>50253</v>
      </c>
      <c r="B197">
        <v>495.91</v>
      </c>
      <c r="C197">
        <v>676.05</v>
      </c>
      <c r="D197" s="2">
        <v>121394.82</v>
      </c>
    </row>
    <row r="198" spans="1:4" x14ac:dyDescent="0.25">
      <c r="A198" s="1">
        <v>50284</v>
      </c>
      <c r="B198">
        <v>493.17</v>
      </c>
      <c r="C198">
        <v>678.79</v>
      </c>
      <c r="D198" s="2">
        <v>120716.02</v>
      </c>
    </row>
    <row r="199" spans="1:4" x14ac:dyDescent="0.25">
      <c r="A199" s="1">
        <v>50314</v>
      </c>
      <c r="B199">
        <v>490.41</v>
      </c>
      <c r="C199">
        <v>681.55</v>
      </c>
      <c r="D199" s="2">
        <v>120034.47</v>
      </c>
    </row>
    <row r="200" spans="1:4" x14ac:dyDescent="0.25">
      <c r="A200" s="1">
        <v>50345</v>
      </c>
      <c r="B200">
        <v>487.64</v>
      </c>
      <c r="C200">
        <v>684.32</v>
      </c>
      <c r="D200" s="2">
        <v>119350.15</v>
      </c>
    </row>
    <row r="201" spans="1:4" x14ac:dyDescent="0.25">
      <c r="A201" s="1">
        <v>50375</v>
      </c>
      <c r="B201">
        <v>484.86</v>
      </c>
      <c r="C201">
        <v>687.1</v>
      </c>
      <c r="D201" s="2">
        <v>118663.05</v>
      </c>
    </row>
    <row r="202" spans="1:4" x14ac:dyDescent="0.25">
      <c r="A202" s="1">
        <v>50406</v>
      </c>
      <c r="B202">
        <v>482.07</v>
      </c>
      <c r="C202">
        <v>689.89</v>
      </c>
      <c r="D202" s="2">
        <v>117973.16</v>
      </c>
    </row>
    <row r="203" spans="1:4" x14ac:dyDescent="0.25">
      <c r="A203" s="1">
        <v>50437</v>
      </c>
      <c r="B203">
        <v>479.27</v>
      </c>
      <c r="C203">
        <v>692.69</v>
      </c>
      <c r="D203" s="2">
        <v>117280.47</v>
      </c>
    </row>
    <row r="204" spans="1:4" x14ac:dyDescent="0.25">
      <c r="A204" s="1">
        <v>50465</v>
      </c>
      <c r="B204">
        <v>476.45</v>
      </c>
      <c r="C204">
        <v>695.51</v>
      </c>
      <c r="D204" s="2">
        <v>116584.96000000001</v>
      </c>
    </row>
    <row r="205" spans="1:4" x14ac:dyDescent="0.25">
      <c r="A205" s="1">
        <v>50496</v>
      </c>
      <c r="B205">
        <v>473.63</v>
      </c>
      <c r="C205">
        <v>698.33</v>
      </c>
      <c r="D205" s="2">
        <v>115886.62</v>
      </c>
    </row>
    <row r="206" spans="1:4" x14ac:dyDescent="0.25">
      <c r="A206" s="1">
        <v>50526</v>
      </c>
      <c r="B206">
        <v>470.79</v>
      </c>
      <c r="C206">
        <v>701.17</v>
      </c>
      <c r="D206" s="2">
        <v>115185.45</v>
      </c>
    </row>
    <row r="207" spans="1:4" x14ac:dyDescent="0.25">
      <c r="A207" s="1">
        <v>50557</v>
      </c>
      <c r="B207">
        <v>467.94</v>
      </c>
      <c r="C207">
        <v>704.02</v>
      </c>
      <c r="D207" s="2">
        <v>114481.43</v>
      </c>
    </row>
    <row r="208" spans="1:4" x14ac:dyDescent="0.25">
      <c r="A208" s="1">
        <v>50587</v>
      </c>
      <c r="B208">
        <v>465.08</v>
      </c>
      <c r="C208">
        <v>706.88</v>
      </c>
      <c r="D208" s="2">
        <v>113774.55</v>
      </c>
    </row>
    <row r="209" spans="1:4" x14ac:dyDescent="0.25">
      <c r="A209" s="1">
        <v>50618</v>
      </c>
      <c r="B209">
        <v>462.21</v>
      </c>
      <c r="C209">
        <v>709.75</v>
      </c>
      <c r="D209" s="2">
        <v>113064.8</v>
      </c>
    </row>
    <row r="210" spans="1:4" x14ac:dyDescent="0.25">
      <c r="A210" s="1">
        <v>50649</v>
      </c>
      <c r="B210">
        <v>459.33</v>
      </c>
      <c r="C210">
        <v>712.63</v>
      </c>
      <c r="D210" s="2">
        <v>112352.17</v>
      </c>
    </row>
    <row r="211" spans="1:4" x14ac:dyDescent="0.25">
      <c r="A211" s="1">
        <v>50679</v>
      </c>
      <c r="B211">
        <v>456.43</v>
      </c>
      <c r="C211">
        <v>715.53</v>
      </c>
      <c r="D211" s="2">
        <v>111636.64</v>
      </c>
    </row>
    <row r="212" spans="1:4" x14ac:dyDescent="0.25">
      <c r="A212" s="1">
        <v>50710</v>
      </c>
      <c r="B212">
        <v>453.52</v>
      </c>
      <c r="C212">
        <v>718.44</v>
      </c>
      <c r="D212" s="2">
        <v>110918.2</v>
      </c>
    </row>
    <row r="213" spans="1:4" x14ac:dyDescent="0.25">
      <c r="A213" s="1">
        <v>50740</v>
      </c>
      <c r="B213">
        <v>450.61</v>
      </c>
      <c r="C213">
        <v>721.35</v>
      </c>
      <c r="D213" s="2">
        <v>110196.85</v>
      </c>
    </row>
    <row r="214" spans="1:4" x14ac:dyDescent="0.25">
      <c r="A214" s="1">
        <v>50771</v>
      </c>
      <c r="B214">
        <v>447.67</v>
      </c>
      <c r="C214">
        <v>724.29</v>
      </c>
      <c r="D214" s="2">
        <v>109472.56</v>
      </c>
    </row>
    <row r="215" spans="1:4" x14ac:dyDescent="0.25">
      <c r="A215" s="1">
        <v>50802</v>
      </c>
      <c r="B215">
        <v>444.73</v>
      </c>
      <c r="C215">
        <v>727.23</v>
      </c>
      <c r="D215" s="2">
        <v>108745.34</v>
      </c>
    </row>
    <row r="216" spans="1:4" x14ac:dyDescent="0.25">
      <c r="A216" s="1">
        <v>50830</v>
      </c>
      <c r="B216">
        <v>441.78</v>
      </c>
      <c r="C216">
        <v>730.18</v>
      </c>
      <c r="D216" s="2">
        <v>108015.15</v>
      </c>
    </row>
    <row r="217" spans="1:4" x14ac:dyDescent="0.25">
      <c r="A217" s="1">
        <v>50861</v>
      </c>
      <c r="B217">
        <v>438.81</v>
      </c>
      <c r="C217">
        <v>733.15</v>
      </c>
      <c r="D217" s="2">
        <v>107282.01</v>
      </c>
    </row>
    <row r="218" spans="1:4" x14ac:dyDescent="0.25">
      <c r="A218" s="1">
        <v>50891</v>
      </c>
      <c r="B218">
        <v>435.83</v>
      </c>
      <c r="C218">
        <v>736.13</v>
      </c>
      <c r="D218" s="2">
        <v>106545.88</v>
      </c>
    </row>
    <row r="219" spans="1:4" x14ac:dyDescent="0.25">
      <c r="A219" s="1">
        <v>50922</v>
      </c>
      <c r="B219">
        <v>432.84</v>
      </c>
      <c r="C219">
        <v>739.12</v>
      </c>
      <c r="D219" s="2">
        <v>105806.76</v>
      </c>
    </row>
    <row r="220" spans="1:4" x14ac:dyDescent="0.25">
      <c r="A220" s="1">
        <v>50952</v>
      </c>
      <c r="B220">
        <v>429.84</v>
      </c>
      <c r="C220">
        <v>742.12</v>
      </c>
      <c r="D220" s="2">
        <v>105064.64</v>
      </c>
    </row>
    <row r="221" spans="1:4" x14ac:dyDescent="0.25">
      <c r="A221" s="1">
        <v>50983</v>
      </c>
      <c r="B221">
        <v>426.83</v>
      </c>
      <c r="C221">
        <v>745.13</v>
      </c>
      <c r="D221" s="2">
        <v>104319.51</v>
      </c>
    </row>
    <row r="222" spans="1:4" x14ac:dyDescent="0.25">
      <c r="A222" s="1">
        <v>51014</v>
      </c>
      <c r="B222">
        <v>423.8</v>
      </c>
      <c r="C222">
        <v>748.16</v>
      </c>
      <c r="D222" s="2">
        <v>103571.34</v>
      </c>
    </row>
    <row r="223" spans="1:4" x14ac:dyDescent="0.25">
      <c r="A223" s="1">
        <v>51044</v>
      </c>
      <c r="B223">
        <v>420.76</v>
      </c>
      <c r="C223">
        <v>751.2</v>
      </c>
      <c r="D223" s="2">
        <v>102820.14</v>
      </c>
    </row>
    <row r="224" spans="1:4" x14ac:dyDescent="0.25">
      <c r="A224" s="1">
        <v>51075</v>
      </c>
      <c r="B224">
        <v>417.71</v>
      </c>
      <c r="C224">
        <v>754.25</v>
      </c>
      <c r="D224" s="2">
        <v>102065.89</v>
      </c>
    </row>
    <row r="225" spans="1:4" x14ac:dyDescent="0.25">
      <c r="A225" s="1">
        <v>51105</v>
      </c>
      <c r="B225">
        <v>414.64</v>
      </c>
      <c r="C225">
        <v>757.32</v>
      </c>
      <c r="D225" s="2">
        <v>101308.57</v>
      </c>
    </row>
    <row r="226" spans="1:4" x14ac:dyDescent="0.25">
      <c r="A226" s="1">
        <v>51136</v>
      </c>
      <c r="B226">
        <v>411.57</v>
      </c>
      <c r="C226">
        <v>760.39</v>
      </c>
      <c r="D226" s="2">
        <v>100548.18</v>
      </c>
    </row>
    <row r="227" spans="1:4" x14ac:dyDescent="0.25">
      <c r="A227" s="1">
        <v>51167</v>
      </c>
      <c r="B227">
        <v>408.48</v>
      </c>
      <c r="C227">
        <v>763.48</v>
      </c>
      <c r="D227" s="2">
        <v>99784.7</v>
      </c>
    </row>
    <row r="228" spans="1:4" x14ac:dyDescent="0.25">
      <c r="A228" s="1">
        <v>51196</v>
      </c>
      <c r="B228">
        <v>405.38</v>
      </c>
      <c r="C228">
        <v>766.58</v>
      </c>
      <c r="D228" s="2">
        <v>99018.11</v>
      </c>
    </row>
    <row r="229" spans="1:4" x14ac:dyDescent="0.25">
      <c r="A229" s="1">
        <v>51227</v>
      </c>
      <c r="B229">
        <v>402.26</v>
      </c>
      <c r="C229">
        <v>769.7</v>
      </c>
      <c r="D229" s="2">
        <v>98248.41</v>
      </c>
    </row>
    <row r="230" spans="1:4" x14ac:dyDescent="0.25">
      <c r="A230" s="1">
        <v>51257</v>
      </c>
      <c r="B230">
        <v>399.13</v>
      </c>
      <c r="C230">
        <v>772.83</v>
      </c>
      <c r="D230" s="2">
        <v>97475.59</v>
      </c>
    </row>
    <row r="231" spans="1:4" x14ac:dyDescent="0.25">
      <c r="A231" s="1">
        <v>51288</v>
      </c>
      <c r="B231">
        <v>395.99</v>
      </c>
      <c r="C231">
        <v>775.97</v>
      </c>
      <c r="D231" s="2">
        <v>96699.62</v>
      </c>
    </row>
    <row r="232" spans="1:4" x14ac:dyDescent="0.25">
      <c r="A232" s="1">
        <v>51318</v>
      </c>
      <c r="B232">
        <v>392.84</v>
      </c>
      <c r="C232">
        <v>779.12</v>
      </c>
      <c r="D232" s="2">
        <v>95920.5</v>
      </c>
    </row>
    <row r="233" spans="1:4" x14ac:dyDescent="0.25">
      <c r="A233" s="1">
        <v>51349</v>
      </c>
      <c r="B233">
        <v>389.68</v>
      </c>
      <c r="C233">
        <v>782.28</v>
      </c>
      <c r="D233" s="2">
        <v>95138.22</v>
      </c>
    </row>
    <row r="234" spans="1:4" x14ac:dyDescent="0.25">
      <c r="A234" s="1">
        <v>51380</v>
      </c>
      <c r="B234">
        <v>386.5</v>
      </c>
      <c r="C234">
        <v>785.46</v>
      </c>
      <c r="D234" s="2">
        <v>94352.76</v>
      </c>
    </row>
    <row r="235" spans="1:4" x14ac:dyDescent="0.25">
      <c r="A235" s="1">
        <v>51410</v>
      </c>
      <c r="B235">
        <v>383.31</v>
      </c>
      <c r="C235">
        <v>788.65</v>
      </c>
      <c r="D235" s="2">
        <v>93564.11</v>
      </c>
    </row>
    <row r="236" spans="1:4" x14ac:dyDescent="0.25">
      <c r="A236" s="1">
        <v>51441</v>
      </c>
      <c r="B236">
        <v>380.1</v>
      </c>
      <c r="C236">
        <v>791.86</v>
      </c>
      <c r="D236" s="2">
        <v>92772.25</v>
      </c>
    </row>
    <row r="237" spans="1:4" x14ac:dyDescent="0.25">
      <c r="A237" s="1">
        <v>51471</v>
      </c>
      <c r="B237">
        <v>376.89</v>
      </c>
      <c r="C237">
        <v>795.07</v>
      </c>
      <c r="D237" s="2">
        <v>91977.18</v>
      </c>
    </row>
    <row r="238" spans="1:4" x14ac:dyDescent="0.25">
      <c r="A238" s="1">
        <v>51502</v>
      </c>
      <c r="B238">
        <v>373.66</v>
      </c>
      <c r="C238">
        <v>798.3</v>
      </c>
      <c r="D238" s="2">
        <v>91178.880000000005</v>
      </c>
    </row>
    <row r="239" spans="1:4" x14ac:dyDescent="0.25">
      <c r="A239" s="1">
        <v>51533</v>
      </c>
      <c r="B239">
        <v>370.41</v>
      </c>
      <c r="C239">
        <v>801.55</v>
      </c>
      <c r="D239" s="2">
        <v>90377.33</v>
      </c>
    </row>
    <row r="240" spans="1:4" x14ac:dyDescent="0.25">
      <c r="A240" s="1">
        <v>51561</v>
      </c>
      <c r="B240">
        <v>367.16</v>
      </c>
      <c r="C240">
        <v>804.8</v>
      </c>
      <c r="D240" s="2">
        <v>89572.53</v>
      </c>
    </row>
    <row r="241" spans="1:4" x14ac:dyDescent="0.25">
      <c r="A241" s="1">
        <v>51592</v>
      </c>
      <c r="B241">
        <v>363.89</v>
      </c>
      <c r="C241">
        <v>808.07</v>
      </c>
      <c r="D241" s="2">
        <v>88764.46</v>
      </c>
    </row>
    <row r="242" spans="1:4" x14ac:dyDescent="0.25">
      <c r="A242" s="1">
        <v>51622</v>
      </c>
      <c r="B242">
        <v>360.61</v>
      </c>
      <c r="C242">
        <v>811.35</v>
      </c>
      <c r="D242" s="2">
        <v>87953.1</v>
      </c>
    </row>
    <row r="243" spans="1:4" x14ac:dyDescent="0.25">
      <c r="A243" s="1">
        <v>51653</v>
      </c>
      <c r="B243">
        <v>357.31</v>
      </c>
      <c r="C243">
        <v>814.65</v>
      </c>
      <c r="D243" s="2">
        <v>87138.45</v>
      </c>
    </row>
    <row r="244" spans="1:4" x14ac:dyDescent="0.25">
      <c r="A244" s="1">
        <v>51683</v>
      </c>
      <c r="B244">
        <v>354</v>
      </c>
      <c r="C244">
        <v>817.96</v>
      </c>
      <c r="D244" s="2">
        <v>86320.49</v>
      </c>
    </row>
    <row r="245" spans="1:4" x14ac:dyDescent="0.25">
      <c r="A245" s="1">
        <v>51714</v>
      </c>
      <c r="B245">
        <v>350.68</v>
      </c>
      <c r="C245">
        <v>821.28</v>
      </c>
      <c r="D245" s="2">
        <v>85499.21</v>
      </c>
    </row>
    <row r="246" spans="1:4" x14ac:dyDescent="0.25">
      <c r="A246" s="1">
        <v>51745</v>
      </c>
      <c r="B246">
        <v>347.34</v>
      </c>
      <c r="C246">
        <v>824.62</v>
      </c>
      <c r="D246" s="2">
        <v>84674.59</v>
      </c>
    </row>
    <row r="247" spans="1:4" x14ac:dyDescent="0.25">
      <c r="A247" s="1">
        <v>51775</v>
      </c>
      <c r="B247">
        <v>343.99</v>
      </c>
      <c r="C247">
        <v>827.97</v>
      </c>
      <c r="D247" s="2">
        <v>83846.62</v>
      </c>
    </row>
    <row r="248" spans="1:4" x14ac:dyDescent="0.25">
      <c r="A248" s="1">
        <v>51806</v>
      </c>
      <c r="B248">
        <v>340.63</v>
      </c>
      <c r="C248">
        <v>831.33</v>
      </c>
      <c r="D248" s="2">
        <v>83015.289999999994</v>
      </c>
    </row>
    <row r="249" spans="1:4" x14ac:dyDescent="0.25">
      <c r="A249" s="1">
        <v>51836</v>
      </c>
      <c r="B249">
        <v>337.25</v>
      </c>
      <c r="C249">
        <v>834.71</v>
      </c>
      <c r="D249" s="2">
        <v>82180.58</v>
      </c>
    </row>
    <row r="250" spans="1:4" x14ac:dyDescent="0.25">
      <c r="A250" s="1">
        <v>51867</v>
      </c>
      <c r="B250">
        <v>333.86</v>
      </c>
      <c r="C250">
        <v>838.1</v>
      </c>
      <c r="D250" s="2">
        <v>81342.47</v>
      </c>
    </row>
    <row r="251" spans="1:4" x14ac:dyDescent="0.25">
      <c r="A251" s="1">
        <v>51898</v>
      </c>
      <c r="B251">
        <v>330.45</v>
      </c>
      <c r="C251">
        <v>841.51</v>
      </c>
      <c r="D251" s="2">
        <v>80500.97</v>
      </c>
    </row>
    <row r="252" spans="1:4" x14ac:dyDescent="0.25">
      <c r="A252" s="1">
        <v>51926</v>
      </c>
      <c r="B252">
        <v>327.04000000000002</v>
      </c>
      <c r="C252">
        <v>844.92</v>
      </c>
      <c r="D252" s="2">
        <v>79656.039999999994</v>
      </c>
    </row>
    <row r="253" spans="1:4" x14ac:dyDescent="0.25">
      <c r="A253" s="1">
        <v>51957</v>
      </c>
      <c r="B253">
        <v>323.60000000000002</v>
      </c>
      <c r="C253">
        <v>848.36</v>
      </c>
      <c r="D253" s="2">
        <v>78807.69</v>
      </c>
    </row>
    <row r="254" spans="1:4" x14ac:dyDescent="0.25">
      <c r="A254" s="1">
        <v>51987</v>
      </c>
      <c r="B254">
        <v>320.16000000000003</v>
      </c>
      <c r="C254">
        <v>851.8</v>
      </c>
      <c r="D254" s="2">
        <v>77955.88</v>
      </c>
    </row>
    <row r="255" spans="1:4" x14ac:dyDescent="0.25">
      <c r="A255" s="1">
        <v>52018</v>
      </c>
      <c r="B255">
        <v>316.7</v>
      </c>
      <c r="C255">
        <v>855.26</v>
      </c>
      <c r="D255" s="2">
        <v>77100.62</v>
      </c>
    </row>
    <row r="256" spans="1:4" x14ac:dyDescent="0.25">
      <c r="A256" s="1">
        <v>52048</v>
      </c>
      <c r="B256">
        <v>313.22000000000003</v>
      </c>
      <c r="C256">
        <v>858.74</v>
      </c>
      <c r="D256" s="2">
        <v>76241.88</v>
      </c>
    </row>
    <row r="257" spans="1:4" x14ac:dyDescent="0.25">
      <c r="A257" s="1">
        <v>52079</v>
      </c>
      <c r="B257">
        <v>309.73</v>
      </c>
      <c r="C257">
        <v>862.23</v>
      </c>
      <c r="D257" s="2">
        <v>75379.649999999994</v>
      </c>
    </row>
    <row r="258" spans="1:4" x14ac:dyDescent="0.25">
      <c r="A258" s="1">
        <v>52110</v>
      </c>
      <c r="B258">
        <v>306.23</v>
      </c>
      <c r="C258">
        <v>865.73</v>
      </c>
      <c r="D258" s="2">
        <v>74513.919999999998</v>
      </c>
    </row>
    <row r="259" spans="1:4" x14ac:dyDescent="0.25">
      <c r="A259" s="1">
        <v>52140</v>
      </c>
      <c r="B259">
        <v>302.70999999999998</v>
      </c>
      <c r="C259">
        <v>869.25</v>
      </c>
      <c r="D259" s="2">
        <v>73644.67</v>
      </c>
    </row>
    <row r="260" spans="1:4" x14ac:dyDescent="0.25">
      <c r="A260" s="1">
        <v>52171</v>
      </c>
      <c r="B260">
        <v>299.18</v>
      </c>
      <c r="C260">
        <v>872.78</v>
      </c>
      <c r="D260" s="2">
        <v>72771.899999999994</v>
      </c>
    </row>
    <row r="261" spans="1:4" x14ac:dyDescent="0.25">
      <c r="A261" s="1">
        <v>52201</v>
      </c>
      <c r="B261">
        <v>295.64</v>
      </c>
      <c r="C261">
        <v>876.32</v>
      </c>
      <c r="D261" s="2">
        <v>71895.570000000007</v>
      </c>
    </row>
    <row r="262" spans="1:4" x14ac:dyDescent="0.25">
      <c r="A262" s="1">
        <v>52232</v>
      </c>
      <c r="B262">
        <v>292.08</v>
      </c>
      <c r="C262">
        <v>879.88</v>
      </c>
      <c r="D262" s="2">
        <v>71015.69</v>
      </c>
    </row>
    <row r="263" spans="1:4" x14ac:dyDescent="0.25">
      <c r="A263" s="1">
        <v>52263</v>
      </c>
      <c r="B263">
        <v>288.5</v>
      </c>
      <c r="C263">
        <v>883.46</v>
      </c>
      <c r="D263" s="2">
        <v>70132.23</v>
      </c>
    </row>
    <row r="264" spans="1:4" x14ac:dyDescent="0.25">
      <c r="A264" s="1">
        <v>52291</v>
      </c>
      <c r="B264">
        <v>284.91000000000003</v>
      </c>
      <c r="C264">
        <v>887.05</v>
      </c>
      <c r="D264" s="2">
        <v>69245.179999999993</v>
      </c>
    </row>
    <row r="265" spans="1:4" x14ac:dyDescent="0.25">
      <c r="A265" s="1">
        <v>52322</v>
      </c>
      <c r="B265">
        <v>281.31</v>
      </c>
      <c r="C265">
        <v>890.65</v>
      </c>
      <c r="D265" s="2">
        <v>68354.53</v>
      </c>
    </row>
    <row r="266" spans="1:4" x14ac:dyDescent="0.25">
      <c r="A266" s="1">
        <v>52352</v>
      </c>
      <c r="B266">
        <v>277.69</v>
      </c>
      <c r="C266">
        <v>894.27</v>
      </c>
      <c r="D266" s="2">
        <v>67460.259999999995</v>
      </c>
    </row>
    <row r="267" spans="1:4" x14ac:dyDescent="0.25">
      <c r="A267" s="1">
        <v>52383</v>
      </c>
      <c r="B267">
        <v>274.06</v>
      </c>
      <c r="C267">
        <v>897.9</v>
      </c>
      <c r="D267" s="2">
        <v>66562.36</v>
      </c>
    </row>
    <row r="268" spans="1:4" x14ac:dyDescent="0.25">
      <c r="A268" s="1">
        <v>52413</v>
      </c>
      <c r="B268">
        <v>270.41000000000003</v>
      </c>
      <c r="C268">
        <v>901.55</v>
      </c>
      <c r="D268" s="2">
        <v>65660.81</v>
      </c>
    </row>
    <row r="269" spans="1:4" x14ac:dyDescent="0.25">
      <c r="A269" s="1">
        <v>52444</v>
      </c>
      <c r="B269">
        <v>266.75</v>
      </c>
      <c r="C269">
        <v>905.21</v>
      </c>
      <c r="D269" s="2">
        <v>64755.59</v>
      </c>
    </row>
    <row r="270" spans="1:4" x14ac:dyDescent="0.25">
      <c r="A270" s="1">
        <v>52475</v>
      </c>
      <c r="B270">
        <v>263.07</v>
      </c>
      <c r="C270">
        <v>908.89</v>
      </c>
      <c r="D270" s="2">
        <v>63846.7</v>
      </c>
    </row>
    <row r="271" spans="1:4" x14ac:dyDescent="0.25">
      <c r="A271" s="1">
        <v>52505</v>
      </c>
      <c r="B271">
        <v>259.38</v>
      </c>
      <c r="C271">
        <v>912.58</v>
      </c>
      <c r="D271" s="2">
        <v>62934.12</v>
      </c>
    </row>
    <row r="272" spans="1:4" x14ac:dyDescent="0.25">
      <c r="A272" s="1">
        <v>52536</v>
      </c>
      <c r="B272">
        <v>255.67</v>
      </c>
      <c r="C272">
        <v>916.29</v>
      </c>
      <c r="D272" s="2">
        <v>62017.83</v>
      </c>
    </row>
    <row r="273" spans="1:4" x14ac:dyDescent="0.25">
      <c r="A273" s="1">
        <v>52566</v>
      </c>
      <c r="B273">
        <v>251.95</v>
      </c>
      <c r="C273">
        <v>920.01</v>
      </c>
      <c r="D273" s="2">
        <v>61097.82</v>
      </c>
    </row>
    <row r="274" spans="1:4" x14ac:dyDescent="0.25">
      <c r="A274" s="1">
        <v>52597</v>
      </c>
      <c r="B274">
        <v>248.21</v>
      </c>
      <c r="C274">
        <v>923.75</v>
      </c>
      <c r="D274" s="2">
        <v>60174.07</v>
      </c>
    </row>
    <row r="275" spans="1:4" x14ac:dyDescent="0.25">
      <c r="A275" s="1">
        <v>52628</v>
      </c>
      <c r="B275">
        <v>244.46</v>
      </c>
      <c r="C275">
        <v>927.5</v>
      </c>
      <c r="D275" s="2">
        <v>59246.57</v>
      </c>
    </row>
    <row r="276" spans="1:4" x14ac:dyDescent="0.25">
      <c r="A276" s="1">
        <v>52657</v>
      </c>
      <c r="B276">
        <v>240.69</v>
      </c>
      <c r="C276">
        <v>931.27</v>
      </c>
      <c r="D276" s="2">
        <v>58315.29</v>
      </c>
    </row>
    <row r="277" spans="1:4" x14ac:dyDescent="0.25">
      <c r="A277" s="1">
        <v>52688</v>
      </c>
      <c r="B277">
        <v>236.91</v>
      </c>
      <c r="C277">
        <v>935.05</v>
      </c>
      <c r="D277" s="2">
        <v>57380.24</v>
      </c>
    </row>
    <row r="278" spans="1:4" x14ac:dyDescent="0.25">
      <c r="A278" s="1">
        <v>52718</v>
      </c>
      <c r="B278">
        <v>233.11</v>
      </c>
      <c r="C278">
        <v>938.85</v>
      </c>
      <c r="D278" s="2">
        <v>56441.39</v>
      </c>
    </row>
    <row r="279" spans="1:4" x14ac:dyDescent="0.25">
      <c r="A279" s="1">
        <v>52749</v>
      </c>
      <c r="B279">
        <v>229.29</v>
      </c>
      <c r="C279">
        <v>942.67</v>
      </c>
      <c r="D279" s="2">
        <v>55498.720000000001</v>
      </c>
    </row>
    <row r="280" spans="1:4" x14ac:dyDescent="0.25">
      <c r="A280" s="1">
        <v>52779</v>
      </c>
      <c r="B280">
        <v>225.46</v>
      </c>
      <c r="C280">
        <v>946.5</v>
      </c>
      <c r="D280" s="2">
        <v>54552.22</v>
      </c>
    </row>
    <row r="281" spans="1:4" x14ac:dyDescent="0.25">
      <c r="A281" s="1">
        <v>52810</v>
      </c>
      <c r="B281">
        <v>221.62</v>
      </c>
      <c r="C281">
        <v>950.34</v>
      </c>
      <c r="D281" s="2">
        <v>53601.88</v>
      </c>
    </row>
    <row r="282" spans="1:4" x14ac:dyDescent="0.25">
      <c r="A282" s="1">
        <v>52841</v>
      </c>
      <c r="B282">
        <v>217.76</v>
      </c>
      <c r="C282">
        <v>954.2</v>
      </c>
      <c r="D282" s="2">
        <v>52647.68</v>
      </c>
    </row>
    <row r="283" spans="1:4" x14ac:dyDescent="0.25">
      <c r="A283" s="1">
        <v>52871</v>
      </c>
      <c r="B283">
        <v>213.88</v>
      </c>
      <c r="C283">
        <v>958.08</v>
      </c>
      <c r="D283" s="2">
        <v>51689.599999999999</v>
      </c>
    </row>
    <row r="284" spans="1:4" x14ac:dyDescent="0.25">
      <c r="A284" s="1">
        <v>52902</v>
      </c>
      <c r="B284">
        <v>209.99</v>
      </c>
      <c r="C284">
        <v>961.97</v>
      </c>
      <c r="D284" s="2">
        <v>50727.63</v>
      </c>
    </row>
    <row r="285" spans="1:4" x14ac:dyDescent="0.25">
      <c r="A285" s="1">
        <v>52932</v>
      </c>
      <c r="B285">
        <v>206.08</v>
      </c>
      <c r="C285">
        <v>965.88</v>
      </c>
      <c r="D285" s="2">
        <v>49761.75</v>
      </c>
    </row>
    <row r="286" spans="1:4" x14ac:dyDescent="0.25">
      <c r="A286" s="1">
        <v>52963</v>
      </c>
      <c r="B286">
        <v>202.16</v>
      </c>
      <c r="C286">
        <v>969.8</v>
      </c>
      <c r="D286" s="2">
        <v>48791.95</v>
      </c>
    </row>
    <row r="287" spans="1:4" x14ac:dyDescent="0.25">
      <c r="A287" s="1">
        <v>52994</v>
      </c>
      <c r="B287">
        <v>198.22</v>
      </c>
      <c r="C287">
        <v>973.74</v>
      </c>
      <c r="D287" s="2">
        <v>47818.21</v>
      </c>
    </row>
    <row r="288" spans="1:4" x14ac:dyDescent="0.25">
      <c r="A288" s="1">
        <v>53022</v>
      </c>
      <c r="B288">
        <v>194.26</v>
      </c>
      <c r="C288">
        <v>977.7</v>
      </c>
      <c r="D288" s="2">
        <v>46840.51</v>
      </c>
    </row>
    <row r="289" spans="1:4" x14ac:dyDescent="0.25">
      <c r="A289" s="1">
        <v>53053</v>
      </c>
      <c r="B289">
        <v>190.29</v>
      </c>
      <c r="C289">
        <v>981.67</v>
      </c>
      <c r="D289" s="2">
        <v>45858.84</v>
      </c>
    </row>
    <row r="290" spans="1:4" x14ac:dyDescent="0.25">
      <c r="A290" s="1">
        <v>53083</v>
      </c>
      <c r="B290">
        <v>186.3</v>
      </c>
      <c r="C290">
        <v>985.66</v>
      </c>
      <c r="D290" s="2">
        <v>44873.18</v>
      </c>
    </row>
    <row r="291" spans="1:4" x14ac:dyDescent="0.25">
      <c r="A291" s="1">
        <v>53114</v>
      </c>
      <c r="B291">
        <v>182.3</v>
      </c>
      <c r="C291">
        <v>989.66</v>
      </c>
      <c r="D291" s="2">
        <v>43883.519999999997</v>
      </c>
    </row>
    <row r="292" spans="1:4" x14ac:dyDescent="0.25">
      <c r="A292" s="1">
        <v>53144</v>
      </c>
      <c r="B292">
        <v>178.28</v>
      </c>
      <c r="C292">
        <v>993.68</v>
      </c>
      <c r="D292" s="2">
        <v>42889.83</v>
      </c>
    </row>
    <row r="293" spans="1:4" x14ac:dyDescent="0.25">
      <c r="A293" s="1">
        <v>53175</v>
      </c>
      <c r="B293">
        <v>174.24</v>
      </c>
      <c r="C293">
        <v>997.72</v>
      </c>
      <c r="D293" s="2">
        <v>41892.11</v>
      </c>
    </row>
    <row r="294" spans="1:4" x14ac:dyDescent="0.25">
      <c r="A294" s="1">
        <v>53206</v>
      </c>
      <c r="B294">
        <v>170.19</v>
      </c>
      <c r="C294" s="2">
        <v>1001.77</v>
      </c>
      <c r="D294" s="2">
        <v>40890.339999999997</v>
      </c>
    </row>
    <row r="295" spans="1:4" x14ac:dyDescent="0.25">
      <c r="A295" s="1">
        <v>53236</v>
      </c>
      <c r="B295">
        <v>166.12</v>
      </c>
      <c r="C295" s="2">
        <v>1005.84</v>
      </c>
      <c r="D295" s="2">
        <v>39884.5</v>
      </c>
    </row>
    <row r="296" spans="1:4" x14ac:dyDescent="0.25">
      <c r="A296" s="1">
        <v>53267</v>
      </c>
      <c r="B296">
        <v>162.03</v>
      </c>
      <c r="C296" s="2">
        <v>1009.93</v>
      </c>
      <c r="D296" s="2">
        <v>38874.57</v>
      </c>
    </row>
    <row r="297" spans="1:4" x14ac:dyDescent="0.25">
      <c r="A297" s="1">
        <v>53297</v>
      </c>
      <c r="B297">
        <v>157.93</v>
      </c>
      <c r="C297" s="2">
        <v>1014.03</v>
      </c>
      <c r="D297" s="2">
        <v>37860.53</v>
      </c>
    </row>
    <row r="298" spans="1:4" x14ac:dyDescent="0.25">
      <c r="A298" s="1">
        <v>53328</v>
      </c>
      <c r="B298">
        <v>153.81</v>
      </c>
      <c r="C298" s="2">
        <v>1018.15</v>
      </c>
      <c r="D298" s="2">
        <v>36842.379999999997</v>
      </c>
    </row>
    <row r="299" spans="1:4" x14ac:dyDescent="0.25">
      <c r="A299" s="1">
        <v>53359</v>
      </c>
      <c r="B299">
        <v>149.66999999999999</v>
      </c>
      <c r="C299" s="2">
        <v>1022.29</v>
      </c>
      <c r="D299" s="2">
        <v>35820.1</v>
      </c>
    </row>
    <row r="300" spans="1:4" x14ac:dyDescent="0.25">
      <c r="A300" s="1">
        <v>53387</v>
      </c>
      <c r="B300">
        <v>145.52000000000001</v>
      </c>
      <c r="C300" s="2">
        <v>1026.44</v>
      </c>
      <c r="D300" s="2">
        <v>34793.65</v>
      </c>
    </row>
    <row r="301" spans="1:4" x14ac:dyDescent="0.25">
      <c r="A301" s="1">
        <v>53418</v>
      </c>
      <c r="B301">
        <v>141.35</v>
      </c>
      <c r="C301" s="2">
        <v>1030.6099999999999</v>
      </c>
      <c r="D301" s="2">
        <v>33763.040000000001</v>
      </c>
    </row>
    <row r="302" spans="1:4" x14ac:dyDescent="0.25">
      <c r="A302" s="1">
        <v>53448</v>
      </c>
      <c r="B302">
        <v>137.16</v>
      </c>
      <c r="C302" s="2">
        <v>1034.8</v>
      </c>
      <c r="D302" s="2">
        <v>32728.25</v>
      </c>
    </row>
    <row r="303" spans="1:4" x14ac:dyDescent="0.25">
      <c r="A303" s="1">
        <v>53479</v>
      </c>
      <c r="B303">
        <v>132.96</v>
      </c>
      <c r="C303" s="2">
        <v>1039</v>
      </c>
      <c r="D303" s="2">
        <v>31689.24</v>
      </c>
    </row>
    <row r="304" spans="1:4" x14ac:dyDescent="0.25">
      <c r="A304" s="1">
        <v>53509</v>
      </c>
      <c r="B304">
        <v>128.74</v>
      </c>
      <c r="C304" s="2">
        <v>1043.22</v>
      </c>
      <c r="D304" s="2">
        <v>30646.02</v>
      </c>
    </row>
    <row r="305" spans="1:4" x14ac:dyDescent="0.25">
      <c r="A305" s="1">
        <v>53540</v>
      </c>
      <c r="B305">
        <v>124.5</v>
      </c>
      <c r="C305" s="2">
        <v>1047.46</v>
      </c>
      <c r="D305" s="2">
        <v>29598.560000000001</v>
      </c>
    </row>
    <row r="306" spans="1:4" x14ac:dyDescent="0.25">
      <c r="A306" s="1">
        <v>53571</v>
      </c>
      <c r="B306">
        <v>120.24</v>
      </c>
      <c r="C306" s="2">
        <v>1051.72</v>
      </c>
      <c r="D306" s="2">
        <v>28546.85</v>
      </c>
    </row>
    <row r="307" spans="1:4" x14ac:dyDescent="0.25">
      <c r="A307" s="1">
        <v>53601</v>
      </c>
      <c r="B307">
        <v>115.97</v>
      </c>
      <c r="C307" s="2">
        <v>1055.99</v>
      </c>
      <c r="D307" s="2">
        <v>27490.86</v>
      </c>
    </row>
    <row r="308" spans="1:4" x14ac:dyDescent="0.25">
      <c r="A308" s="1">
        <v>53632</v>
      </c>
      <c r="B308">
        <v>111.68</v>
      </c>
      <c r="C308" s="2">
        <v>1060.28</v>
      </c>
      <c r="D308" s="2">
        <v>26430.58</v>
      </c>
    </row>
    <row r="309" spans="1:4" x14ac:dyDescent="0.25">
      <c r="A309" s="1">
        <v>53662</v>
      </c>
      <c r="B309">
        <v>107.37</v>
      </c>
      <c r="C309" s="2">
        <v>1064.5899999999999</v>
      </c>
      <c r="D309" s="2">
        <v>25365.99</v>
      </c>
    </row>
    <row r="310" spans="1:4" x14ac:dyDescent="0.25">
      <c r="A310" s="1">
        <v>53693</v>
      </c>
      <c r="B310">
        <v>103.05</v>
      </c>
      <c r="C310" s="2">
        <v>1068.9100000000001</v>
      </c>
      <c r="D310" s="2">
        <v>24297.08</v>
      </c>
    </row>
    <row r="311" spans="1:4" x14ac:dyDescent="0.25">
      <c r="A311" s="1">
        <v>53724</v>
      </c>
      <c r="B311">
        <v>98.71</v>
      </c>
      <c r="C311" s="2">
        <v>1073.25</v>
      </c>
      <c r="D311" s="2">
        <v>23223.83</v>
      </c>
    </row>
    <row r="312" spans="1:4" x14ac:dyDescent="0.25">
      <c r="A312" s="1">
        <v>53752</v>
      </c>
      <c r="B312">
        <v>94.35</v>
      </c>
      <c r="C312" s="2">
        <v>1077.6099999999999</v>
      </c>
      <c r="D312" s="2">
        <v>22146.22</v>
      </c>
    </row>
    <row r="313" spans="1:4" x14ac:dyDescent="0.25">
      <c r="A313" s="1">
        <v>53783</v>
      </c>
      <c r="B313">
        <v>89.97</v>
      </c>
      <c r="C313" s="2">
        <v>1081.99</v>
      </c>
      <c r="D313" s="2">
        <v>21064.23</v>
      </c>
    </row>
    <row r="314" spans="1:4" x14ac:dyDescent="0.25">
      <c r="A314" s="1">
        <v>53813</v>
      </c>
      <c r="B314">
        <v>85.57</v>
      </c>
      <c r="C314" s="2">
        <v>1086.3900000000001</v>
      </c>
      <c r="D314" s="2">
        <v>19977.84</v>
      </c>
    </row>
    <row r="315" spans="1:4" x14ac:dyDescent="0.25">
      <c r="A315" s="1">
        <v>53844</v>
      </c>
      <c r="B315">
        <v>81.16</v>
      </c>
      <c r="C315" s="2">
        <v>1090.8</v>
      </c>
      <c r="D315" s="2">
        <v>18887.04</v>
      </c>
    </row>
    <row r="316" spans="1:4" x14ac:dyDescent="0.25">
      <c r="A316" s="1">
        <v>53874</v>
      </c>
      <c r="B316">
        <v>76.73</v>
      </c>
      <c r="C316" s="2">
        <v>1095.23</v>
      </c>
      <c r="D316" s="2">
        <v>17791.810000000001</v>
      </c>
    </row>
    <row r="317" spans="1:4" x14ac:dyDescent="0.25">
      <c r="A317" s="1">
        <v>53905</v>
      </c>
      <c r="B317">
        <v>72.28</v>
      </c>
      <c r="C317" s="2">
        <v>1099.68</v>
      </c>
      <c r="D317" s="2">
        <v>16692.13</v>
      </c>
    </row>
    <row r="318" spans="1:4" x14ac:dyDescent="0.25">
      <c r="A318" s="1">
        <v>53936</v>
      </c>
      <c r="B318">
        <v>67.81</v>
      </c>
      <c r="C318" s="2">
        <v>1104.1500000000001</v>
      </c>
      <c r="D318" s="2">
        <v>15587.98</v>
      </c>
    </row>
    <row r="319" spans="1:4" x14ac:dyDescent="0.25">
      <c r="A319" s="1">
        <v>53966</v>
      </c>
      <c r="B319">
        <v>63.33</v>
      </c>
      <c r="C319" s="2">
        <v>1108.6300000000001</v>
      </c>
      <c r="D319" s="2">
        <v>14479.34</v>
      </c>
    </row>
    <row r="320" spans="1:4" x14ac:dyDescent="0.25">
      <c r="A320" s="1">
        <v>53997</v>
      </c>
      <c r="B320">
        <v>58.82</v>
      </c>
      <c r="C320" s="2">
        <v>1113.1400000000001</v>
      </c>
      <c r="D320" s="2">
        <v>13366.21</v>
      </c>
    </row>
    <row r="321" spans="1:4" x14ac:dyDescent="0.25">
      <c r="A321" s="1">
        <v>54027</v>
      </c>
      <c r="B321">
        <v>54.3</v>
      </c>
      <c r="C321" s="2">
        <v>1117.6600000000001</v>
      </c>
      <c r="D321" s="2">
        <v>12248.55</v>
      </c>
    </row>
    <row r="322" spans="1:4" x14ac:dyDescent="0.25">
      <c r="A322" s="1">
        <v>54058</v>
      </c>
      <c r="B322">
        <v>49.76</v>
      </c>
      <c r="C322" s="2">
        <v>1122.2</v>
      </c>
      <c r="D322" s="2">
        <v>11126.35</v>
      </c>
    </row>
    <row r="323" spans="1:4" x14ac:dyDescent="0.25">
      <c r="A323" s="1">
        <v>54089</v>
      </c>
      <c r="B323">
        <v>45.2</v>
      </c>
      <c r="C323" s="2">
        <v>1126.76</v>
      </c>
      <c r="D323" s="2">
        <v>9999.59</v>
      </c>
    </row>
    <row r="324" spans="1:4" x14ac:dyDescent="0.25">
      <c r="A324" s="1">
        <v>54118</v>
      </c>
      <c r="B324">
        <v>40.619999999999997</v>
      </c>
      <c r="C324" s="2">
        <v>1131.3399999999999</v>
      </c>
      <c r="D324" s="2">
        <v>8868.25</v>
      </c>
    </row>
    <row r="325" spans="1:4" x14ac:dyDescent="0.25">
      <c r="A325" s="1">
        <v>54149</v>
      </c>
      <c r="B325">
        <v>36.03</v>
      </c>
      <c r="C325" s="2">
        <v>1135.93</v>
      </c>
      <c r="D325" s="2">
        <v>7732.32</v>
      </c>
    </row>
    <row r="326" spans="1:4" x14ac:dyDescent="0.25">
      <c r="A326" s="1">
        <v>54179</v>
      </c>
      <c r="B326">
        <v>31.41</v>
      </c>
      <c r="C326" s="2">
        <v>1140.55</v>
      </c>
      <c r="D326" s="2">
        <v>6591.77</v>
      </c>
    </row>
    <row r="327" spans="1:4" x14ac:dyDescent="0.25">
      <c r="A327" s="1">
        <v>54210</v>
      </c>
      <c r="B327">
        <v>26.78</v>
      </c>
      <c r="C327" s="2">
        <v>1145.18</v>
      </c>
      <c r="D327" s="2">
        <v>5446.59</v>
      </c>
    </row>
    <row r="328" spans="1:4" x14ac:dyDescent="0.25">
      <c r="A328" s="1">
        <v>54240</v>
      </c>
      <c r="B328">
        <v>22.13</v>
      </c>
      <c r="C328" s="2">
        <v>1149.83</v>
      </c>
      <c r="D328" s="2">
        <v>4296.76</v>
      </c>
    </row>
    <row r="329" spans="1:4" x14ac:dyDescent="0.25">
      <c r="A329" s="1">
        <v>54271</v>
      </c>
      <c r="B329">
        <v>17.46</v>
      </c>
      <c r="C329" s="2">
        <v>1154.5</v>
      </c>
      <c r="D329" s="2">
        <v>3142.25</v>
      </c>
    </row>
    <row r="330" spans="1:4" x14ac:dyDescent="0.25">
      <c r="A330" s="1">
        <v>54302</v>
      </c>
      <c r="B330">
        <v>12.77</v>
      </c>
      <c r="C330" s="2">
        <v>1159.19</v>
      </c>
      <c r="D330" s="2">
        <v>1983.06</v>
      </c>
    </row>
    <row r="331" spans="1:4" x14ac:dyDescent="0.25">
      <c r="A331" s="1">
        <v>54332</v>
      </c>
      <c r="B331">
        <v>8.06</v>
      </c>
      <c r="C331" s="2">
        <v>1163.9000000000001</v>
      </c>
      <c r="D331">
        <v>819.15</v>
      </c>
    </row>
    <row r="332" spans="1:4" x14ac:dyDescent="0.25">
      <c r="A332" s="1">
        <v>54363</v>
      </c>
      <c r="B332">
        <v>3.33</v>
      </c>
      <c r="C332">
        <v>819.15</v>
      </c>
      <c r="D3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1BB1-3DB4-4B1A-B609-FA15D90257DB}">
  <dimension ref="A1:DR227"/>
  <sheetViews>
    <sheetView tabSelected="1" topLeftCell="AD1" zoomScale="40" zoomScaleNormal="40" workbookViewId="0">
      <selection activeCell="AD54" sqref="A54:XFD223"/>
    </sheetView>
  </sheetViews>
  <sheetFormatPr defaultColWidth="0" defaultRowHeight="15" zeroHeight="1" x14ac:dyDescent="0.25"/>
  <cols>
    <col min="1" max="1" width="7.42578125" bestFit="1" customWidth="1"/>
    <col min="2" max="2" width="8.5703125" style="16" customWidth="1"/>
    <col min="3" max="3" width="9.5703125" bestFit="1" customWidth="1"/>
    <col min="4" max="4" width="11.5703125" bestFit="1" customWidth="1"/>
    <col min="5" max="5" width="8.42578125" bestFit="1" customWidth="1"/>
    <col min="6" max="6" width="9.5703125" bestFit="1" customWidth="1"/>
    <col min="7" max="7" width="12.85546875" customWidth="1"/>
    <col min="8" max="8" width="8.42578125" customWidth="1"/>
    <col min="9" max="9" width="9.5703125" bestFit="1" customWidth="1"/>
    <col min="10" max="10" width="12.140625" customWidth="1"/>
    <col min="11" max="11" width="8.42578125" bestFit="1" customWidth="1"/>
    <col min="12" max="12" width="9.5703125" bestFit="1" customWidth="1"/>
    <col min="13" max="13" width="12.42578125" customWidth="1"/>
    <col min="14" max="14" width="11.7109375" bestFit="1" customWidth="1"/>
    <col min="15" max="15" width="13.85546875" bestFit="1" customWidth="1"/>
    <col min="16" max="16" width="12.7109375" bestFit="1" customWidth="1"/>
    <col min="17" max="17" width="13.85546875" style="40" bestFit="1" customWidth="1"/>
    <col min="18" max="21" width="9.140625" customWidth="1"/>
    <col min="22" max="22" width="2.7109375" customWidth="1"/>
    <col min="23" max="23" width="10" customWidth="1"/>
    <col min="24" max="25" width="10.28515625" bestFit="1" customWidth="1"/>
    <col min="26" max="26" width="2.85546875" customWidth="1"/>
    <col min="27" max="27" width="9.7109375" customWidth="1"/>
    <col min="28" max="28" width="10.28515625" bestFit="1" customWidth="1"/>
    <col min="29" max="29" width="10.5703125" bestFit="1" customWidth="1"/>
    <col min="30" max="31" width="10.5703125" customWidth="1"/>
    <col min="32" max="55" width="9.140625" customWidth="1"/>
    <col min="56" max="56" width="9.140625" hidden="1" customWidth="1"/>
    <col min="57" max="121" width="0" hidden="1" customWidth="1"/>
    <col min="122" max="122" width="9.140625" customWidth="1"/>
    <col min="123" max="16384" width="9.140625" hidden="1"/>
  </cols>
  <sheetData>
    <row r="1" spans="1:121" x14ac:dyDescent="0.25">
      <c r="B1" s="58" t="s">
        <v>19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16"/>
      <c r="DQ1" t="s">
        <v>60</v>
      </c>
    </row>
    <row r="2" spans="1:121" ht="15.75" x14ac:dyDescent="0.25">
      <c r="B2" s="54" t="s">
        <v>9</v>
      </c>
      <c r="C2" s="55"/>
      <c r="D2" s="55"/>
      <c r="E2" s="54" t="s">
        <v>10</v>
      </c>
      <c r="F2" s="55"/>
      <c r="G2" s="55"/>
      <c r="H2" s="52" t="s">
        <v>11</v>
      </c>
      <c r="I2" s="53"/>
      <c r="J2" s="53"/>
      <c r="K2" s="52" t="s">
        <v>12</v>
      </c>
      <c r="L2" s="53"/>
      <c r="M2" s="53"/>
      <c r="N2" s="59" t="s">
        <v>57</v>
      </c>
      <c r="O2" s="60"/>
      <c r="P2" s="60"/>
      <c r="Q2" s="61"/>
      <c r="S2" s="45" t="s">
        <v>58</v>
      </c>
      <c r="T2" s="45"/>
      <c r="U2" s="45"/>
      <c r="W2" s="45" t="s">
        <v>59</v>
      </c>
      <c r="X2" s="45"/>
      <c r="Y2" s="45"/>
      <c r="AA2" s="45" t="s">
        <v>61</v>
      </c>
      <c r="AB2" s="45"/>
      <c r="AC2" s="45"/>
      <c r="AD2" s="4"/>
      <c r="AE2" s="4"/>
    </row>
    <row r="3" spans="1:121" ht="15.75" thickBot="1" x14ac:dyDescent="0.3">
      <c r="A3" s="20" t="s">
        <v>5</v>
      </c>
      <c r="B3" s="22" t="s">
        <v>41</v>
      </c>
      <c r="C3" s="20" t="s">
        <v>42</v>
      </c>
      <c r="D3" s="20" t="s">
        <v>43</v>
      </c>
      <c r="E3" s="22" t="s">
        <v>44</v>
      </c>
      <c r="F3" s="20" t="s">
        <v>45</v>
      </c>
      <c r="G3" s="20" t="s">
        <v>46</v>
      </c>
      <c r="H3" s="22" t="s">
        <v>47</v>
      </c>
      <c r="I3" s="20" t="s">
        <v>48</v>
      </c>
      <c r="J3" s="20" t="s">
        <v>49</v>
      </c>
      <c r="K3" s="22" t="s">
        <v>50</v>
      </c>
      <c r="L3" s="20" t="s">
        <v>51</v>
      </c>
      <c r="M3" s="38" t="s">
        <v>52</v>
      </c>
      <c r="N3" s="30" t="s">
        <v>53</v>
      </c>
      <c r="O3" s="30" t="s">
        <v>55</v>
      </c>
      <c r="P3" s="30" t="s">
        <v>54</v>
      </c>
      <c r="Q3" s="40" t="s">
        <v>56</v>
      </c>
      <c r="S3" s="41">
        <v>2.375</v>
      </c>
      <c r="T3" s="41">
        <v>2.25</v>
      </c>
      <c r="U3" s="41">
        <v>2.125</v>
      </c>
      <c r="W3" s="41">
        <v>2.375</v>
      </c>
      <c r="X3" s="41">
        <v>2.25</v>
      </c>
      <c r="Y3" s="41">
        <v>2.125</v>
      </c>
      <c r="AA3" s="41">
        <v>2.375</v>
      </c>
      <c r="AB3" s="41">
        <v>2.25</v>
      </c>
      <c r="AC3" s="41">
        <v>2.125</v>
      </c>
      <c r="AD3" s="42"/>
      <c r="AE3" s="42"/>
    </row>
    <row r="4" spans="1:121" x14ac:dyDescent="0.25">
      <c r="A4" s="1">
        <v>44348</v>
      </c>
      <c r="B4" s="34">
        <v>0</v>
      </c>
      <c r="C4" s="36">
        <v>0</v>
      </c>
      <c r="D4" s="36">
        <v>213000</v>
      </c>
      <c r="E4" s="34">
        <v>0</v>
      </c>
      <c r="F4" s="36">
        <v>0</v>
      </c>
      <c r="G4" s="36">
        <v>213000</v>
      </c>
      <c r="H4" s="34">
        <v>0</v>
      </c>
      <c r="I4" s="36">
        <v>0</v>
      </c>
      <c r="J4" s="36">
        <v>213000</v>
      </c>
      <c r="K4" s="34">
        <v>0</v>
      </c>
      <c r="L4" s="36">
        <v>0</v>
      </c>
      <c r="M4" s="39">
        <v>213000</v>
      </c>
      <c r="N4" s="36">
        <f>CC2_5</f>
        <v>5102</v>
      </c>
      <c r="O4" s="36">
        <f t="shared" ref="O4" si="0">CC2_375</f>
        <v>5882</v>
      </c>
      <c r="P4" s="36">
        <f t="shared" ref="P4" si="1">CC2_25</f>
        <v>7428</v>
      </c>
      <c r="Q4" s="39">
        <f>CC2_125</f>
        <v>9158</v>
      </c>
      <c r="S4">
        <f>pay2_5-pay2_375</f>
        <v>12.75</v>
      </c>
      <c r="T4">
        <f>pay2_5-pay2_25</f>
        <v>25.429999999999836</v>
      </c>
      <c r="U4">
        <f>pay2_5-pay2_125</f>
        <v>38.019999999999982</v>
      </c>
      <c r="W4" s="37">
        <f>Table1[[#This Row],[loanCost2_5]]-Table1[[#This Row],[loanCost2_375]]</f>
        <v>-780</v>
      </c>
      <c r="X4" s="37">
        <f>Table1[[#This Row],[loanCost2_5]]-Table1[[#This Row],[loanCost2_25]]</f>
        <v>-2326</v>
      </c>
      <c r="Y4" s="37">
        <f>Table1[[#This Row],[loanCost2_5]]-Table1[[#This Row],[loanCost2_125]]</f>
        <v>-4056</v>
      </c>
      <c r="AA4" s="37">
        <f>S4+W4</f>
        <v>-767.25</v>
      </c>
      <c r="AB4" s="37">
        <f t="shared" ref="AB4:AC4" si="2">T4+X4</f>
        <v>-2300.5700000000002</v>
      </c>
      <c r="AC4" s="37">
        <f t="shared" si="2"/>
        <v>-4017.98</v>
      </c>
      <c r="AD4" s="37"/>
      <c r="AE4" s="37"/>
    </row>
    <row r="5" spans="1:121" x14ac:dyDescent="0.25">
      <c r="A5" s="1">
        <v>44378</v>
      </c>
      <c r="B5" s="34">
        <v>443.75</v>
      </c>
      <c r="C5" s="35">
        <v>781.83</v>
      </c>
      <c r="D5" s="35">
        <v>212218.17</v>
      </c>
      <c r="E5" s="34">
        <v>421.56</v>
      </c>
      <c r="F5" s="35">
        <v>791.27</v>
      </c>
      <c r="G5" s="35">
        <v>212208.73</v>
      </c>
      <c r="H5" s="34">
        <v>399.38</v>
      </c>
      <c r="I5" s="35">
        <v>800.78</v>
      </c>
      <c r="J5" s="35">
        <v>212199.23</v>
      </c>
      <c r="K5" s="34">
        <v>377.19</v>
      </c>
      <c r="L5" s="35">
        <v>810.37</v>
      </c>
      <c r="M5" s="35">
        <v>212189.63</v>
      </c>
      <c r="N5" s="34">
        <f>N4+Table1[[#This Row],[int2_5]]</f>
        <v>5545.75</v>
      </c>
      <c r="O5" s="35">
        <f>O4+Table1[[#This Row],[int2_375]]</f>
        <v>6303.56</v>
      </c>
      <c r="P5" s="35">
        <f>P4+Table1[[#This Row],[int2_25]]</f>
        <v>7827.38</v>
      </c>
      <c r="Q5" s="39">
        <f>Q4+Table1[[#This Row],[int2_125]]</f>
        <v>9535.19</v>
      </c>
      <c r="S5" s="12">
        <f>S$4+S4</f>
        <v>25.5</v>
      </c>
      <c r="T5" s="12">
        <f t="shared" ref="T5:U5" si="3">T$4+T4</f>
        <v>50.859999999999673</v>
      </c>
      <c r="U5" s="12">
        <f t="shared" si="3"/>
        <v>76.039999999999964</v>
      </c>
      <c r="W5" s="37">
        <f>Table1[[#This Row],[loanCost2_5]]-Table1[[#This Row],[loanCost2_375]]</f>
        <v>-757.8100000000004</v>
      </c>
      <c r="X5" s="37">
        <f>Table1[[#This Row],[loanCost2_5]]-Table1[[#This Row],[loanCost2_25]]</f>
        <v>-2281.63</v>
      </c>
      <c r="Y5" s="37">
        <f>Table1[[#This Row],[loanCost2_5]]-Table1[[#This Row],[loanCost2_125]]</f>
        <v>-3989.4400000000005</v>
      </c>
      <c r="AA5" s="37">
        <f t="shared" ref="AA5:AA68" si="4">S5+W5</f>
        <v>-732.3100000000004</v>
      </c>
      <c r="AB5" s="37">
        <f t="shared" ref="AB5:AB68" si="5">T5+X5</f>
        <v>-2230.7700000000004</v>
      </c>
      <c r="AC5" s="37">
        <f t="shared" ref="AC5:AC68" si="6">U5+Y5</f>
        <v>-3913.4000000000005</v>
      </c>
      <c r="AD5" s="37"/>
      <c r="AE5" s="37"/>
    </row>
    <row r="6" spans="1:121" x14ac:dyDescent="0.25">
      <c r="A6" s="1">
        <v>44409</v>
      </c>
      <c r="B6" s="34">
        <v>442.12</v>
      </c>
      <c r="C6" s="35">
        <v>783.46</v>
      </c>
      <c r="D6" s="35">
        <v>211434.71</v>
      </c>
      <c r="E6" s="34">
        <v>420</v>
      </c>
      <c r="F6" s="35">
        <v>792.83</v>
      </c>
      <c r="G6" s="35">
        <v>211415.9</v>
      </c>
      <c r="H6" s="34">
        <v>397.87</v>
      </c>
      <c r="I6" s="35">
        <v>802.28</v>
      </c>
      <c r="J6" s="35">
        <v>211396.95</v>
      </c>
      <c r="K6" s="34">
        <v>375.75</v>
      </c>
      <c r="L6" s="35">
        <v>811.81</v>
      </c>
      <c r="M6" s="35">
        <v>211377.82</v>
      </c>
      <c r="N6" s="34">
        <f>N5+Table1[[#This Row],[int2_5]]</f>
        <v>5987.87</v>
      </c>
      <c r="O6" s="35">
        <f>O5+Table1[[#This Row],[int2_375]]</f>
        <v>6723.56</v>
      </c>
      <c r="P6" s="35">
        <f>P5+Table1[[#This Row],[int2_25]]</f>
        <v>8225.25</v>
      </c>
      <c r="Q6" s="39">
        <f>Q5+Table1[[#This Row],[int2_125]]</f>
        <v>9910.94</v>
      </c>
      <c r="S6" s="12">
        <f t="shared" ref="S6:S69" si="7">S$4+S5</f>
        <v>38.25</v>
      </c>
      <c r="T6" s="12">
        <f t="shared" ref="T6:T69" si="8">T$4+T5</f>
        <v>76.289999999999509</v>
      </c>
      <c r="U6" s="12">
        <f t="shared" ref="U6:U69" si="9">U$4+U5</f>
        <v>114.05999999999995</v>
      </c>
      <c r="W6" s="37">
        <f>Table1[[#This Row],[loanCost2_5]]-Table1[[#This Row],[loanCost2_375]]</f>
        <v>-735.69000000000051</v>
      </c>
      <c r="X6" s="37">
        <f>Table1[[#This Row],[loanCost2_5]]-Table1[[#This Row],[loanCost2_25]]</f>
        <v>-2237.38</v>
      </c>
      <c r="Y6" s="37">
        <f>Table1[[#This Row],[loanCost2_5]]-Table1[[#This Row],[loanCost2_125]]</f>
        <v>-3923.0700000000006</v>
      </c>
      <c r="AA6" s="37">
        <f t="shared" si="4"/>
        <v>-697.44000000000051</v>
      </c>
      <c r="AB6" s="37">
        <f t="shared" si="5"/>
        <v>-2161.0900000000006</v>
      </c>
      <c r="AC6" s="37">
        <f t="shared" si="6"/>
        <v>-3809.0100000000007</v>
      </c>
      <c r="AD6" s="37"/>
      <c r="AE6" s="37"/>
    </row>
    <row r="7" spans="1:121" x14ac:dyDescent="0.25">
      <c r="A7" s="1">
        <v>44440</v>
      </c>
      <c r="B7" s="34">
        <v>440.49</v>
      </c>
      <c r="C7" s="35">
        <v>785.09</v>
      </c>
      <c r="D7" s="35">
        <v>210649.62</v>
      </c>
      <c r="E7" s="34">
        <v>418.43</v>
      </c>
      <c r="F7" s="35">
        <v>794.4</v>
      </c>
      <c r="G7" s="35">
        <v>210621.5</v>
      </c>
      <c r="H7" s="34">
        <v>396.37</v>
      </c>
      <c r="I7" s="35">
        <v>803.78</v>
      </c>
      <c r="J7" s="35">
        <v>210593.17</v>
      </c>
      <c r="K7" s="34">
        <v>374.31</v>
      </c>
      <c r="L7" s="35">
        <v>813.25</v>
      </c>
      <c r="M7" s="35">
        <v>210564.57</v>
      </c>
      <c r="N7" s="34">
        <f>N6+Table1[[#This Row],[int2_5]]</f>
        <v>6428.36</v>
      </c>
      <c r="O7" s="35">
        <f>O6+Table1[[#This Row],[int2_375]]</f>
        <v>7141.9900000000007</v>
      </c>
      <c r="P7" s="35">
        <f>P6+Table1[[#This Row],[int2_25]]</f>
        <v>8621.6200000000008</v>
      </c>
      <c r="Q7" s="39">
        <f>Q6+Table1[[#This Row],[int2_125]]</f>
        <v>10285.25</v>
      </c>
      <c r="S7" s="12">
        <f t="shared" si="7"/>
        <v>51</v>
      </c>
      <c r="T7" s="12">
        <f t="shared" si="8"/>
        <v>101.71999999999935</v>
      </c>
      <c r="U7" s="12">
        <f t="shared" si="9"/>
        <v>152.07999999999993</v>
      </c>
      <c r="W7" s="37">
        <f>Table1[[#This Row],[loanCost2_5]]-Table1[[#This Row],[loanCost2_375]]</f>
        <v>-713.63000000000102</v>
      </c>
      <c r="X7" s="37">
        <f>Table1[[#This Row],[loanCost2_5]]-Table1[[#This Row],[loanCost2_25]]</f>
        <v>-2193.2600000000011</v>
      </c>
      <c r="Y7" s="37">
        <f>Table1[[#This Row],[loanCost2_5]]-Table1[[#This Row],[loanCost2_125]]</f>
        <v>-3856.8900000000003</v>
      </c>
      <c r="AA7" s="37">
        <f t="shared" si="4"/>
        <v>-662.63000000000102</v>
      </c>
      <c r="AB7" s="37">
        <f t="shared" si="5"/>
        <v>-2091.5400000000018</v>
      </c>
      <c r="AC7" s="37">
        <f t="shared" si="6"/>
        <v>-3704.8100000000004</v>
      </c>
      <c r="AD7" s="37"/>
      <c r="AE7" s="37"/>
    </row>
    <row r="8" spans="1:121" x14ac:dyDescent="0.25">
      <c r="A8" s="1">
        <v>44470</v>
      </c>
      <c r="B8" s="34">
        <v>438.85</v>
      </c>
      <c r="C8" s="35">
        <v>786.73</v>
      </c>
      <c r="D8" s="35">
        <v>209862.89</v>
      </c>
      <c r="E8" s="34">
        <v>416.86</v>
      </c>
      <c r="F8" s="35">
        <v>795.97</v>
      </c>
      <c r="G8" s="35">
        <v>209825.52</v>
      </c>
      <c r="H8" s="34">
        <v>394.86</v>
      </c>
      <c r="I8" s="35">
        <v>805.29</v>
      </c>
      <c r="J8" s="35">
        <v>209787.88</v>
      </c>
      <c r="K8" s="34">
        <v>372.87</v>
      </c>
      <c r="L8" s="35">
        <v>814.69</v>
      </c>
      <c r="M8" s="35">
        <v>209749.89</v>
      </c>
      <c r="N8" s="34">
        <f>N7+Table1[[#This Row],[int2_5]]</f>
        <v>6867.21</v>
      </c>
      <c r="O8" s="35">
        <f>O7+Table1[[#This Row],[int2_375]]</f>
        <v>7558.85</v>
      </c>
      <c r="P8" s="35">
        <f>P7+Table1[[#This Row],[int2_25]]</f>
        <v>9016.4800000000014</v>
      </c>
      <c r="Q8" s="39">
        <f>Q7+Table1[[#This Row],[int2_125]]</f>
        <v>10658.12</v>
      </c>
      <c r="S8" s="12">
        <f t="shared" si="7"/>
        <v>63.75</v>
      </c>
      <c r="T8" s="12">
        <f t="shared" si="8"/>
        <v>127.14999999999918</v>
      </c>
      <c r="U8" s="12">
        <f t="shared" si="9"/>
        <v>190.09999999999991</v>
      </c>
      <c r="W8" s="37">
        <f>Table1[[#This Row],[loanCost2_5]]-Table1[[#This Row],[loanCost2_375]]</f>
        <v>-691.64000000000033</v>
      </c>
      <c r="X8" s="37">
        <f>Table1[[#This Row],[loanCost2_5]]-Table1[[#This Row],[loanCost2_25]]</f>
        <v>-2149.2700000000013</v>
      </c>
      <c r="Y8" s="37">
        <f>Table1[[#This Row],[loanCost2_5]]-Table1[[#This Row],[loanCost2_125]]</f>
        <v>-3790.9100000000008</v>
      </c>
      <c r="AA8" s="37">
        <f t="shared" si="4"/>
        <v>-627.89000000000033</v>
      </c>
      <c r="AB8" s="37">
        <f t="shared" si="5"/>
        <v>-2022.1200000000022</v>
      </c>
      <c r="AC8" s="37">
        <f t="shared" si="6"/>
        <v>-3600.8100000000009</v>
      </c>
      <c r="AD8" s="37"/>
      <c r="AE8" s="37"/>
    </row>
    <row r="9" spans="1:121" x14ac:dyDescent="0.25">
      <c r="A9" s="1">
        <v>44501</v>
      </c>
      <c r="B9" s="34">
        <v>437.21</v>
      </c>
      <c r="C9" s="35">
        <v>788.37</v>
      </c>
      <c r="D9" s="35">
        <v>209074.53</v>
      </c>
      <c r="E9" s="34">
        <v>415.28</v>
      </c>
      <c r="F9" s="35">
        <v>797.55</v>
      </c>
      <c r="G9" s="35">
        <v>209027.97</v>
      </c>
      <c r="H9" s="34">
        <v>393.35</v>
      </c>
      <c r="I9" s="35">
        <v>806.8</v>
      </c>
      <c r="J9" s="35">
        <v>208981.08</v>
      </c>
      <c r="K9" s="34">
        <v>371.43</v>
      </c>
      <c r="L9" s="35">
        <v>816.13</v>
      </c>
      <c r="M9" s="35">
        <v>208933.76000000001</v>
      </c>
      <c r="N9" s="34">
        <f>N8+Table1[[#This Row],[int2_5]]</f>
        <v>7304.42</v>
      </c>
      <c r="O9" s="35">
        <f>O8+Table1[[#This Row],[int2_375]]</f>
        <v>7974.13</v>
      </c>
      <c r="P9" s="35">
        <f>P8+Table1[[#This Row],[int2_25]]</f>
        <v>9409.8300000000017</v>
      </c>
      <c r="Q9" s="39">
        <f>Q8+Table1[[#This Row],[int2_125]]</f>
        <v>11029.550000000001</v>
      </c>
      <c r="S9" s="12">
        <f t="shared" si="7"/>
        <v>76.5</v>
      </c>
      <c r="T9" s="12">
        <f t="shared" si="8"/>
        <v>152.57999999999902</v>
      </c>
      <c r="U9" s="12">
        <f t="shared" si="9"/>
        <v>228.11999999999989</v>
      </c>
      <c r="W9" s="37">
        <f>Table1[[#This Row],[loanCost2_5]]-Table1[[#This Row],[loanCost2_375]]</f>
        <v>-669.71</v>
      </c>
      <c r="X9" s="37">
        <f>Table1[[#This Row],[loanCost2_5]]-Table1[[#This Row],[loanCost2_25]]</f>
        <v>-2105.4100000000017</v>
      </c>
      <c r="Y9" s="37">
        <f>Table1[[#This Row],[loanCost2_5]]-Table1[[#This Row],[loanCost2_125]]</f>
        <v>-3725.130000000001</v>
      </c>
      <c r="AA9" s="37">
        <f t="shared" si="4"/>
        <v>-593.21</v>
      </c>
      <c r="AB9" s="37">
        <f t="shared" si="5"/>
        <v>-1952.8300000000027</v>
      </c>
      <c r="AC9" s="37">
        <f t="shared" si="6"/>
        <v>-3497.0100000000011</v>
      </c>
      <c r="AD9" s="37"/>
      <c r="AE9" s="37"/>
    </row>
    <row r="10" spans="1:121" x14ac:dyDescent="0.25">
      <c r="A10" s="1">
        <v>44531</v>
      </c>
      <c r="B10" s="34">
        <v>435.57</v>
      </c>
      <c r="C10" s="35">
        <v>790.01</v>
      </c>
      <c r="D10" s="35">
        <v>208284.52</v>
      </c>
      <c r="E10" s="34">
        <v>413.7</v>
      </c>
      <c r="F10" s="35">
        <v>799.13</v>
      </c>
      <c r="G10" s="35">
        <v>208228.84</v>
      </c>
      <c r="H10" s="34">
        <v>391.84</v>
      </c>
      <c r="I10" s="35">
        <v>808.31</v>
      </c>
      <c r="J10" s="35">
        <v>208172.77</v>
      </c>
      <c r="K10" s="34">
        <v>369.99</v>
      </c>
      <c r="L10" s="35">
        <v>817.57</v>
      </c>
      <c r="M10" s="35">
        <v>208116.19</v>
      </c>
      <c r="N10" s="34">
        <f>N9+Table1[[#This Row],[int2_5]]</f>
        <v>7739.99</v>
      </c>
      <c r="O10" s="35">
        <f>O9+Table1[[#This Row],[int2_375]]</f>
        <v>8387.83</v>
      </c>
      <c r="P10" s="35">
        <f>P9+Table1[[#This Row],[int2_25]]</f>
        <v>9801.6700000000019</v>
      </c>
      <c r="Q10" s="39">
        <f>Q9+Table1[[#This Row],[int2_125]]</f>
        <v>11399.54</v>
      </c>
      <c r="S10" s="12">
        <f t="shared" si="7"/>
        <v>89.25</v>
      </c>
      <c r="T10" s="12">
        <f t="shared" si="8"/>
        <v>178.00999999999885</v>
      </c>
      <c r="U10" s="12">
        <f t="shared" si="9"/>
        <v>266.13999999999987</v>
      </c>
      <c r="W10" s="37">
        <f>Table1[[#This Row],[loanCost2_5]]-Table1[[#This Row],[loanCost2_375]]</f>
        <v>-647.84000000000015</v>
      </c>
      <c r="X10" s="37">
        <f>Table1[[#This Row],[loanCost2_5]]-Table1[[#This Row],[loanCost2_25]]</f>
        <v>-2061.6800000000021</v>
      </c>
      <c r="Y10" s="37">
        <f>Table1[[#This Row],[loanCost2_5]]-Table1[[#This Row],[loanCost2_125]]</f>
        <v>-3659.5500000000011</v>
      </c>
      <c r="AA10" s="37">
        <f t="shared" si="4"/>
        <v>-558.59000000000015</v>
      </c>
      <c r="AB10" s="37">
        <f t="shared" si="5"/>
        <v>-1883.6700000000033</v>
      </c>
      <c r="AC10" s="37">
        <f t="shared" si="6"/>
        <v>-3393.4100000000012</v>
      </c>
      <c r="AD10" s="37"/>
      <c r="AE10" s="37"/>
    </row>
    <row r="11" spans="1:121" x14ac:dyDescent="0.25">
      <c r="A11" s="1">
        <v>44562</v>
      </c>
      <c r="B11" s="34">
        <v>433.93</v>
      </c>
      <c r="C11" s="35">
        <v>791.65</v>
      </c>
      <c r="D11" s="35">
        <v>207492.87</v>
      </c>
      <c r="E11" s="34">
        <v>412.12</v>
      </c>
      <c r="F11" s="35">
        <v>800.71</v>
      </c>
      <c r="G11" s="35">
        <v>207428.13</v>
      </c>
      <c r="H11" s="34">
        <v>390.32</v>
      </c>
      <c r="I11" s="35">
        <v>809.83</v>
      </c>
      <c r="J11" s="35">
        <v>207362.95</v>
      </c>
      <c r="K11" s="34">
        <v>368.54</v>
      </c>
      <c r="L11" s="35">
        <v>819.02</v>
      </c>
      <c r="M11" s="35">
        <v>207297.17</v>
      </c>
      <c r="N11" s="34">
        <f>N10+Table1[[#This Row],[int2_5]]</f>
        <v>8173.92</v>
      </c>
      <c r="O11" s="35">
        <f>O10+Table1[[#This Row],[int2_375]]</f>
        <v>8799.9500000000007</v>
      </c>
      <c r="P11" s="35">
        <f>P10+Table1[[#This Row],[int2_25]]</f>
        <v>10191.990000000002</v>
      </c>
      <c r="Q11" s="39">
        <f>Q10+Table1[[#This Row],[int2_125]]</f>
        <v>11768.080000000002</v>
      </c>
      <c r="S11" s="12">
        <f t="shared" si="7"/>
        <v>102</v>
      </c>
      <c r="T11" s="12">
        <f t="shared" si="8"/>
        <v>203.43999999999869</v>
      </c>
      <c r="U11" s="12">
        <f t="shared" si="9"/>
        <v>304.15999999999985</v>
      </c>
      <c r="W11" s="37">
        <f>Table1[[#This Row],[loanCost2_5]]-Table1[[#This Row],[loanCost2_375]]</f>
        <v>-626.03000000000065</v>
      </c>
      <c r="X11" s="37">
        <f>Table1[[#This Row],[loanCost2_5]]-Table1[[#This Row],[loanCost2_25]]</f>
        <v>-2018.0700000000015</v>
      </c>
      <c r="Y11" s="37">
        <f>Table1[[#This Row],[loanCost2_5]]-Table1[[#This Row],[loanCost2_125]]</f>
        <v>-3594.1600000000017</v>
      </c>
      <c r="AA11" s="37">
        <f t="shared" si="4"/>
        <v>-524.03000000000065</v>
      </c>
      <c r="AB11" s="37">
        <f t="shared" si="5"/>
        <v>-1814.6300000000028</v>
      </c>
      <c r="AC11" s="37">
        <f t="shared" si="6"/>
        <v>-3290.0000000000018</v>
      </c>
      <c r="AD11" s="37"/>
      <c r="AE11" s="37"/>
    </row>
    <row r="12" spans="1:121" x14ac:dyDescent="0.25">
      <c r="A12" s="1">
        <v>44593</v>
      </c>
      <c r="B12" s="34">
        <v>432.28</v>
      </c>
      <c r="C12" s="35">
        <v>793.3</v>
      </c>
      <c r="D12" s="35">
        <v>206699.56</v>
      </c>
      <c r="E12" s="34">
        <v>410.53</v>
      </c>
      <c r="F12" s="35">
        <v>802.3</v>
      </c>
      <c r="G12" s="35">
        <v>206625.84</v>
      </c>
      <c r="H12" s="34">
        <v>388.81</v>
      </c>
      <c r="I12" s="35">
        <v>811.34</v>
      </c>
      <c r="J12" s="35">
        <v>206551.6</v>
      </c>
      <c r="K12" s="34">
        <v>367.09</v>
      </c>
      <c r="L12" s="35">
        <v>820.47</v>
      </c>
      <c r="M12" s="35">
        <v>206476.7</v>
      </c>
      <c r="N12" s="34">
        <f>N11+Table1[[#This Row],[int2_5]]</f>
        <v>8606.2000000000007</v>
      </c>
      <c r="O12" s="35">
        <f>O11+Table1[[#This Row],[int2_375]]</f>
        <v>9210.4800000000014</v>
      </c>
      <c r="P12" s="35">
        <f>P11+Table1[[#This Row],[int2_25]]</f>
        <v>10580.800000000001</v>
      </c>
      <c r="Q12" s="39">
        <f>Q11+Table1[[#This Row],[int2_125]]</f>
        <v>12135.170000000002</v>
      </c>
      <c r="S12" s="12">
        <f t="shared" si="7"/>
        <v>114.75</v>
      </c>
      <c r="T12" s="12">
        <f t="shared" si="8"/>
        <v>228.86999999999853</v>
      </c>
      <c r="U12" s="12">
        <f t="shared" si="9"/>
        <v>342.17999999999984</v>
      </c>
      <c r="W12" s="37">
        <f>Table1[[#This Row],[loanCost2_5]]-Table1[[#This Row],[loanCost2_375]]</f>
        <v>-604.28000000000065</v>
      </c>
      <c r="X12" s="37">
        <f>Table1[[#This Row],[loanCost2_5]]-Table1[[#This Row],[loanCost2_25]]</f>
        <v>-1974.6000000000004</v>
      </c>
      <c r="Y12" s="37">
        <f>Table1[[#This Row],[loanCost2_5]]-Table1[[#This Row],[loanCost2_125]]</f>
        <v>-3528.9700000000012</v>
      </c>
      <c r="AA12" s="37">
        <f t="shared" si="4"/>
        <v>-489.53000000000065</v>
      </c>
      <c r="AB12" s="37">
        <f t="shared" si="5"/>
        <v>-1745.7300000000018</v>
      </c>
      <c r="AC12" s="37">
        <f t="shared" si="6"/>
        <v>-3186.7900000000013</v>
      </c>
      <c r="AD12" s="37"/>
      <c r="AE12" s="37"/>
    </row>
    <row r="13" spans="1:121" x14ac:dyDescent="0.25">
      <c r="A13" s="1">
        <v>44621</v>
      </c>
      <c r="B13" s="34">
        <v>430.62</v>
      </c>
      <c r="C13" s="35">
        <v>794.96</v>
      </c>
      <c r="D13" s="35">
        <v>205904.61</v>
      </c>
      <c r="E13" s="34">
        <v>408.95</v>
      </c>
      <c r="F13" s="35">
        <v>803.88</v>
      </c>
      <c r="G13" s="35">
        <v>205821.95</v>
      </c>
      <c r="H13" s="34">
        <v>387.28</v>
      </c>
      <c r="I13" s="35">
        <v>812.87</v>
      </c>
      <c r="J13" s="35">
        <v>205738.74</v>
      </c>
      <c r="K13" s="34">
        <v>365.64</v>
      </c>
      <c r="L13" s="35">
        <v>821.92</v>
      </c>
      <c r="M13" s="35">
        <v>205654.77</v>
      </c>
      <c r="N13" s="34">
        <f>N12+Table1[[#This Row],[int2_5]]</f>
        <v>9036.8200000000015</v>
      </c>
      <c r="O13" s="35">
        <f>O12+Table1[[#This Row],[int2_375]]</f>
        <v>9619.4300000000021</v>
      </c>
      <c r="P13" s="35">
        <f>P12+Table1[[#This Row],[int2_25]]</f>
        <v>10968.080000000002</v>
      </c>
      <c r="Q13" s="39">
        <f>Q12+Table1[[#This Row],[int2_125]]</f>
        <v>12500.810000000001</v>
      </c>
      <c r="S13" s="12">
        <f t="shared" si="7"/>
        <v>127.5</v>
      </c>
      <c r="T13" s="12">
        <f t="shared" si="8"/>
        <v>254.29999999999836</v>
      </c>
      <c r="U13" s="12">
        <f t="shared" si="9"/>
        <v>380.19999999999982</v>
      </c>
      <c r="W13" s="37">
        <f>Table1[[#This Row],[loanCost2_5]]-Table1[[#This Row],[loanCost2_375]]</f>
        <v>-582.61000000000058</v>
      </c>
      <c r="X13" s="37">
        <f>Table1[[#This Row],[loanCost2_5]]-Table1[[#This Row],[loanCost2_25]]</f>
        <v>-1931.2600000000002</v>
      </c>
      <c r="Y13" s="37">
        <f>Table1[[#This Row],[loanCost2_5]]-Table1[[#This Row],[loanCost2_125]]</f>
        <v>-3463.99</v>
      </c>
      <c r="AA13" s="37">
        <f t="shared" si="4"/>
        <v>-455.11000000000058</v>
      </c>
      <c r="AB13" s="37">
        <f t="shared" si="5"/>
        <v>-1676.9600000000019</v>
      </c>
      <c r="AC13" s="37">
        <f t="shared" si="6"/>
        <v>-3083.79</v>
      </c>
      <c r="AD13" s="37"/>
      <c r="AE13" s="37"/>
    </row>
    <row r="14" spans="1:121" x14ac:dyDescent="0.25">
      <c r="A14" s="1">
        <v>44652</v>
      </c>
      <c r="B14" s="34">
        <v>428.97</v>
      </c>
      <c r="C14" s="35">
        <v>796.61</v>
      </c>
      <c r="D14" s="35">
        <v>205107.99</v>
      </c>
      <c r="E14" s="34">
        <v>407.36</v>
      </c>
      <c r="F14" s="35">
        <v>805.47</v>
      </c>
      <c r="G14" s="35">
        <v>205016.48</v>
      </c>
      <c r="H14" s="34">
        <v>385.76</v>
      </c>
      <c r="I14" s="35">
        <v>814.39</v>
      </c>
      <c r="J14" s="35">
        <v>204924.35</v>
      </c>
      <c r="K14" s="34">
        <v>364.18</v>
      </c>
      <c r="L14" s="35">
        <v>823.38</v>
      </c>
      <c r="M14" s="35">
        <v>204831.39</v>
      </c>
      <c r="N14" s="34">
        <f>N13+Table1[[#This Row],[int2_5]]</f>
        <v>9465.7900000000009</v>
      </c>
      <c r="O14" s="35">
        <f>O13+Table1[[#This Row],[int2_375]]</f>
        <v>10026.790000000003</v>
      </c>
      <c r="P14" s="35">
        <f>P13+Table1[[#This Row],[int2_25]]</f>
        <v>11353.840000000002</v>
      </c>
      <c r="Q14" s="39">
        <f>Q13+Table1[[#This Row],[int2_125]]</f>
        <v>12864.990000000002</v>
      </c>
      <c r="S14" s="12">
        <f t="shared" si="7"/>
        <v>140.25</v>
      </c>
      <c r="T14" s="12">
        <f t="shared" si="8"/>
        <v>279.7299999999982</v>
      </c>
      <c r="U14" s="12">
        <f t="shared" si="9"/>
        <v>418.2199999999998</v>
      </c>
      <c r="W14" s="37">
        <f>Table1[[#This Row],[loanCost2_5]]-Table1[[#This Row],[loanCost2_375]]</f>
        <v>-561.00000000000182</v>
      </c>
      <c r="X14" s="37">
        <f>Table1[[#This Row],[loanCost2_5]]-Table1[[#This Row],[loanCost2_25]]</f>
        <v>-1888.0500000000011</v>
      </c>
      <c r="Y14" s="37">
        <f>Table1[[#This Row],[loanCost2_5]]-Table1[[#This Row],[loanCost2_125]]</f>
        <v>-3399.2000000000007</v>
      </c>
      <c r="AA14" s="37">
        <f t="shared" si="4"/>
        <v>-420.75000000000182</v>
      </c>
      <c r="AB14" s="37">
        <f t="shared" si="5"/>
        <v>-1608.3200000000029</v>
      </c>
      <c r="AC14" s="37">
        <f t="shared" si="6"/>
        <v>-2980.9800000000009</v>
      </c>
      <c r="AD14" s="37"/>
      <c r="AE14" s="37"/>
    </row>
    <row r="15" spans="1:121" x14ac:dyDescent="0.25">
      <c r="A15" s="1">
        <v>44682</v>
      </c>
      <c r="B15" s="34">
        <v>427.31</v>
      </c>
      <c r="C15" s="35">
        <v>798.27</v>
      </c>
      <c r="D15" s="35">
        <v>204309.72</v>
      </c>
      <c r="E15" s="34">
        <v>405.76</v>
      </c>
      <c r="F15" s="35">
        <v>807.07</v>
      </c>
      <c r="G15" s="35">
        <v>204209.41</v>
      </c>
      <c r="H15" s="34">
        <v>384.23</v>
      </c>
      <c r="I15" s="35">
        <v>815.92</v>
      </c>
      <c r="J15" s="35">
        <v>204108.43</v>
      </c>
      <c r="K15" s="34">
        <v>362.72</v>
      </c>
      <c r="L15" s="35">
        <v>824.84</v>
      </c>
      <c r="M15" s="35">
        <v>204006.55</v>
      </c>
      <c r="N15" s="34">
        <f>N14+Table1[[#This Row],[int2_5]]</f>
        <v>9893.1</v>
      </c>
      <c r="O15" s="35">
        <f>O14+Table1[[#This Row],[int2_375]]</f>
        <v>10432.550000000003</v>
      </c>
      <c r="P15" s="35">
        <f>P14+Table1[[#This Row],[int2_25]]</f>
        <v>11738.070000000002</v>
      </c>
      <c r="Q15" s="39">
        <f>Q14+Table1[[#This Row],[int2_125]]</f>
        <v>13227.710000000001</v>
      </c>
      <c r="S15" s="12">
        <f t="shared" si="7"/>
        <v>153</v>
      </c>
      <c r="T15" s="12">
        <f t="shared" si="8"/>
        <v>305.15999999999804</v>
      </c>
      <c r="U15" s="12">
        <f t="shared" si="9"/>
        <v>456.23999999999978</v>
      </c>
      <c r="W15" s="37">
        <f>Table1[[#This Row],[loanCost2_5]]-Table1[[#This Row],[loanCost2_375]]</f>
        <v>-539.45000000000255</v>
      </c>
      <c r="X15" s="37">
        <f>Table1[[#This Row],[loanCost2_5]]-Table1[[#This Row],[loanCost2_25]]</f>
        <v>-1844.9700000000012</v>
      </c>
      <c r="Y15" s="37">
        <f>Table1[[#This Row],[loanCost2_5]]-Table1[[#This Row],[loanCost2_125]]</f>
        <v>-3334.6100000000006</v>
      </c>
      <c r="AA15" s="37">
        <f t="shared" si="4"/>
        <v>-386.45000000000255</v>
      </c>
      <c r="AB15" s="37">
        <f t="shared" si="5"/>
        <v>-1539.8100000000031</v>
      </c>
      <c r="AC15" s="37">
        <f t="shared" si="6"/>
        <v>-2878.3700000000008</v>
      </c>
      <c r="AD15" s="37"/>
      <c r="AE15" s="37"/>
    </row>
    <row r="16" spans="1:121" x14ac:dyDescent="0.25">
      <c r="A16" s="1">
        <v>44713</v>
      </c>
      <c r="B16" s="34">
        <v>425.65</v>
      </c>
      <c r="C16" s="35">
        <v>799.93</v>
      </c>
      <c r="D16" s="35">
        <v>203509.79</v>
      </c>
      <c r="E16" s="34">
        <v>404.16</v>
      </c>
      <c r="F16" s="35">
        <v>808.67</v>
      </c>
      <c r="G16" s="35">
        <v>203400.75</v>
      </c>
      <c r="H16" s="34">
        <v>382.7</v>
      </c>
      <c r="I16" s="35">
        <v>817.45</v>
      </c>
      <c r="J16" s="35">
        <v>203290.98</v>
      </c>
      <c r="K16" s="34">
        <v>361.26</v>
      </c>
      <c r="L16" s="35">
        <v>826.3</v>
      </c>
      <c r="M16" s="35">
        <v>203180.26</v>
      </c>
      <c r="N16" s="34">
        <f>N15+Table1[[#This Row],[int2_5]]</f>
        <v>10318.75</v>
      </c>
      <c r="O16" s="35">
        <f>O15+Table1[[#This Row],[int2_375]]</f>
        <v>10836.710000000003</v>
      </c>
      <c r="P16" s="35">
        <f>P15+Table1[[#This Row],[int2_25]]</f>
        <v>12120.770000000002</v>
      </c>
      <c r="Q16" s="39">
        <f>Q15+Table1[[#This Row],[int2_125]]</f>
        <v>13588.970000000001</v>
      </c>
      <c r="S16" s="12">
        <f t="shared" si="7"/>
        <v>165.75</v>
      </c>
      <c r="T16" s="12">
        <f t="shared" si="8"/>
        <v>330.58999999999787</v>
      </c>
      <c r="U16" s="12">
        <f t="shared" si="9"/>
        <v>494.25999999999976</v>
      </c>
      <c r="W16" s="37">
        <f>Table1[[#This Row],[loanCost2_5]]-Table1[[#This Row],[loanCost2_375]]</f>
        <v>-517.96000000000276</v>
      </c>
      <c r="X16" s="37">
        <f>Table1[[#This Row],[loanCost2_5]]-Table1[[#This Row],[loanCost2_25]]</f>
        <v>-1802.0200000000023</v>
      </c>
      <c r="Y16" s="37">
        <f>Table1[[#This Row],[loanCost2_5]]-Table1[[#This Row],[loanCost2_125]]</f>
        <v>-3270.2200000000012</v>
      </c>
      <c r="AA16" s="37">
        <f t="shared" si="4"/>
        <v>-352.21000000000276</v>
      </c>
      <c r="AB16" s="37">
        <f t="shared" si="5"/>
        <v>-1471.4300000000044</v>
      </c>
      <c r="AC16" s="37">
        <f t="shared" si="6"/>
        <v>-2775.9600000000014</v>
      </c>
      <c r="AD16" s="37"/>
      <c r="AE16" s="37"/>
    </row>
    <row r="17" spans="1:31" x14ac:dyDescent="0.25">
      <c r="A17" s="1">
        <v>44743</v>
      </c>
      <c r="B17" s="34">
        <v>423.98</v>
      </c>
      <c r="C17" s="35">
        <v>801.6</v>
      </c>
      <c r="D17" s="35">
        <v>202708.19</v>
      </c>
      <c r="E17" s="34">
        <v>402.56</v>
      </c>
      <c r="F17" s="35">
        <v>810.27</v>
      </c>
      <c r="G17" s="35">
        <v>202590.48</v>
      </c>
      <c r="H17" s="34">
        <v>381.17</v>
      </c>
      <c r="I17" s="35">
        <v>818.98</v>
      </c>
      <c r="J17" s="35">
        <v>202472</v>
      </c>
      <c r="K17" s="34">
        <v>359.8</v>
      </c>
      <c r="L17" s="35">
        <v>827.76</v>
      </c>
      <c r="M17" s="35">
        <v>202352.49</v>
      </c>
      <c r="N17" s="34">
        <f>N16+Table1[[#This Row],[int2_5]]</f>
        <v>10742.73</v>
      </c>
      <c r="O17" s="35">
        <f>O16+Table1[[#This Row],[int2_375]]</f>
        <v>11239.270000000002</v>
      </c>
      <c r="P17" s="35">
        <f>P16+Table1[[#This Row],[int2_25]]</f>
        <v>12501.940000000002</v>
      </c>
      <c r="Q17" s="39">
        <f>Q16+Table1[[#This Row],[int2_125]]</f>
        <v>13948.77</v>
      </c>
      <c r="S17" s="12">
        <f t="shared" si="7"/>
        <v>178.5</v>
      </c>
      <c r="T17" s="12">
        <f t="shared" si="8"/>
        <v>356.01999999999771</v>
      </c>
      <c r="U17" s="12">
        <f t="shared" si="9"/>
        <v>532.27999999999975</v>
      </c>
      <c r="W17" s="37">
        <f>Table1[[#This Row],[loanCost2_5]]-Table1[[#This Row],[loanCost2_375]]</f>
        <v>-496.54000000000269</v>
      </c>
      <c r="X17" s="37">
        <f>Table1[[#This Row],[loanCost2_5]]-Table1[[#This Row],[loanCost2_25]]</f>
        <v>-1759.2100000000028</v>
      </c>
      <c r="Y17" s="37">
        <f>Table1[[#This Row],[loanCost2_5]]-Table1[[#This Row],[loanCost2_125]]</f>
        <v>-3206.0400000000009</v>
      </c>
      <c r="AA17" s="37">
        <f t="shared" si="4"/>
        <v>-318.04000000000269</v>
      </c>
      <c r="AB17" s="37">
        <f t="shared" si="5"/>
        <v>-1403.1900000000051</v>
      </c>
      <c r="AC17" s="37">
        <f t="shared" si="6"/>
        <v>-2673.7600000000011</v>
      </c>
      <c r="AD17" s="37"/>
      <c r="AE17" s="37"/>
    </row>
    <row r="18" spans="1:31" x14ac:dyDescent="0.25">
      <c r="A18" s="1">
        <v>44774</v>
      </c>
      <c r="B18" s="34">
        <v>422.31</v>
      </c>
      <c r="C18" s="35">
        <v>803.27</v>
      </c>
      <c r="D18" s="35">
        <v>201904.92</v>
      </c>
      <c r="E18" s="34">
        <v>400.96</v>
      </c>
      <c r="F18" s="35">
        <v>811.87</v>
      </c>
      <c r="G18" s="35">
        <v>201778.61</v>
      </c>
      <c r="H18" s="34">
        <v>379.64</v>
      </c>
      <c r="I18" s="35">
        <v>820.51</v>
      </c>
      <c r="J18" s="35">
        <v>201651.49</v>
      </c>
      <c r="K18" s="34">
        <v>358.33</v>
      </c>
      <c r="L18" s="35">
        <v>829.23</v>
      </c>
      <c r="M18" s="35">
        <v>201523.27</v>
      </c>
      <c r="N18" s="34">
        <f>N17+Table1[[#This Row],[int2_5]]</f>
        <v>11165.039999999999</v>
      </c>
      <c r="O18" s="35">
        <f>O17+Table1[[#This Row],[int2_375]]</f>
        <v>11640.230000000001</v>
      </c>
      <c r="P18" s="35">
        <f>P17+Table1[[#This Row],[int2_25]]</f>
        <v>12881.580000000002</v>
      </c>
      <c r="Q18" s="39">
        <f>Q17+Table1[[#This Row],[int2_125]]</f>
        <v>14307.1</v>
      </c>
      <c r="S18" s="12">
        <f t="shared" si="7"/>
        <v>191.25</v>
      </c>
      <c r="T18" s="12">
        <f t="shared" si="8"/>
        <v>381.44999999999754</v>
      </c>
      <c r="U18" s="12">
        <f t="shared" si="9"/>
        <v>570.29999999999973</v>
      </c>
      <c r="W18" s="37">
        <f>Table1[[#This Row],[loanCost2_5]]-Table1[[#This Row],[loanCost2_375]]</f>
        <v>-475.19000000000233</v>
      </c>
      <c r="X18" s="37">
        <f>Table1[[#This Row],[loanCost2_5]]-Table1[[#This Row],[loanCost2_25]]</f>
        <v>-1716.5400000000027</v>
      </c>
      <c r="Y18" s="37">
        <f>Table1[[#This Row],[loanCost2_5]]-Table1[[#This Row],[loanCost2_125]]</f>
        <v>-3142.0600000000013</v>
      </c>
      <c r="AA18" s="37">
        <f t="shared" si="4"/>
        <v>-283.94000000000233</v>
      </c>
      <c r="AB18" s="37">
        <f t="shared" si="5"/>
        <v>-1335.0900000000051</v>
      </c>
      <c r="AC18" s="37">
        <f t="shared" si="6"/>
        <v>-2571.7600000000016</v>
      </c>
      <c r="AD18" s="37"/>
      <c r="AE18" s="37"/>
    </row>
    <row r="19" spans="1:31" x14ac:dyDescent="0.25">
      <c r="A19" s="1">
        <v>44805</v>
      </c>
      <c r="B19" s="34">
        <v>420.64</v>
      </c>
      <c r="C19" s="35">
        <v>804.94</v>
      </c>
      <c r="D19" s="35">
        <v>201099.97</v>
      </c>
      <c r="E19" s="34">
        <v>399.35</v>
      </c>
      <c r="F19" s="35">
        <v>813.48</v>
      </c>
      <c r="G19" s="35">
        <v>200965.13</v>
      </c>
      <c r="H19" s="34">
        <v>378.1</v>
      </c>
      <c r="I19" s="35">
        <v>822.05</v>
      </c>
      <c r="J19" s="35">
        <v>200829.43</v>
      </c>
      <c r="K19" s="34">
        <v>356.86</v>
      </c>
      <c r="L19" s="35">
        <v>830.7</v>
      </c>
      <c r="M19" s="35">
        <v>200692.57</v>
      </c>
      <c r="N19" s="34">
        <f>N18+Table1[[#This Row],[int2_5]]</f>
        <v>11585.679999999998</v>
      </c>
      <c r="O19" s="35">
        <f>O18+Table1[[#This Row],[int2_375]]</f>
        <v>12039.580000000002</v>
      </c>
      <c r="P19" s="35">
        <f>P18+Table1[[#This Row],[int2_25]]</f>
        <v>13259.680000000002</v>
      </c>
      <c r="Q19" s="39">
        <f>Q18+Table1[[#This Row],[int2_125]]</f>
        <v>14663.960000000001</v>
      </c>
      <c r="S19" s="12">
        <f t="shared" si="7"/>
        <v>204</v>
      </c>
      <c r="T19" s="12">
        <f t="shared" si="8"/>
        <v>406.87999999999738</v>
      </c>
      <c r="U19" s="12">
        <f t="shared" si="9"/>
        <v>608.31999999999971</v>
      </c>
      <c r="W19" s="37">
        <f>Table1[[#This Row],[loanCost2_5]]-Table1[[#This Row],[loanCost2_375]]</f>
        <v>-453.90000000000327</v>
      </c>
      <c r="X19" s="37">
        <f>Table1[[#This Row],[loanCost2_5]]-Table1[[#This Row],[loanCost2_25]]</f>
        <v>-1674.0000000000036</v>
      </c>
      <c r="Y19" s="37">
        <f>Table1[[#This Row],[loanCost2_5]]-Table1[[#This Row],[loanCost2_125]]</f>
        <v>-3078.2800000000025</v>
      </c>
      <c r="AA19" s="37">
        <f t="shared" si="4"/>
        <v>-249.90000000000327</v>
      </c>
      <c r="AB19" s="37">
        <f t="shared" si="5"/>
        <v>-1267.1200000000063</v>
      </c>
      <c r="AC19" s="37">
        <f t="shared" si="6"/>
        <v>-2469.9600000000028</v>
      </c>
      <c r="AD19" s="37"/>
      <c r="AE19" s="37"/>
    </row>
    <row r="20" spans="1:31" x14ac:dyDescent="0.25">
      <c r="A20" s="1">
        <v>44835</v>
      </c>
      <c r="B20" s="34">
        <v>418.96</v>
      </c>
      <c r="C20" s="35">
        <v>806.62</v>
      </c>
      <c r="D20" s="35">
        <v>200293.35</v>
      </c>
      <c r="E20" s="34">
        <v>397.74</v>
      </c>
      <c r="F20" s="35">
        <v>815.09</v>
      </c>
      <c r="G20" s="35">
        <v>200150.05</v>
      </c>
      <c r="H20" s="34">
        <v>376.56</v>
      </c>
      <c r="I20" s="35">
        <v>823.59</v>
      </c>
      <c r="J20" s="35">
        <v>200005.84</v>
      </c>
      <c r="K20" s="34">
        <v>355.39</v>
      </c>
      <c r="L20" s="35">
        <v>832.17</v>
      </c>
      <c r="M20" s="35">
        <v>199860.4</v>
      </c>
      <c r="N20" s="34">
        <f>N19+Table1[[#This Row],[int2_5]]</f>
        <v>12004.639999999998</v>
      </c>
      <c r="O20" s="35">
        <f>O19+Table1[[#This Row],[int2_375]]</f>
        <v>12437.320000000002</v>
      </c>
      <c r="P20" s="35">
        <f>P19+Table1[[#This Row],[int2_25]]</f>
        <v>13636.240000000002</v>
      </c>
      <c r="Q20" s="39">
        <f>Q19+Table1[[#This Row],[int2_125]]</f>
        <v>15019.35</v>
      </c>
      <c r="S20" s="12">
        <f t="shared" si="7"/>
        <v>216.75</v>
      </c>
      <c r="T20" s="12">
        <f t="shared" si="8"/>
        <v>432.30999999999722</v>
      </c>
      <c r="U20" s="12">
        <f t="shared" si="9"/>
        <v>646.33999999999969</v>
      </c>
      <c r="W20" s="37">
        <f>Table1[[#This Row],[loanCost2_5]]-Table1[[#This Row],[loanCost2_375]]</f>
        <v>-432.68000000000393</v>
      </c>
      <c r="X20" s="37">
        <f>Table1[[#This Row],[loanCost2_5]]-Table1[[#This Row],[loanCost2_25]]</f>
        <v>-1631.600000000004</v>
      </c>
      <c r="Y20" s="37">
        <f>Table1[[#This Row],[loanCost2_5]]-Table1[[#This Row],[loanCost2_125]]</f>
        <v>-3014.7100000000028</v>
      </c>
      <c r="AA20" s="37">
        <f t="shared" si="4"/>
        <v>-215.93000000000393</v>
      </c>
      <c r="AB20" s="37">
        <f t="shared" si="5"/>
        <v>-1199.2900000000068</v>
      </c>
      <c r="AC20" s="37">
        <f t="shared" si="6"/>
        <v>-2368.3700000000031</v>
      </c>
      <c r="AD20" s="37"/>
      <c r="AE20" s="37"/>
    </row>
    <row r="21" spans="1:31" x14ac:dyDescent="0.25">
      <c r="A21" s="1">
        <v>44866</v>
      </c>
      <c r="B21" s="34">
        <v>417.28</v>
      </c>
      <c r="C21" s="35">
        <v>808.3</v>
      </c>
      <c r="D21" s="35">
        <v>199485.05</v>
      </c>
      <c r="E21" s="34">
        <v>396.13</v>
      </c>
      <c r="F21" s="35">
        <v>816.7</v>
      </c>
      <c r="G21" s="35">
        <v>199333.35</v>
      </c>
      <c r="H21" s="34">
        <v>375.01</v>
      </c>
      <c r="I21" s="35">
        <v>825.14</v>
      </c>
      <c r="J21" s="35">
        <v>199180.7</v>
      </c>
      <c r="K21" s="34">
        <v>353.92</v>
      </c>
      <c r="L21" s="35">
        <v>833.64</v>
      </c>
      <c r="M21" s="35">
        <v>199026.76</v>
      </c>
      <c r="N21" s="34">
        <f>N20+Table1[[#This Row],[int2_5]]</f>
        <v>12421.919999999998</v>
      </c>
      <c r="O21" s="35">
        <f>O20+Table1[[#This Row],[int2_375]]</f>
        <v>12833.45</v>
      </c>
      <c r="P21" s="35">
        <f>P20+Table1[[#This Row],[int2_25]]</f>
        <v>14011.250000000002</v>
      </c>
      <c r="Q21" s="39">
        <f>Q20+Table1[[#This Row],[int2_125]]</f>
        <v>15373.27</v>
      </c>
      <c r="S21" s="12">
        <f t="shared" si="7"/>
        <v>229.5</v>
      </c>
      <c r="T21" s="12">
        <f t="shared" si="8"/>
        <v>457.73999999999705</v>
      </c>
      <c r="U21" s="12">
        <f t="shared" si="9"/>
        <v>684.35999999999967</v>
      </c>
      <c r="W21" s="37">
        <f>Table1[[#This Row],[loanCost2_5]]-Table1[[#This Row],[loanCost2_375]]</f>
        <v>-411.53000000000247</v>
      </c>
      <c r="X21" s="37">
        <f>Table1[[#This Row],[loanCost2_5]]-Table1[[#This Row],[loanCost2_25]]</f>
        <v>-1589.3300000000036</v>
      </c>
      <c r="Y21" s="37">
        <f>Table1[[#This Row],[loanCost2_5]]-Table1[[#This Row],[loanCost2_125]]</f>
        <v>-2951.3500000000022</v>
      </c>
      <c r="AA21" s="37">
        <f>S21+W21</f>
        <v>-182.03000000000247</v>
      </c>
      <c r="AB21" s="37">
        <f t="shared" si="5"/>
        <v>-1131.5900000000065</v>
      </c>
      <c r="AC21" s="37">
        <f t="shared" si="6"/>
        <v>-2266.9900000000025</v>
      </c>
      <c r="AD21" s="37"/>
      <c r="AE21" s="37"/>
    </row>
    <row r="22" spans="1:31" x14ac:dyDescent="0.25">
      <c r="A22" s="1">
        <v>44896</v>
      </c>
      <c r="B22" s="34">
        <v>415.59</v>
      </c>
      <c r="C22" s="35">
        <v>809.99</v>
      </c>
      <c r="D22" s="35">
        <v>198675.06</v>
      </c>
      <c r="E22" s="34">
        <v>394.51</v>
      </c>
      <c r="F22" s="35">
        <v>818.32</v>
      </c>
      <c r="G22" s="35">
        <v>198515.03</v>
      </c>
      <c r="H22" s="34">
        <v>373.46</v>
      </c>
      <c r="I22" s="35">
        <v>826.69</v>
      </c>
      <c r="J22" s="35">
        <v>198354.01</v>
      </c>
      <c r="K22" s="34">
        <v>352.44</v>
      </c>
      <c r="L22" s="35">
        <v>835.12</v>
      </c>
      <c r="M22" s="35">
        <v>198191.65</v>
      </c>
      <c r="N22" s="34">
        <f>N21+Table1[[#This Row],[int2_5]]</f>
        <v>12837.509999999998</v>
      </c>
      <c r="O22" s="35">
        <f>O21+Table1[[#This Row],[int2_375]]</f>
        <v>13227.960000000001</v>
      </c>
      <c r="P22" s="35">
        <f>P21+Table1[[#This Row],[int2_25]]</f>
        <v>14384.710000000001</v>
      </c>
      <c r="Q22" s="39">
        <f>Q21+Table1[[#This Row],[int2_125]]</f>
        <v>15725.710000000001</v>
      </c>
      <c r="S22" s="12">
        <f t="shared" si="7"/>
        <v>242.25</v>
      </c>
      <c r="T22" s="12">
        <f t="shared" si="8"/>
        <v>483.16999999999689</v>
      </c>
      <c r="U22" s="12">
        <f t="shared" si="9"/>
        <v>722.37999999999965</v>
      </c>
      <c r="W22" s="37">
        <f>Table1[[#This Row],[loanCost2_5]]-Table1[[#This Row],[loanCost2_375]]</f>
        <v>-390.45000000000255</v>
      </c>
      <c r="X22" s="37">
        <f>Table1[[#This Row],[loanCost2_5]]-Table1[[#This Row],[loanCost2_25]]</f>
        <v>-1547.2000000000025</v>
      </c>
      <c r="Y22" s="37">
        <f>Table1[[#This Row],[loanCost2_5]]-Table1[[#This Row],[loanCost2_125]]</f>
        <v>-2888.2000000000025</v>
      </c>
      <c r="AA22" s="37">
        <f t="shared" si="4"/>
        <v>-148.20000000000255</v>
      </c>
      <c r="AB22" s="37">
        <f t="shared" si="5"/>
        <v>-1064.0300000000057</v>
      </c>
      <c r="AC22" s="37">
        <f t="shared" si="6"/>
        <v>-2165.8200000000029</v>
      </c>
      <c r="AD22" s="37"/>
      <c r="AE22" s="37"/>
    </row>
    <row r="23" spans="1:31" x14ac:dyDescent="0.25">
      <c r="A23" s="1">
        <v>44927</v>
      </c>
      <c r="B23" s="34">
        <v>413.91</v>
      </c>
      <c r="C23" s="35">
        <v>811.67</v>
      </c>
      <c r="D23" s="35">
        <v>197863.39</v>
      </c>
      <c r="E23" s="34">
        <v>392.89</v>
      </c>
      <c r="F23" s="35">
        <v>819.94</v>
      </c>
      <c r="G23" s="35">
        <v>197695.1</v>
      </c>
      <c r="H23" s="34">
        <v>371.91</v>
      </c>
      <c r="I23" s="35">
        <v>828.24</v>
      </c>
      <c r="J23" s="35">
        <v>197525.78</v>
      </c>
      <c r="K23" s="34">
        <v>350.96</v>
      </c>
      <c r="L23" s="35">
        <v>836.6</v>
      </c>
      <c r="M23" s="35">
        <v>197355.05</v>
      </c>
      <c r="N23" s="34">
        <f>N22+Table1[[#This Row],[int2_5]]</f>
        <v>13251.419999999998</v>
      </c>
      <c r="O23" s="35">
        <f>O22+Table1[[#This Row],[int2_375]]</f>
        <v>13620.85</v>
      </c>
      <c r="P23" s="35">
        <f>P22+Table1[[#This Row],[int2_25]]</f>
        <v>14756.62</v>
      </c>
      <c r="Q23" s="39">
        <f>Q22+Table1[[#This Row],[int2_125]]</f>
        <v>16076.67</v>
      </c>
      <c r="S23" s="12">
        <f t="shared" si="7"/>
        <v>255</v>
      </c>
      <c r="T23" s="12">
        <f t="shared" si="8"/>
        <v>508.59999999999673</v>
      </c>
      <c r="U23" s="12">
        <f t="shared" si="9"/>
        <v>760.39999999999964</v>
      </c>
      <c r="W23" s="37">
        <f>Table1[[#This Row],[loanCost2_5]]-Table1[[#This Row],[loanCost2_375]]</f>
        <v>-369.43000000000211</v>
      </c>
      <c r="X23" s="37">
        <f>Table1[[#This Row],[loanCost2_5]]-Table1[[#This Row],[loanCost2_25]]</f>
        <v>-1505.2000000000025</v>
      </c>
      <c r="Y23" s="37">
        <f>Table1[[#This Row],[loanCost2_5]]-Table1[[#This Row],[loanCost2_125]]</f>
        <v>-2825.2500000000018</v>
      </c>
      <c r="AA23" s="37">
        <f t="shared" si="4"/>
        <v>-114.43000000000211</v>
      </c>
      <c r="AB23" s="37">
        <f t="shared" si="5"/>
        <v>-996.60000000000582</v>
      </c>
      <c r="AC23" s="37">
        <f t="shared" si="6"/>
        <v>-2064.8500000000022</v>
      </c>
      <c r="AD23" s="37"/>
      <c r="AE23" s="37"/>
    </row>
    <row r="24" spans="1:31" x14ac:dyDescent="0.25">
      <c r="A24" s="1">
        <v>44958</v>
      </c>
      <c r="B24" s="34">
        <v>412.22</v>
      </c>
      <c r="C24" s="35">
        <v>813.36</v>
      </c>
      <c r="D24" s="35">
        <v>197050.02</v>
      </c>
      <c r="E24" s="34">
        <v>391.27</v>
      </c>
      <c r="F24" s="35">
        <v>821.56</v>
      </c>
      <c r="G24" s="35">
        <v>196873.54</v>
      </c>
      <c r="H24" s="34">
        <v>370.36</v>
      </c>
      <c r="I24" s="35">
        <v>829.79</v>
      </c>
      <c r="J24" s="35">
        <v>196695.99</v>
      </c>
      <c r="K24" s="34">
        <v>349.48</v>
      </c>
      <c r="L24" s="35">
        <v>838.08</v>
      </c>
      <c r="M24" s="35">
        <v>196516.97</v>
      </c>
      <c r="N24" s="34">
        <f>N23+Table1[[#This Row],[int2_5]]</f>
        <v>13663.639999999998</v>
      </c>
      <c r="O24" s="35">
        <f>O23+Table1[[#This Row],[int2_375]]</f>
        <v>14012.12</v>
      </c>
      <c r="P24" s="35">
        <f>P23+Table1[[#This Row],[int2_25]]</f>
        <v>15126.980000000001</v>
      </c>
      <c r="Q24" s="39">
        <f>Q23+Table1[[#This Row],[int2_125]]</f>
        <v>16426.150000000001</v>
      </c>
      <c r="S24" s="12">
        <f t="shared" si="7"/>
        <v>267.75</v>
      </c>
      <c r="T24" s="12">
        <f t="shared" si="8"/>
        <v>534.02999999999656</v>
      </c>
      <c r="U24" s="12">
        <f t="shared" si="9"/>
        <v>798.41999999999962</v>
      </c>
      <c r="W24" s="37">
        <f>Table1[[#This Row],[loanCost2_5]]-Table1[[#This Row],[loanCost2_375]]</f>
        <v>-348.4800000000032</v>
      </c>
      <c r="X24" s="37">
        <f>Table1[[#This Row],[loanCost2_5]]-Table1[[#This Row],[loanCost2_25]]</f>
        <v>-1463.3400000000038</v>
      </c>
      <c r="Y24" s="37">
        <f>Table1[[#This Row],[loanCost2_5]]-Table1[[#This Row],[loanCost2_125]]</f>
        <v>-2762.5100000000039</v>
      </c>
      <c r="AA24" s="37">
        <f t="shared" si="4"/>
        <v>-80.730000000003201</v>
      </c>
      <c r="AB24" s="37">
        <f t="shared" si="5"/>
        <v>-929.31000000000722</v>
      </c>
      <c r="AC24" s="37">
        <f t="shared" si="6"/>
        <v>-1964.0900000000042</v>
      </c>
      <c r="AD24" s="37"/>
      <c r="AE24" s="37"/>
    </row>
    <row r="25" spans="1:31" x14ac:dyDescent="0.25">
      <c r="A25" s="1">
        <v>44986</v>
      </c>
      <c r="B25" s="34">
        <v>410.52</v>
      </c>
      <c r="C25" s="35">
        <v>815.06</v>
      </c>
      <c r="D25" s="35">
        <v>196234.96</v>
      </c>
      <c r="E25" s="34">
        <v>389.65</v>
      </c>
      <c r="F25" s="35">
        <v>823.18</v>
      </c>
      <c r="G25" s="35">
        <v>196050.35</v>
      </c>
      <c r="H25" s="34">
        <v>368.8</v>
      </c>
      <c r="I25" s="35">
        <v>831.35</v>
      </c>
      <c r="J25" s="35">
        <v>195864.64</v>
      </c>
      <c r="K25" s="34">
        <v>348</v>
      </c>
      <c r="L25" s="35">
        <v>839.56</v>
      </c>
      <c r="M25" s="35">
        <v>195677.41</v>
      </c>
      <c r="N25" s="34">
        <f>N24+Table1[[#This Row],[int2_5]]</f>
        <v>14074.159999999998</v>
      </c>
      <c r="O25" s="35">
        <f>O24+Table1[[#This Row],[int2_375]]</f>
        <v>14401.77</v>
      </c>
      <c r="P25" s="35">
        <f>P24+Table1[[#This Row],[int2_25]]</f>
        <v>15495.78</v>
      </c>
      <c r="Q25" s="39">
        <f>Q24+Table1[[#This Row],[int2_125]]</f>
        <v>16774.150000000001</v>
      </c>
      <c r="S25" s="12">
        <f t="shared" si="7"/>
        <v>280.5</v>
      </c>
      <c r="T25" s="12">
        <f t="shared" si="8"/>
        <v>559.4599999999964</v>
      </c>
      <c r="U25" s="12">
        <f t="shared" si="9"/>
        <v>836.4399999999996</v>
      </c>
      <c r="W25" s="37">
        <f>Table1[[#This Row],[loanCost2_5]]-Table1[[#This Row],[loanCost2_375]]</f>
        <v>-327.6100000000024</v>
      </c>
      <c r="X25" s="37">
        <f>Table1[[#This Row],[loanCost2_5]]-Table1[[#This Row],[loanCost2_25]]</f>
        <v>-1421.6200000000026</v>
      </c>
      <c r="Y25" s="37">
        <f>Table1[[#This Row],[loanCost2_5]]-Table1[[#This Row],[loanCost2_125]]</f>
        <v>-2699.9900000000034</v>
      </c>
      <c r="AA25" s="37">
        <f t="shared" si="4"/>
        <v>-47.110000000002401</v>
      </c>
      <c r="AB25" s="37">
        <f t="shared" si="5"/>
        <v>-862.16000000000622</v>
      </c>
      <c r="AC25" s="37">
        <f t="shared" si="6"/>
        <v>-1863.5500000000038</v>
      </c>
      <c r="AD25" s="37"/>
      <c r="AE25" s="37"/>
    </row>
    <row r="26" spans="1:31" x14ac:dyDescent="0.25">
      <c r="A26" s="1">
        <v>45017</v>
      </c>
      <c r="B26" s="34">
        <v>408.82</v>
      </c>
      <c r="C26" s="35">
        <v>816.76</v>
      </c>
      <c r="D26" s="35">
        <v>195418.21</v>
      </c>
      <c r="E26" s="34">
        <v>388.02</v>
      </c>
      <c r="F26" s="35">
        <v>824.81</v>
      </c>
      <c r="G26" s="35">
        <v>195225.54</v>
      </c>
      <c r="H26" s="34">
        <v>367.25</v>
      </c>
      <c r="I26" s="35">
        <v>832.9</v>
      </c>
      <c r="J26" s="35">
        <v>195031.74</v>
      </c>
      <c r="K26" s="34">
        <v>346.51</v>
      </c>
      <c r="L26" s="35">
        <v>841.05</v>
      </c>
      <c r="M26" s="35">
        <v>194836.37</v>
      </c>
      <c r="N26" s="34">
        <f>N25+Table1[[#This Row],[int2_5]]</f>
        <v>14482.979999999998</v>
      </c>
      <c r="O26" s="35">
        <f>O25+Table1[[#This Row],[int2_375]]</f>
        <v>14789.79</v>
      </c>
      <c r="P26" s="35">
        <f>P25+Table1[[#This Row],[int2_25]]</f>
        <v>15863.03</v>
      </c>
      <c r="Q26" s="39">
        <f>Q25+Table1[[#This Row],[int2_125]]</f>
        <v>17120.66</v>
      </c>
      <c r="S26" s="12">
        <f t="shared" si="7"/>
        <v>293.25</v>
      </c>
      <c r="T26" s="12">
        <f t="shared" si="8"/>
        <v>584.88999999999623</v>
      </c>
      <c r="U26" s="12">
        <f t="shared" si="9"/>
        <v>874.45999999999958</v>
      </c>
      <c r="W26" s="37">
        <f>Table1[[#This Row],[loanCost2_5]]-Table1[[#This Row],[loanCost2_375]]</f>
        <v>-306.81000000000313</v>
      </c>
      <c r="X26" s="37">
        <f>Table1[[#This Row],[loanCost2_5]]-Table1[[#This Row],[loanCost2_25]]</f>
        <v>-1380.0500000000029</v>
      </c>
      <c r="Y26" s="37">
        <f>Table1[[#This Row],[loanCost2_5]]-Table1[[#This Row],[loanCost2_125]]</f>
        <v>-2637.6800000000021</v>
      </c>
      <c r="AA26" s="37">
        <f t="shared" si="4"/>
        <v>-13.560000000003129</v>
      </c>
      <c r="AB26" s="37">
        <f t="shared" si="5"/>
        <v>-795.16000000000668</v>
      </c>
      <c r="AC26" s="37">
        <f t="shared" si="6"/>
        <v>-1763.2200000000025</v>
      </c>
      <c r="AD26" s="37"/>
      <c r="AE26" s="37"/>
    </row>
    <row r="27" spans="1:31" x14ac:dyDescent="0.25">
      <c r="A27" s="1">
        <v>45047</v>
      </c>
      <c r="B27" s="34">
        <v>407.12</v>
      </c>
      <c r="C27" s="35">
        <v>818.46</v>
      </c>
      <c r="D27" s="35">
        <v>194599.75</v>
      </c>
      <c r="E27" s="34">
        <v>386.38</v>
      </c>
      <c r="F27" s="35">
        <v>826.45</v>
      </c>
      <c r="G27" s="35">
        <v>194399.09</v>
      </c>
      <c r="H27" s="34">
        <v>365.68</v>
      </c>
      <c r="I27" s="35">
        <v>834.47</v>
      </c>
      <c r="J27" s="35">
        <v>194197.27</v>
      </c>
      <c r="K27" s="34">
        <v>345.02</v>
      </c>
      <c r="L27" s="35">
        <v>842.54</v>
      </c>
      <c r="M27" s="35">
        <v>193993.83</v>
      </c>
      <c r="N27" s="34">
        <f>N26+Table1[[#This Row],[int2_5]]</f>
        <v>14890.099999999999</v>
      </c>
      <c r="O27" s="35">
        <f>O26+Table1[[#This Row],[int2_375]]</f>
        <v>15176.17</v>
      </c>
      <c r="P27" s="35">
        <f>P26+Table1[[#This Row],[int2_25]]</f>
        <v>16228.710000000001</v>
      </c>
      <c r="Q27" s="39">
        <f>Q26+Table1[[#This Row],[int2_125]]</f>
        <v>17465.68</v>
      </c>
      <c r="S27" s="12">
        <f t="shared" si="7"/>
        <v>306</v>
      </c>
      <c r="T27" s="12">
        <f t="shared" si="8"/>
        <v>610.31999999999607</v>
      </c>
      <c r="U27" s="12">
        <f t="shared" si="9"/>
        <v>912.47999999999956</v>
      </c>
      <c r="W27" s="37">
        <f>Table1[[#This Row],[loanCost2_5]]-Table1[[#This Row],[loanCost2_375]]</f>
        <v>-286.07000000000153</v>
      </c>
      <c r="X27" s="37">
        <f>Table1[[#This Row],[loanCost2_5]]-Table1[[#This Row],[loanCost2_25]]</f>
        <v>-1338.6100000000024</v>
      </c>
      <c r="Y27" s="37">
        <f>Table1[[#This Row],[loanCost2_5]]-Table1[[#This Row],[loanCost2_125]]</f>
        <v>-2575.5800000000017</v>
      </c>
      <c r="AA27" s="37">
        <f t="shared" si="4"/>
        <v>19.929999999998472</v>
      </c>
      <c r="AB27" s="37">
        <f t="shared" si="5"/>
        <v>-728.29000000000633</v>
      </c>
      <c r="AC27" s="37">
        <f t="shared" si="6"/>
        <v>-1663.1000000000022</v>
      </c>
      <c r="AD27" s="37"/>
      <c r="AE27" s="37"/>
    </row>
    <row r="28" spans="1:31" x14ac:dyDescent="0.25">
      <c r="A28" s="1">
        <v>45078</v>
      </c>
      <c r="B28" s="34">
        <v>405.42</v>
      </c>
      <c r="C28" s="35">
        <v>820.16</v>
      </c>
      <c r="D28" s="35">
        <v>193779.58</v>
      </c>
      <c r="E28" s="34">
        <v>384.75</v>
      </c>
      <c r="F28" s="35">
        <v>828.08</v>
      </c>
      <c r="G28" s="35">
        <v>193571.01</v>
      </c>
      <c r="H28" s="34">
        <v>364.12</v>
      </c>
      <c r="I28" s="35">
        <v>836.03</v>
      </c>
      <c r="J28" s="35">
        <v>193361.24</v>
      </c>
      <c r="K28" s="34">
        <v>343.53</v>
      </c>
      <c r="L28" s="35">
        <v>844.03</v>
      </c>
      <c r="M28" s="35">
        <v>193149.8</v>
      </c>
      <c r="N28" s="34">
        <f>N27+Table1[[#This Row],[int2_5]]</f>
        <v>15295.519999999999</v>
      </c>
      <c r="O28" s="35">
        <f>O27+Table1[[#This Row],[int2_375]]</f>
        <v>15560.92</v>
      </c>
      <c r="P28" s="35">
        <f>P27+Table1[[#This Row],[int2_25]]</f>
        <v>16592.830000000002</v>
      </c>
      <c r="Q28" s="39">
        <f>Q27+Table1[[#This Row],[int2_125]]</f>
        <v>17809.21</v>
      </c>
      <c r="S28" s="12">
        <f t="shared" si="7"/>
        <v>318.75</v>
      </c>
      <c r="T28" s="12">
        <f t="shared" si="8"/>
        <v>635.74999999999591</v>
      </c>
      <c r="U28" s="12">
        <f t="shared" si="9"/>
        <v>950.49999999999955</v>
      </c>
      <c r="W28" s="37">
        <f>Table1[[#This Row],[loanCost2_5]]-Table1[[#This Row],[loanCost2_375]]</f>
        <v>-265.40000000000146</v>
      </c>
      <c r="X28" s="37">
        <f>Table1[[#This Row],[loanCost2_5]]-Table1[[#This Row],[loanCost2_25]]</f>
        <v>-1297.3100000000031</v>
      </c>
      <c r="Y28" s="37">
        <f>Table1[[#This Row],[loanCost2_5]]-Table1[[#This Row],[loanCost2_125]]</f>
        <v>-2513.6900000000005</v>
      </c>
      <c r="AA28" s="37">
        <f t="shared" si="4"/>
        <v>53.349999999998545</v>
      </c>
      <c r="AB28" s="37">
        <f t="shared" si="5"/>
        <v>-661.56000000000722</v>
      </c>
      <c r="AC28" s="37">
        <f t="shared" si="6"/>
        <v>-1563.190000000001</v>
      </c>
      <c r="AD28" s="37"/>
      <c r="AE28" s="37"/>
    </row>
    <row r="29" spans="1:31" x14ac:dyDescent="0.25">
      <c r="A29" s="1">
        <v>45108</v>
      </c>
      <c r="B29" s="34">
        <v>403.71</v>
      </c>
      <c r="C29" s="35">
        <v>821.87</v>
      </c>
      <c r="D29" s="35">
        <v>192957.71</v>
      </c>
      <c r="E29" s="34">
        <v>383.11</v>
      </c>
      <c r="F29" s="35">
        <v>829.72</v>
      </c>
      <c r="G29" s="35">
        <v>192741.29</v>
      </c>
      <c r="H29" s="34">
        <v>362.55</v>
      </c>
      <c r="I29" s="35">
        <v>837.6</v>
      </c>
      <c r="J29" s="35">
        <v>192523.65</v>
      </c>
      <c r="K29" s="34">
        <v>342.04</v>
      </c>
      <c r="L29" s="35">
        <v>845.52</v>
      </c>
      <c r="M29" s="35">
        <v>192304.27</v>
      </c>
      <c r="N29" s="34">
        <f>N28+Table1[[#This Row],[int2_5]]</f>
        <v>15699.229999999998</v>
      </c>
      <c r="O29" s="35">
        <f>O28+Table1[[#This Row],[int2_375]]</f>
        <v>15944.03</v>
      </c>
      <c r="P29" s="35">
        <f>P28+Table1[[#This Row],[int2_25]]</f>
        <v>16955.38</v>
      </c>
      <c r="Q29" s="39">
        <f>Q28+Table1[[#This Row],[int2_125]]</f>
        <v>18151.25</v>
      </c>
      <c r="S29" s="12">
        <f t="shared" si="7"/>
        <v>331.5</v>
      </c>
      <c r="T29" s="12">
        <f t="shared" si="8"/>
        <v>661.17999999999574</v>
      </c>
      <c r="U29" s="12">
        <f t="shared" si="9"/>
        <v>988.51999999999953</v>
      </c>
      <c r="W29" s="37">
        <f>Table1[[#This Row],[loanCost2_5]]-Table1[[#This Row],[loanCost2_375]]</f>
        <v>-244.80000000000291</v>
      </c>
      <c r="X29" s="37">
        <f>Table1[[#This Row],[loanCost2_5]]-Table1[[#This Row],[loanCost2_25]]</f>
        <v>-1256.1500000000033</v>
      </c>
      <c r="Y29" s="37">
        <f>Table1[[#This Row],[loanCost2_5]]-Table1[[#This Row],[loanCost2_125]]</f>
        <v>-2452.0200000000023</v>
      </c>
      <c r="AA29" s="37">
        <f t="shared" si="4"/>
        <v>86.69999999999709</v>
      </c>
      <c r="AB29" s="37">
        <f t="shared" si="5"/>
        <v>-594.97000000000753</v>
      </c>
      <c r="AC29" s="37">
        <f t="shared" si="6"/>
        <v>-1463.5000000000027</v>
      </c>
      <c r="AD29" s="37"/>
      <c r="AE29" s="37"/>
    </row>
    <row r="30" spans="1:31" x14ac:dyDescent="0.25">
      <c r="A30" s="1">
        <v>45139</v>
      </c>
      <c r="B30" s="34">
        <v>402</v>
      </c>
      <c r="C30" s="35">
        <v>823.58</v>
      </c>
      <c r="D30" s="35">
        <v>192134.13</v>
      </c>
      <c r="E30" s="34">
        <v>381.47</v>
      </c>
      <c r="F30" s="35">
        <v>831.36</v>
      </c>
      <c r="G30" s="35">
        <v>191909.93</v>
      </c>
      <c r="H30" s="34">
        <v>360.98</v>
      </c>
      <c r="I30" s="35">
        <v>839.17</v>
      </c>
      <c r="J30" s="35">
        <v>191684.48000000001</v>
      </c>
      <c r="K30" s="34">
        <v>340.54</v>
      </c>
      <c r="L30" s="35">
        <v>847.02</v>
      </c>
      <c r="M30" s="35">
        <v>191457.25</v>
      </c>
      <c r="N30" s="34">
        <f>N29+Table1[[#This Row],[int2_5]]</f>
        <v>16101.229999999998</v>
      </c>
      <c r="O30" s="35">
        <f>O29+Table1[[#This Row],[int2_375]]</f>
        <v>16325.5</v>
      </c>
      <c r="P30" s="35">
        <f>P29+Table1[[#This Row],[int2_25]]</f>
        <v>17316.36</v>
      </c>
      <c r="Q30" s="39">
        <f>Q29+Table1[[#This Row],[int2_125]]</f>
        <v>18491.79</v>
      </c>
      <c r="S30" s="12">
        <f t="shared" si="7"/>
        <v>344.25</v>
      </c>
      <c r="T30" s="12">
        <f t="shared" si="8"/>
        <v>686.60999999999558</v>
      </c>
      <c r="U30" s="12">
        <f t="shared" si="9"/>
        <v>1026.5399999999995</v>
      </c>
      <c r="W30" s="37">
        <f>Table1[[#This Row],[loanCost2_5]]-Table1[[#This Row],[loanCost2_375]]</f>
        <v>-224.27000000000226</v>
      </c>
      <c r="X30" s="37">
        <f>Table1[[#This Row],[loanCost2_5]]-Table1[[#This Row],[loanCost2_25]]</f>
        <v>-1215.1300000000028</v>
      </c>
      <c r="Y30" s="37">
        <f>Table1[[#This Row],[loanCost2_5]]-Table1[[#This Row],[loanCost2_125]]</f>
        <v>-2390.5600000000031</v>
      </c>
      <c r="AA30" s="37">
        <f t="shared" si="4"/>
        <v>119.97999999999774</v>
      </c>
      <c r="AB30" s="37">
        <f t="shared" si="5"/>
        <v>-528.52000000000726</v>
      </c>
      <c r="AC30" s="37">
        <f t="shared" si="6"/>
        <v>-1364.0200000000036</v>
      </c>
      <c r="AD30" s="37"/>
      <c r="AE30" s="37"/>
    </row>
    <row r="31" spans="1:31" x14ac:dyDescent="0.25">
      <c r="A31" s="1">
        <v>45170</v>
      </c>
      <c r="B31" s="34">
        <v>400.28</v>
      </c>
      <c r="C31" s="35">
        <v>825.3</v>
      </c>
      <c r="D31" s="35">
        <v>191308.83</v>
      </c>
      <c r="E31" s="34">
        <v>379.82</v>
      </c>
      <c r="F31" s="35">
        <v>833.01</v>
      </c>
      <c r="G31" s="35">
        <v>191076.92</v>
      </c>
      <c r="H31" s="34">
        <v>359.41</v>
      </c>
      <c r="I31" s="35">
        <v>840.74</v>
      </c>
      <c r="J31" s="35">
        <v>190843.74</v>
      </c>
      <c r="K31" s="34">
        <v>339.04</v>
      </c>
      <c r="L31" s="35">
        <v>848.52</v>
      </c>
      <c r="M31" s="35">
        <v>190608.73</v>
      </c>
      <c r="N31" s="34">
        <f>N30+Table1[[#This Row],[int2_5]]</f>
        <v>16501.509999999998</v>
      </c>
      <c r="O31" s="35">
        <f>O30+Table1[[#This Row],[int2_375]]</f>
        <v>16705.32</v>
      </c>
      <c r="P31" s="35">
        <f>P30+Table1[[#This Row],[int2_25]]</f>
        <v>17675.77</v>
      </c>
      <c r="Q31" s="39">
        <f>Q30+Table1[[#This Row],[int2_125]]</f>
        <v>18830.830000000002</v>
      </c>
      <c r="S31" s="12">
        <f t="shared" si="7"/>
        <v>357</v>
      </c>
      <c r="T31" s="12">
        <f t="shared" si="8"/>
        <v>712.03999999999542</v>
      </c>
      <c r="U31" s="12">
        <f t="shared" si="9"/>
        <v>1064.5599999999995</v>
      </c>
      <c r="W31" s="37">
        <f>Table1[[#This Row],[loanCost2_5]]-Table1[[#This Row],[loanCost2_375]]</f>
        <v>-203.81000000000131</v>
      </c>
      <c r="X31" s="37">
        <f>Table1[[#This Row],[loanCost2_5]]-Table1[[#This Row],[loanCost2_25]]</f>
        <v>-1174.260000000002</v>
      </c>
      <c r="Y31" s="37">
        <f>Table1[[#This Row],[loanCost2_5]]-Table1[[#This Row],[loanCost2_125]]</f>
        <v>-2329.3200000000033</v>
      </c>
      <c r="AA31" s="37">
        <f t="shared" si="4"/>
        <v>153.18999999999869</v>
      </c>
      <c r="AB31" s="37">
        <f t="shared" si="5"/>
        <v>-462.22000000000662</v>
      </c>
      <c r="AC31" s="37">
        <f t="shared" si="6"/>
        <v>-1264.7600000000039</v>
      </c>
      <c r="AD31" s="37"/>
      <c r="AE31" s="37"/>
    </row>
    <row r="32" spans="1:31" x14ac:dyDescent="0.25">
      <c r="A32" s="1">
        <v>45200</v>
      </c>
      <c r="B32" s="34">
        <v>398.56</v>
      </c>
      <c r="C32" s="35">
        <v>827.02</v>
      </c>
      <c r="D32" s="35">
        <v>190481.81</v>
      </c>
      <c r="E32" s="34">
        <v>378.17</v>
      </c>
      <c r="F32" s="35">
        <v>834.66</v>
      </c>
      <c r="G32" s="35">
        <v>190242.26</v>
      </c>
      <c r="H32" s="34">
        <v>357.83</v>
      </c>
      <c r="I32" s="35">
        <v>842.32</v>
      </c>
      <c r="J32" s="35">
        <v>190001.42</v>
      </c>
      <c r="K32" s="34">
        <v>337.54</v>
      </c>
      <c r="L32" s="35">
        <v>850.02</v>
      </c>
      <c r="M32" s="35">
        <v>189758.71</v>
      </c>
      <c r="N32" s="34">
        <f>N31+Table1[[#This Row],[int2_5]]</f>
        <v>16900.07</v>
      </c>
      <c r="O32" s="35">
        <f>O31+Table1[[#This Row],[int2_375]]</f>
        <v>17083.489999999998</v>
      </c>
      <c r="P32" s="35">
        <f>P31+Table1[[#This Row],[int2_25]]</f>
        <v>18033.600000000002</v>
      </c>
      <c r="Q32" s="39">
        <f>Q31+Table1[[#This Row],[int2_125]]</f>
        <v>19168.370000000003</v>
      </c>
      <c r="S32" s="12">
        <f t="shared" si="7"/>
        <v>369.75</v>
      </c>
      <c r="T32" s="12">
        <f t="shared" si="8"/>
        <v>737.46999999999525</v>
      </c>
      <c r="U32" s="12">
        <f t="shared" si="9"/>
        <v>1102.5799999999995</v>
      </c>
      <c r="W32" s="37">
        <f>Table1[[#This Row],[loanCost2_5]]-Table1[[#This Row],[loanCost2_375]]</f>
        <v>-183.41999999999825</v>
      </c>
      <c r="X32" s="37">
        <f>Table1[[#This Row],[loanCost2_5]]-Table1[[#This Row],[loanCost2_25]]</f>
        <v>-1133.5300000000025</v>
      </c>
      <c r="Y32" s="37">
        <f>Table1[[#This Row],[loanCost2_5]]-Table1[[#This Row],[loanCost2_125]]</f>
        <v>-2268.3000000000029</v>
      </c>
      <c r="AA32" s="37">
        <f t="shared" si="4"/>
        <v>186.33000000000175</v>
      </c>
      <c r="AB32" s="37">
        <f t="shared" si="5"/>
        <v>-396.06000000000722</v>
      </c>
      <c r="AC32" s="37">
        <f t="shared" si="6"/>
        <v>-1165.7200000000034</v>
      </c>
      <c r="AD32" s="37"/>
      <c r="AE32" s="37"/>
    </row>
    <row r="33" spans="1:31" x14ac:dyDescent="0.25">
      <c r="A33" s="1">
        <v>45231</v>
      </c>
      <c r="B33" s="34">
        <v>396.84</v>
      </c>
      <c r="C33" s="35">
        <v>828.74</v>
      </c>
      <c r="D33" s="35">
        <v>189653.06</v>
      </c>
      <c r="E33" s="34">
        <v>376.52</v>
      </c>
      <c r="F33" s="35">
        <v>836.31</v>
      </c>
      <c r="G33" s="35">
        <v>189405.95</v>
      </c>
      <c r="H33" s="34">
        <v>356.25</v>
      </c>
      <c r="I33" s="35">
        <v>843.9</v>
      </c>
      <c r="J33" s="35">
        <v>189157.52</v>
      </c>
      <c r="K33" s="34">
        <v>336.03</v>
      </c>
      <c r="L33" s="35">
        <v>851.53</v>
      </c>
      <c r="M33" s="35">
        <v>188907.18</v>
      </c>
      <c r="N33" s="34">
        <f>N32+Table1[[#This Row],[int2_5]]</f>
        <v>17296.91</v>
      </c>
      <c r="O33" s="35">
        <f>O32+Table1[[#This Row],[int2_375]]</f>
        <v>17460.009999999998</v>
      </c>
      <c r="P33" s="35">
        <f>P32+Table1[[#This Row],[int2_25]]</f>
        <v>18389.850000000002</v>
      </c>
      <c r="Q33" s="39">
        <f>Q32+Table1[[#This Row],[int2_125]]</f>
        <v>19504.400000000001</v>
      </c>
      <c r="S33" s="12">
        <f t="shared" si="7"/>
        <v>382.5</v>
      </c>
      <c r="T33" s="12">
        <f t="shared" si="8"/>
        <v>762.89999999999509</v>
      </c>
      <c r="U33" s="12">
        <f t="shared" si="9"/>
        <v>1140.5999999999995</v>
      </c>
      <c r="W33" s="37">
        <f>Table1[[#This Row],[loanCost2_5]]-Table1[[#This Row],[loanCost2_375]]</f>
        <v>-163.09999999999854</v>
      </c>
      <c r="X33" s="37">
        <f>Table1[[#This Row],[loanCost2_5]]-Table1[[#This Row],[loanCost2_25]]</f>
        <v>-1092.9400000000023</v>
      </c>
      <c r="Y33" s="37">
        <f>Table1[[#This Row],[loanCost2_5]]-Table1[[#This Row],[loanCost2_125]]</f>
        <v>-2207.4900000000016</v>
      </c>
      <c r="AA33" s="37">
        <f t="shared" si="4"/>
        <v>219.40000000000146</v>
      </c>
      <c r="AB33" s="37">
        <f t="shared" si="5"/>
        <v>-330.04000000000724</v>
      </c>
      <c r="AC33" s="37">
        <f t="shared" si="6"/>
        <v>-1066.8900000000021</v>
      </c>
      <c r="AD33" s="37"/>
      <c r="AE33" s="37"/>
    </row>
    <row r="34" spans="1:31" x14ac:dyDescent="0.25">
      <c r="A34" s="1">
        <v>45261</v>
      </c>
      <c r="B34" s="34">
        <v>395.11</v>
      </c>
      <c r="C34" s="35">
        <v>830.47</v>
      </c>
      <c r="D34" s="35">
        <v>188822.59</v>
      </c>
      <c r="E34" s="34">
        <v>374.87</v>
      </c>
      <c r="F34" s="35">
        <v>837.96</v>
      </c>
      <c r="G34" s="35">
        <v>188567.99</v>
      </c>
      <c r="H34" s="34">
        <v>354.67</v>
      </c>
      <c r="I34" s="35">
        <v>845.48</v>
      </c>
      <c r="J34" s="35">
        <v>188312.04</v>
      </c>
      <c r="K34" s="34">
        <v>334.52</v>
      </c>
      <c r="L34" s="35">
        <v>853.04</v>
      </c>
      <c r="M34" s="35">
        <v>188054.14</v>
      </c>
      <c r="N34" s="34">
        <f>N33+Table1[[#This Row],[int2_5]]</f>
        <v>17692.02</v>
      </c>
      <c r="O34" s="35">
        <f>O33+Table1[[#This Row],[int2_375]]</f>
        <v>17834.879999999997</v>
      </c>
      <c r="P34" s="35">
        <f>P33+Table1[[#This Row],[int2_25]]</f>
        <v>18744.52</v>
      </c>
      <c r="Q34" s="39">
        <f>Q33+Table1[[#This Row],[int2_125]]</f>
        <v>19838.920000000002</v>
      </c>
      <c r="S34" s="12">
        <f t="shared" si="7"/>
        <v>395.25</v>
      </c>
      <c r="T34" s="12">
        <f t="shared" si="8"/>
        <v>788.32999999999493</v>
      </c>
      <c r="U34" s="12">
        <f t="shared" si="9"/>
        <v>1178.6199999999994</v>
      </c>
      <c r="W34" s="37">
        <f>Table1[[#This Row],[loanCost2_5]]-Table1[[#This Row],[loanCost2_375]]</f>
        <v>-142.85999999999694</v>
      </c>
      <c r="X34" s="37">
        <f>Table1[[#This Row],[loanCost2_5]]-Table1[[#This Row],[loanCost2_25]]</f>
        <v>-1052.5</v>
      </c>
      <c r="Y34" s="37">
        <f>Table1[[#This Row],[loanCost2_5]]-Table1[[#This Row],[loanCost2_125]]</f>
        <v>-2146.9000000000015</v>
      </c>
      <c r="AA34" s="37">
        <f t="shared" si="4"/>
        <v>252.39000000000306</v>
      </c>
      <c r="AB34" s="37">
        <f t="shared" si="5"/>
        <v>-264.17000000000507</v>
      </c>
      <c r="AC34" s="37">
        <f t="shared" si="6"/>
        <v>-968.28000000000202</v>
      </c>
      <c r="AD34" s="37"/>
      <c r="AE34" s="37"/>
    </row>
    <row r="35" spans="1:31" x14ac:dyDescent="0.25">
      <c r="A35" s="1">
        <v>45292</v>
      </c>
      <c r="B35" s="34">
        <v>393.38</v>
      </c>
      <c r="C35" s="35">
        <v>832.2</v>
      </c>
      <c r="D35" s="35">
        <v>187990.39</v>
      </c>
      <c r="E35" s="34">
        <v>373.21</v>
      </c>
      <c r="F35" s="35">
        <v>839.62</v>
      </c>
      <c r="G35" s="35">
        <v>187728.37</v>
      </c>
      <c r="H35" s="34">
        <v>353.09</v>
      </c>
      <c r="I35" s="35">
        <v>847.06</v>
      </c>
      <c r="J35" s="35">
        <v>187464.98</v>
      </c>
      <c r="K35" s="34">
        <v>333.01</v>
      </c>
      <c r="L35" s="35">
        <v>854.55</v>
      </c>
      <c r="M35" s="35">
        <v>187199.6</v>
      </c>
      <c r="N35" s="34">
        <f>N34+Table1[[#This Row],[int2_5]]</f>
        <v>18085.400000000001</v>
      </c>
      <c r="O35" s="35">
        <f>O34+Table1[[#This Row],[int2_375]]</f>
        <v>18208.089999999997</v>
      </c>
      <c r="P35" s="35">
        <f>P34+Table1[[#This Row],[int2_25]]</f>
        <v>19097.61</v>
      </c>
      <c r="Q35" s="39">
        <f>Q34+Table1[[#This Row],[int2_125]]</f>
        <v>20171.93</v>
      </c>
      <c r="S35" s="12">
        <f t="shared" si="7"/>
        <v>408</v>
      </c>
      <c r="T35" s="12">
        <f t="shared" si="8"/>
        <v>813.75999999999476</v>
      </c>
      <c r="U35" s="12">
        <f t="shared" si="9"/>
        <v>1216.6399999999994</v>
      </c>
      <c r="W35" s="37">
        <f>Table1[[#This Row],[loanCost2_5]]-Table1[[#This Row],[loanCost2_375]]</f>
        <v>-122.68999999999505</v>
      </c>
      <c r="X35" s="37">
        <f>Table1[[#This Row],[loanCost2_5]]-Table1[[#This Row],[loanCost2_25]]</f>
        <v>-1012.2099999999991</v>
      </c>
      <c r="Y35" s="37">
        <f>Table1[[#This Row],[loanCost2_5]]-Table1[[#This Row],[loanCost2_125]]</f>
        <v>-2086.5299999999988</v>
      </c>
      <c r="AA35" s="37">
        <f t="shared" si="4"/>
        <v>285.31000000000495</v>
      </c>
      <c r="AB35" s="37">
        <f t="shared" si="5"/>
        <v>-198.45000000000437</v>
      </c>
      <c r="AC35" s="37">
        <f t="shared" si="6"/>
        <v>-869.88999999999942</v>
      </c>
      <c r="AD35" s="37"/>
      <c r="AE35" s="37"/>
    </row>
    <row r="36" spans="1:31" x14ac:dyDescent="0.25">
      <c r="A36" s="1">
        <v>45323</v>
      </c>
      <c r="B36" s="34">
        <v>391.65</v>
      </c>
      <c r="C36" s="35">
        <v>833.93</v>
      </c>
      <c r="D36" s="35">
        <v>187156.46</v>
      </c>
      <c r="E36" s="34">
        <v>371.55</v>
      </c>
      <c r="F36" s="35">
        <v>841.28</v>
      </c>
      <c r="G36" s="35">
        <v>186887.08</v>
      </c>
      <c r="H36" s="34">
        <v>351.5</v>
      </c>
      <c r="I36" s="35">
        <v>848.65</v>
      </c>
      <c r="J36" s="35">
        <v>186616.32000000001</v>
      </c>
      <c r="K36" s="34">
        <v>331.5</v>
      </c>
      <c r="L36" s="35">
        <v>856.06</v>
      </c>
      <c r="M36" s="35">
        <v>186343.53</v>
      </c>
      <c r="N36" s="34">
        <f>N35+Table1[[#This Row],[int2_5]]</f>
        <v>18477.050000000003</v>
      </c>
      <c r="O36" s="35">
        <f>O35+Table1[[#This Row],[int2_375]]</f>
        <v>18579.639999999996</v>
      </c>
      <c r="P36" s="35">
        <f>P35+Table1[[#This Row],[int2_25]]</f>
        <v>19449.11</v>
      </c>
      <c r="Q36" s="39">
        <f>Q35+Table1[[#This Row],[int2_125]]</f>
        <v>20503.43</v>
      </c>
      <c r="S36" s="12">
        <f t="shared" si="7"/>
        <v>420.75</v>
      </c>
      <c r="T36" s="12">
        <f t="shared" si="8"/>
        <v>839.1899999999946</v>
      </c>
      <c r="U36" s="12">
        <f t="shared" si="9"/>
        <v>1254.6599999999994</v>
      </c>
      <c r="W36" s="37">
        <f>Table1[[#This Row],[loanCost2_5]]-Table1[[#This Row],[loanCost2_375]]</f>
        <v>-102.58999999999287</v>
      </c>
      <c r="X36" s="37">
        <f>Table1[[#This Row],[loanCost2_5]]-Table1[[#This Row],[loanCost2_25]]</f>
        <v>-972.05999999999767</v>
      </c>
      <c r="Y36" s="37">
        <f>Table1[[#This Row],[loanCost2_5]]-Table1[[#This Row],[loanCost2_125]]</f>
        <v>-2026.3799999999974</v>
      </c>
      <c r="AA36" s="37">
        <f t="shared" si="4"/>
        <v>318.16000000000713</v>
      </c>
      <c r="AB36" s="37">
        <f t="shared" si="5"/>
        <v>-132.87000000000307</v>
      </c>
      <c r="AC36" s="37">
        <f t="shared" si="6"/>
        <v>-771.71999999999798</v>
      </c>
      <c r="AD36" s="37"/>
      <c r="AE36" s="37"/>
    </row>
    <row r="37" spans="1:31" x14ac:dyDescent="0.25">
      <c r="A37" s="1">
        <v>45352</v>
      </c>
      <c r="B37" s="34">
        <v>389.91</v>
      </c>
      <c r="C37" s="35">
        <v>835.67</v>
      </c>
      <c r="D37" s="35">
        <v>186320.79</v>
      </c>
      <c r="E37" s="34">
        <v>369.88</v>
      </c>
      <c r="F37" s="35">
        <v>842.95</v>
      </c>
      <c r="G37" s="35">
        <v>186044.13</v>
      </c>
      <c r="H37" s="34">
        <v>349.91</v>
      </c>
      <c r="I37" s="35">
        <v>850.24</v>
      </c>
      <c r="J37" s="35">
        <v>185766.08</v>
      </c>
      <c r="K37" s="34">
        <v>329.98</v>
      </c>
      <c r="L37" s="35">
        <v>857.58</v>
      </c>
      <c r="M37" s="35">
        <v>185485.96</v>
      </c>
      <c r="N37" s="34">
        <f>N36+Table1[[#This Row],[int2_5]]</f>
        <v>18866.960000000003</v>
      </c>
      <c r="O37" s="35">
        <f>O36+Table1[[#This Row],[int2_375]]</f>
        <v>18949.519999999997</v>
      </c>
      <c r="P37" s="35">
        <f>P36+Table1[[#This Row],[int2_25]]</f>
        <v>19799.02</v>
      </c>
      <c r="Q37" s="39">
        <f>Q36+Table1[[#This Row],[int2_125]]</f>
        <v>20833.41</v>
      </c>
      <c r="S37" s="12">
        <f t="shared" si="7"/>
        <v>433.5</v>
      </c>
      <c r="T37" s="12">
        <f t="shared" si="8"/>
        <v>864.61999999999443</v>
      </c>
      <c r="U37" s="12">
        <f t="shared" si="9"/>
        <v>1292.6799999999994</v>
      </c>
      <c r="W37" s="37">
        <f>Table1[[#This Row],[loanCost2_5]]-Table1[[#This Row],[loanCost2_375]]</f>
        <v>-82.559999999994034</v>
      </c>
      <c r="X37" s="37">
        <f>Table1[[#This Row],[loanCost2_5]]-Table1[[#This Row],[loanCost2_25]]</f>
        <v>-932.05999999999767</v>
      </c>
      <c r="Y37" s="37">
        <f>Table1[[#This Row],[loanCost2_5]]-Table1[[#This Row],[loanCost2_125]]</f>
        <v>-1966.4499999999971</v>
      </c>
      <c r="AA37" s="37">
        <f t="shared" si="4"/>
        <v>350.94000000000597</v>
      </c>
      <c r="AB37" s="37">
        <f t="shared" si="5"/>
        <v>-67.440000000003238</v>
      </c>
      <c r="AC37" s="37">
        <f t="shared" si="6"/>
        <v>-673.76999999999771</v>
      </c>
      <c r="AD37" s="37"/>
      <c r="AE37" s="37"/>
    </row>
    <row r="38" spans="1:31" x14ac:dyDescent="0.25">
      <c r="A38" s="1">
        <v>45383</v>
      </c>
      <c r="B38" s="34">
        <v>388.17</v>
      </c>
      <c r="C38" s="35">
        <v>837.41</v>
      </c>
      <c r="D38" s="35">
        <v>185483.38</v>
      </c>
      <c r="E38" s="34">
        <v>368.21</v>
      </c>
      <c r="F38" s="35">
        <v>844.62</v>
      </c>
      <c r="G38" s="35">
        <v>185199.52</v>
      </c>
      <c r="H38" s="34">
        <v>348.31</v>
      </c>
      <c r="I38" s="35">
        <v>851.84</v>
      </c>
      <c r="J38" s="35">
        <v>184914.24</v>
      </c>
      <c r="K38" s="34">
        <v>328.46</v>
      </c>
      <c r="L38" s="35">
        <v>859.1</v>
      </c>
      <c r="M38" s="35">
        <v>184626.86</v>
      </c>
      <c r="N38" s="34">
        <f>N37+Table1[[#This Row],[int2_5]]</f>
        <v>19255.13</v>
      </c>
      <c r="O38" s="35">
        <f>O37+Table1[[#This Row],[int2_375]]</f>
        <v>19317.729999999996</v>
      </c>
      <c r="P38" s="35">
        <f>P37+Table1[[#This Row],[int2_25]]</f>
        <v>20147.330000000002</v>
      </c>
      <c r="Q38" s="39">
        <f>Q37+Table1[[#This Row],[int2_125]]</f>
        <v>21161.87</v>
      </c>
      <c r="S38" s="12">
        <f t="shared" si="7"/>
        <v>446.25</v>
      </c>
      <c r="T38" s="12">
        <f t="shared" si="8"/>
        <v>890.04999999999427</v>
      </c>
      <c r="U38" s="12">
        <f t="shared" si="9"/>
        <v>1330.6999999999994</v>
      </c>
      <c r="W38" s="37">
        <f>Table1[[#This Row],[loanCost2_5]]-Table1[[#This Row],[loanCost2_375]]</f>
        <v>-62.599999999994907</v>
      </c>
      <c r="X38" s="37">
        <f>Table1[[#This Row],[loanCost2_5]]-Table1[[#This Row],[loanCost2_25]]</f>
        <v>-892.20000000000073</v>
      </c>
      <c r="Y38" s="37">
        <f>Table1[[#This Row],[loanCost2_5]]-Table1[[#This Row],[loanCost2_125]]</f>
        <v>-1906.739999999998</v>
      </c>
      <c r="AA38" s="37">
        <f t="shared" si="4"/>
        <v>383.65000000000509</v>
      </c>
      <c r="AB38" s="37">
        <f t="shared" si="5"/>
        <v>-2.1500000000064574</v>
      </c>
      <c r="AC38" s="37">
        <f t="shared" si="6"/>
        <v>-576.0399999999986</v>
      </c>
      <c r="AD38" s="37"/>
      <c r="AE38" s="37"/>
    </row>
    <row r="39" spans="1:31" x14ac:dyDescent="0.25">
      <c r="A39" s="1">
        <v>45413</v>
      </c>
      <c r="B39" s="34">
        <v>386.42</v>
      </c>
      <c r="C39" s="35">
        <v>839.16</v>
      </c>
      <c r="D39" s="35">
        <v>184644.22</v>
      </c>
      <c r="E39" s="34">
        <v>366.54</v>
      </c>
      <c r="F39" s="35">
        <v>846.29</v>
      </c>
      <c r="G39" s="35">
        <v>184353.23</v>
      </c>
      <c r="H39" s="34">
        <v>346.71</v>
      </c>
      <c r="I39" s="35">
        <v>853.44</v>
      </c>
      <c r="J39" s="35">
        <v>184060.81</v>
      </c>
      <c r="K39" s="34">
        <v>326.94</v>
      </c>
      <c r="L39" s="35">
        <v>860.62</v>
      </c>
      <c r="M39" s="35">
        <v>183766.25</v>
      </c>
      <c r="N39" s="34">
        <f>N38+Table1[[#This Row],[int2_5]]</f>
        <v>19641.55</v>
      </c>
      <c r="O39" s="35">
        <f>O38+Table1[[#This Row],[int2_375]]</f>
        <v>19684.269999999997</v>
      </c>
      <c r="P39" s="35">
        <f>P38+Table1[[#This Row],[int2_25]]</f>
        <v>20494.04</v>
      </c>
      <c r="Q39" s="39">
        <f>Q38+Table1[[#This Row],[int2_125]]</f>
        <v>21488.809999999998</v>
      </c>
      <c r="S39" s="12">
        <f t="shared" si="7"/>
        <v>459</v>
      </c>
      <c r="T39" s="12">
        <f t="shared" si="8"/>
        <v>915.47999999999411</v>
      </c>
      <c r="U39" s="12">
        <f t="shared" si="9"/>
        <v>1368.7199999999993</v>
      </c>
      <c r="W39" s="37">
        <f>Table1[[#This Row],[loanCost2_5]]-Table1[[#This Row],[loanCost2_375]]</f>
        <v>-42.719999999997526</v>
      </c>
      <c r="X39" s="37">
        <f>Table1[[#This Row],[loanCost2_5]]-Table1[[#This Row],[loanCost2_25]]</f>
        <v>-852.4900000000016</v>
      </c>
      <c r="Y39" s="37">
        <f>Table1[[#This Row],[loanCost2_5]]-Table1[[#This Row],[loanCost2_125]]</f>
        <v>-1847.2599999999984</v>
      </c>
      <c r="AA39" s="37">
        <f t="shared" si="4"/>
        <v>416.28000000000247</v>
      </c>
      <c r="AB39" s="37">
        <f t="shared" si="5"/>
        <v>62.989999999992506</v>
      </c>
      <c r="AC39" s="37">
        <f t="shared" si="6"/>
        <v>-478.53999999999905</v>
      </c>
      <c r="AD39" s="37"/>
      <c r="AE39" s="37"/>
    </row>
    <row r="40" spans="1:31" x14ac:dyDescent="0.25">
      <c r="A40" s="1">
        <v>45444</v>
      </c>
      <c r="B40" s="34">
        <v>384.68</v>
      </c>
      <c r="C40" s="35">
        <v>840.9</v>
      </c>
      <c r="D40" s="35">
        <v>183803.32</v>
      </c>
      <c r="E40" s="34">
        <v>364.87</v>
      </c>
      <c r="F40" s="35">
        <v>847.96</v>
      </c>
      <c r="G40" s="35">
        <v>183505.26</v>
      </c>
      <c r="H40" s="34">
        <v>345.11</v>
      </c>
      <c r="I40" s="35">
        <v>855.04</v>
      </c>
      <c r="J40" s="35">
        <v>183205.77</v>
      </c>
      <c r="K40" s="34">
        <v>325.42</v>
      </c>
      <c r="L40" s="35">
        <v>862.14</v>
      </c>
      <c r="M40" s="35">
        <v>182904.11</v>
      </c>
      <c r="N40" s="34">
        <f>N39+Table1[[#This Row],[int2_5]]</f>
        <v>20026.23</v>
      </c>
      <c r="O40" s="35">
        <f>O39+Table1[[#This Row],[int2_375]]</f>
        <v>20049.139999999996</v>
      </c>
      <c r="P40" s="35">
        <f>P39+Table1[[#This Row],[int2_25]]</f>
        <v>20839.150000000001</v>
      </c>
      <c r="Q40" s="39">
        <f>Q39+Table1[[#This Row],[int2_125]]</f>
        <v>21814.229999999996</v>
      </c>
      <c r="S40" s="12">
        <f t="shared" si="7"/>
        <v>471.75</v>
      </c>
      <c r="T40" s="12">
        <f t="shared" si="8"/>
        <v>940.90999999999394</v>
      </c>
      <c r="U40" s="12">
        <f t="shared" si="9"/>
        <v>1406.7399999999993</v>
      </c>
      <c r="W40" s="37">
        <f>Table1[[#This Row],[loanCost2_5]]-Table1[[#This Row],[loanCost2_375]]</f>
        <v>-22.909999999996217</v>
      </c>
      <c r="X40" s="37">
        <f>Table1[[#This Row],[loanCost2_5]]-Table1[[#This Row],[loanCost2_25]]</f>
        <v>-812.92000000000189</v>
      </c>
      <c r="Y40" s="37">
        <f>Table1[[#This Row],[loanCost2_5]]-Table1[[#This Row],[loanCost2_125]]</f>
        <v>-1787.9999999999964</v>
      </c>
      <c r="AA40" s="37">
        <f t="shared" si="4"/>
        <v>448.84000000000378</v>
      </c>
      <c r="AB40" s="37">
        <f t="shared" si="5"/>
        <v>127.98999999999205</v>
      </c>
      <c r="AC40" s="37">
        <f t="shared" si="6"/>
        <v>-381.25999999999704</v>
      </c>
      <c r="AD40" s="37"/>
      <c r="AE40" s="37"/>
    </row>
    <row r="41" spans="1:31" x14ac:dyDescent="0.25">
      <c r="A41" s="1">
        <v>45474</v>
      </c>
      <c r="B41" s="34">
        <v>382.92</v>
      </c>
      <c r="C41" s="35">
        <v>842.66</v>
      </c>
      <c r="D41" s="35">
        <v>182960.66</v>
      </c>
      <c r="E41" s="34">
        <v>363.19</v>
      </c>
      <c r="F41" s="35">
        <v>849.64</v>
      </c>
      <c r="G41" s="35">
        <v>182655.62</v>
      </c>
      <c r="H41" s="34">
        <v>343.51</v>
      </c>
      <c r="I41" s="35">
        <v>856.64</v>
      </c>
      <c r="J41" s="35">
        <v>182349.13</v>
      </c>
      <c r="K41" s="34">
        <v>323.89</v>
      </c>
      <c r="L41" s="35">
        <v>863.67</v>
      </c>
      <c r="M41" s="35">
        <v>182040.44</v>
      </c>
      <c r="N41" s="34">
        <f>N40+Table1[[#This Row],[int2_5]]</f>
        <v>20409.149999999998</v>
      </c>
      <c r="O41" s="35">
        <f>O40+Table1[[#This Row],[int2_375]]</f>
        <v>20412.329999999994</v>
      </c>
      <c r="P41" s="35">
        <f>P40+Table1[[#This Row],[int2_25]]</f>
        <v>21182.66</v>
      </c>
      <c r="Q41" s="39">
        <f>Q40+Table1[[#This Row],[int2_125]]</f>
        <v>22138.119999999995</v>
      </c>
      <c r="S41" s="12">
        <f t="shared" si="7"/>
        <v>484.5</v>
      </c>
      <c r="T41" s="12">
        <f t="shared" si="8"/>
        <v>966.33999999999378</v>
      </c>
      <c r="U41" s="12">
        <f t="shared" si="9"/>
        <v>1444.7599999999993</v>
      </c>
      <c r="W41" s="37">
        <f>Table1[[#This Row],[loanCost2_5]]-Table1[[#This Row],[loanCost2_375]]</f>
        <v>-3.1799999999966531</v>
      </c>
      <c r="X41" s="37">
        <f>Table1[[#This Row],[loanCost2_5]]-Table1[[#This Row],[loanCost2_25]]</f>
        <v>-773.51000000000204</v>
      </c>
      <c r="Y41" s="37">
        <f>Table1[[#This Row],[loanCost2_5]]-Table1[[#This Row],[loanCost2_125]]</f>
        <v>-1728.9699999999975</v>
      </c>
      <c r="AA41" s="37">
        <f t="shared" si="4"/>
        <v>481.32000000000335</v>
      </c>
      <c r="AB41" s="37">
        <f t="shared" si="5"/>
        <v>192.82999999999174</v>
      </c>
      <c r="AC41" s="37">
        <f t="shared" si="6"/>
        <v>-284.20999999999822</v>
      </c>
      <c r="AD41" s="37"/>
      <c r="AE41" s="37"/>
    </row>
    <row r="42" spans="1:31" x14ac:dyDescent="0.25">
      <c r="A42" s="1">
        <v>45505</v>
      </c>
      <c r="B42" s="34">
        <v>381.17</v>
      </c>
      <c r="C42" s="35">
        <v>844.41</v>
      </c>
      <c r="D42" s="35">
        <v>182116.25</v>
      </c>
      <c r="E42" s="34">
        <v>361.51</v>
      </c>
      <c r="F42" s="35">
        <v>851.32</v>
      </c>
      <c r="G42" s="35">
        <v>181804.3</v>
      </c>
      <c r="H42" s="34">
        <v>341.9</v>
      </c>
      <c r="I42" s="35">
        <v>858.25</v>
      </c>
      <c r="J42" s="35">
        <v>181490.88</v>
      </c>
      <c r="K42" s="34">
        <v>322.36</v>
      </c>
      <c r="L42" s="35">
        <v>865.2</v>
      </c>
      <c r="M42" s="35">
        <v>181175.24</v>
      </c>
      <c r="N42" s="34">
        <f>N41+Table1[[#This Row],[int2_5]]</f>
        <v>20790.319999999996</v>
      </c>
      <c r="O42" s="35">
        <f>O41+Table1[[#This Row],[int2_375]]</f>
        <v>20773.839999999993</v>
      </c>
      <c r="P42" s="35">
        <f>P41+Table1[[#This Row],[int2_25]]</f>
        <v>21524.560000000001</v>
      </c>
      <c r="Q42" s="39">
        <f>Q41+Table1[[#This Row],[int2_125]]</f>
        <v>22460.479999999996</v>
      </c>
      <c r="S42" s="12">
        <f t="shared" si="7"/>
        <v>497.25</v>
      </c>
      <c r="T42" s="12">
        <f t="shared" si="8"/>
        <v>991.76999999999362</v>
      </c>
      <c r="U42" s="12">
        <f t="shared" si="9"/>
        <v>1482.7799999999993</v>
      </c>
      <c r="W42" s="37">
        <f>Table1[[#This Row],[loanCost2_5]]-Table1[[#This Row],[loanCost2_375]]</f>
        <v>16.480000000003201</v>
      </c>
      <c r="X42" s="37">
        <f>Table1[[#This Row],[loanCost2_5]]-Table1[[#This Row],[loanCost2_25]]</f>
        <v>-734.24000000000524</v>
      </c>
      <c r="Y42" s="37">
        <f>Table1[[#This Row],[loanCost2_5]]-Table1[[#This Row],[loanCost2_125]]</f>
        <v>-1670.1599999999999</v>
      </c>
      <c r="AA42" s="37">
        <f t="shared" si="4"/>
        <v>513.7300000000032</v>
      </c>
      <c r="AB42" s="37">
        <f t="shared" si="5"/>
        <v>257.52999999998838</v>
      </c>
      <c r="AC42" s="37">
        <f t="shared" si="6"/>
        <v>-187.38000000000056</v>
      </c>
      <c r="AD42" s="37"/>
      <c r="AE42" s="37"/>
    </row>
    <row r="43" spans="1:31" x14ac:dyDescent="0.25">
      <c r="A43" s="1">
        <v>45536</v>
      </c>
      <c r="B43" s="34">
        <v>379.41</v>
      </c>
      <c r="C43" s="35">
        <v>846.17</v>
      </c>
      <c r="D43" s="35">
        <v>181270.08</v>
      </c>
      <c r="E43" s="34">
        <v>359.82</v>
      </c>
      <c r="F43" s="35">
        <v>853.01</v>
      </c>
      <c r="G43" s="35">
        <v>180951.29</v>
      </c>
      <c r="H43" s="34">
        <v>340.3</v>
      </c>
      <c r="I43" s="35">
        <v>859.85</v>
      </c>
      <c r="J43" s="35">
        <v>180631.03</v>
      </c>
      <c r="K43" s="34">
        <v>320.83</v>
      </c>
      <c r="L43" s="35">
        <v>866.73</v>
      </c>
      <c r="M43" s="35">
        <v>180308.51</v>
      </c>
      <c r="N43" s="34">
        <f>N42+Table1[[#This Row],[int2_5]]</f>
        <v>21169.729999999996</v>
      </c>
      <c r="O43" s="35">
        <f>O42+Table1[[#This Row],[int2_375]]</f>
        <v>21133.659999999993</v>
      </c>
      <c r="P43" s="35">
        <f>P42+Table1[[#This Row],[int2_25]]</f>
        <v>21864.86</v>
      </c>
      <c r="Q43" s="39">
        <f>Q42+Table1[[#This Row],[int2_125]]</f>
        <v>22781.309999999998</v>
      </c>
      <c r="S43" s="12">
        <f t="shared" si="7"/>
        <v>510</v>
      </c>
      <c r="T43" s="12">
        <f t="shared" si="8"/>
        <v>1017.1999999999935</v>
      </c>
      <c r="U43" s="12">
        <f t="shared" si="9"/>
        <v>1520.7999999999993</v>
      </c>
      <c r="W43" s="37">
        <f>Table1[[#This Row],[loanCost2_5]]-Table1[[#This Row],[loanCost2_375]]</f>
        <v>36.070000000003347</v>
      </c>
      <c r="X43" s="37">
        <f>Table1[[#This Row],[loanCost2_5]]-Table1[[#This Row],[loanCost2_25]]</f>
        <v>-695.13000000000466</v>
      </c>
      <c r="Y43" s="37">
        <f>Table1[[#This Row],[loanCost2_5]]-Table1[[#This Row],[loanCost2_125]]</f>
        <v>-1611.5800000000017</v>
      </c>
      <c r="AA43" s="37">
        <f t="shared" si="4"/>
        <v>546.07000000000335</v>
      </c>
      <c r="AB43" s="37">
        <f t="shared" si="5"/>
        <v>322.0699999999888</v>
      </c>
      <c r="AC43" s="37">
        <f t="shared" si="6"/>
        <v>-90.780000000002474</v>
      </c>
      <c r="AD43" s="37"/>
      <c r="AE43" s="37"/>
    </row>
    <row r="44" spans="1:31" x14ac:dyDescent="0.25">
      <c r="A44" s="1">
        <v>45566</v>
      </c>
      <c r="B44" s="34">
        <v>377.65</v>
      </c>
      <c r="C44" s="35">
        <v>847.93</v>
      </c>
      <c r="D44" s="35">
        <v>180422.14</v>
      </c>
      <c r="E44" s="34">
        <v>358.13</v>
      </c>
      <c r="F44" s="35">
        <v>854.7</v>
      </c>
      <c r="G44" s="35">
        <v>180096.59</v>
      </c>
      <c r="H44" s="34">
        <v>338.68</v>
      </c>
      <c r="I44" s="35">
        <v>861.47</v>
      </c>
      <c r="J44" s="35">
        <v>179769.56</v>
      </c>
      <c r="K44" s="34">
        <v>319.3</v>
      </c>
      <c r="L44" s="35">
        <v>868.26</v>
      </c>
      <c r="M44" s="35">
        <v>179440.25</v>
      </c>
      <c r="N44" s="34">
        <f>N43+Table1[[#This Row],[int2_5]]</f>
        <v>21547.379999999997</v>
      </c>
      <c r="O44" s="35">
        <f>O43+Table1[[#This Row],[int2_375]]</f>
        <v>21491.789999999994</v>
      </c>
      <c r="P44" s="35">
        <f>P43+Table1[[#This Row],[int2_25]]</f>
        <v>22203.54</v>
      </c>
      <c r="Q44" s="39">
        <f>Q43+Table1[[#This Row],[int2_125]]</f>
        <v>23100.609999999997</v>
      </c>
      <c r="S44" s="12">
        <f t="shared" si="7"/>
        <v>522.75</v>
      </c>
      <c r="T44" s="12">
        <f t="shared" si="8"/>
        <v>1042.6299999999933</v>
      </c>
      <c r="U44" s="12">
        <f t="shared" si="9"/>
        <v>1558.8199999999993</v>
      </c>
      <c r="W44" s="37">
        <f>Table1[[#This Row],[loanCost2_5]]-Table1[[#This Row],[loanCost2_375]]</f>
        <v>55.590000000003783</v>
      </c>
      <c r="X44" s="37">
        <f>Table1[[#This Row],[loanCost2_5]]-Table1[[#This Row],[loanCost2_25]]</f>
        <v>-656.16000000000349</v>
      </c>
      <c r="Y44" s="37">
        <f>Table1[[#This Row],[loanCost2_5]]-Table1[[#This Row],[loanCost2_125]]</f>
        <v>-1553.2299999999996</v>
      </c>
      <c r="AA44" s="37">
        <f t="shared" si="4"/>
        <v>578.34000000000378</v>
      </c>
      <c r="AB44" s="37">
        <f t="shared" si="5"/>
        <v>386.4699999999898</v>
      </c>
      <c r="AC44" s="37">
        <f t="shared" si="6"/>
        <v>5.5899999999996908</v>
      </c>
      <c r="AD44" s="37"/>
      <c r="AE44" s="37"/>
    </row>
    <row r="45" spans="1:31" x14ac:dyDescent="0.25">
      <c r="A45" s="1">
        <v>45597</v>
      </c>
      <c r="B45" s="34">
        <v>375.88</v>
      </c>
      <c r="C45" s="35">
        <v>849.7</v>
      </c>
      <c r="D45" s="35">
        <v>179572.44</v>
      </c>
      <c r="E45" s="34">
        <v>356.44</v>
      </c>
      <c r="F45" s="35">
        <v>856.39</v>
      </c>
      <c r="G45" s="35">
        <v>179240.2</v>
      </c>
      <c r="H45" s="34">
        <v>337.07</v>
      </c>
      <c r="I45" s="35">
        <v>863.08</v>
      </c>
      <c r="J45" s="35">
        <v>178906.48</v>
      </c>
      <c r="K45" s="34">
        <v>317.76</v>
      </c>
      <c r="L45" s="35">
        <v>869.8</v>
      </c>
      <c r="M45" s="35">
        <v>178570.45</v>
      </c>
      <c r="N45" s="34">
        <f>N44+Table1[[#This Row],[int2_5]]</f>
        <v>21923.26</v>
      </c>
      <c r="O45" s="35">
        <f>O44+Table1[[#This Row],[int2_375]]</f>
        <v>21848.229999999992</v>
      </c>
      <c r="P45" s="35">
        <f>P44+Table1[[#This Row],[int2_25]]</f>
        <v>22540.61</v>
      </c>
      <c r="Q45" s="39">
        <f>Q44+Table1[[#This Row],[int2_125]]</f>
        <v>23418.369999999995</v>
      </c>
      <c r="S45" s="12">
        <f t="shared" si="7"/>
        <v>535.5</v>
      </c>
      <c r="T45" s="12">
        <f t="shared" si="8"/>
        <v>1068.0599999999931</v>
      </c>
      <c r="U45" s="12">
        <f t="shared" si="9"/>
        <v>1596.8399999999992</v>
      </c>
      <c r="W45" s="37">
        <f>Table1[[#This Row],[loanCost2_5]]-Table1[[#This Row],[loanCost2_375]]</f>
        <v>75.030000000006112</v>
      </c>
      <c r="X45" s="37">
        <f>Table1[[#This Row],[loanCost2_5]]-Table1[[#This Row],[loanCost2_25]]</f>
        <v>-617.35000000000218</v>
      </c>
      <c r="Y45" s="37">
        <f>Table1[[#This Row],[loanCost2_5]]-Table1[[#This Row],[loanCost2_125]]</f>
        <v>-1495.1099999999969</v>
      </c>
      <c r="AA45" s="37">
        <f t="shared" si="4"/>
        <v>610.53000000000611</v>
      </c>
      <c r="AB45" s="37">
        <f t="shared" si="5"/>
        <v>450.70999999999094</v>
      </c>
      <c r="AC45" s="37">
        <f t="shared" si="6"/>
        <v>101.73000000000229</v>
      </c>
      <c r="AD45" s="37"/>
      <c r="AE45" s="37"/>
    </row>
    <row r="46" spans="1:31" x14ac:dyDescent="0.25">
      <c r="A46" s="1">
        <v>45627</v>
      </c>
      <c r="B46" s="34">
        <v>374.11</v>
      </c>
      <c r="C46" s="35">
        <v>851.47</v>
      </c>
      <c r="D46" s="35">
        <v>178720.97</v>
      </c>
      <c r="E46" s="34">
        <v>354.75</v>
      </c>
      <c r="F46" s="35">
        <v>858.08</v>
      </c>
      <c r="G46" s="35">
        <v>178382.12</v>
      </c>
      <c r="H46" s="34">
        <v>335.45</v>
      </c>
      <c r="I46" s="35">
        <v>864.7</v>
      </c>
      <c r="J46" s="35">
        <v>178041.78</v>
      </c>
      <c r="K46" s="34">
        <v>316.22000000000003</v>
      </c>
      <c r="L46" s="35">
        <v>871.34</v>
      </c>
      <c r="M46" s="35">
        <v>177699.11</v>
      </c>
      <c r="N46" s="34">
        <f>N45+Table1[[#This Row],[int2_5]]</f>
        <v>22297.37</v>
      </c>
      <c r="O46" s="35">
        <f>O45+Table1[[#This Row],[int2_375]]</f>
        <v>22202.979999999992</v>
      </c>
      <c r="P46" s="35">
        <f>P45+Table1[[#This Row],[int2_25]]</f>
        <v>22876.06</v>
      </c>
      <c r="Q46" s="39">
        <f>Q45+Table1[[#This Row],[int2_125]]</f>
        <v>23734.589999999997</v>
      </c>
      <c r="S46" s="12">
        <f t="shared" si="7"/>
        <v>548.25</v>
      </c>
      <c r="T46" s="12">
        <f t="shared" si="8"/>
        <v>1093.489999999993</v>
      </c>
      <c r="U46" s="12">
        <f t="shared" si="9"/>
        <v>1634.8599999999992</v>
      </c>
      <c r="W46" s="37">
        <f>Table1[[#This Row],[loanCost2_5]]-Table1[[#This Row],[loanCost2_375]]</f>
        <v>94.390000000006694</v>
      </c>
      <c r="X46" s="37">
        <f>Table1[[#This Row],[loanCost2_5]]-Table1[[#This Row],[loanCost2_25]]</f>
        <v>-578.69000000000233</v>
      </c>
      <c r="Y46" s="37">
        <f>Table1[[#This Row],[loanCost2_5]]-Table1[[#This Row],[loanCost2_125]]</f>
        <v>-1437.2199999999975</v>
      </c>
      <c r="AA46" s="37">
        <f t="shared" si="4"/>
        <v>642.64000000000669</v>
      </c>
      <c r="AB46" s="37">
        <f t="shared" si="5"/>
        <v>514.79999999999063</v>
      </c>
      <c r="AC46" s="37">
        <f t="shared" si="6"/>
        <v>197.64000000000169</v>
      </c>
      <c r="AD46" s="37"/>
      <c r="AE46" s="37"/>
    </row>
    <row r="47" spans="1:31" x14ac:dyDescent="0.25">
      <c r="A47" s="1">
        <v>45658</v>
      </c>
      <c r="B47" s="34">
        <v>372.34</v>
      </c>
      <c r="C47" s="35">
        <v>853.24</v>
      </c>
      <c r="D47" s="35">
        <v>177867.73</v>
      </c>
      <c r="E47" s="34">
        <v>353.05</v>
      </c>
      <c r="F47" s="35">
        <v>859.78</v>
      </c>
      <c r="G47" s="35">
        <v>177522.33</v>
      </c>
      <c r="H47" s="34">
        <v>333.83</v>
      </c>
      <c r="I47" s="35">
        <v>866.32</v>
      </c>
      <c r="J47" s="35">
        <v>177175.46</v>
      </c>
      <c r="K47" s="34">
        <v>314.68</v>
      </c>
      <c r="L47" s="35">
        <v>872.88</v>
      </c>
      <c r="M47" s="35">
        <v>176826.22</v>
      </c>
      <c r="N47" s="34">
        <f>N46+Table1[[#This Row],[int2_5]]</f>
        <v>22669.71</v>
      </c>
      <c r="O47" s="35">
        <f>O46+Table1[[#This Row],[int2_375]]</f>
        <v>22556.029999999992</v>
      </c>
      <c r="P47" s="35">
        <f>P46+Table1[[#This Row],[int2_25]]</f>
        <v>23209.890000000003</v>
      </c>
      <c r="Q47" s="39">
        <f>Q46+Table1[[#This Row],[int2_125]]</f>
        <v>24049.269999999997</v>
      </c>
      <c r="S47" s="12">
        <f t="shared" si="7"/>
        <v>561</v>
      </c>
      <c r="T47" s="12">
        <f t="shared" si="8"/>
        <v>1118.9199999999928</v>
      </c>
      <c r="U47" s="12">
        <f t="shared" si="9"/>
        <v>1672.8799999999992</v>
      </c>
      <c r="W47" s="37">
        <f>Table1[[#This Row],[loanCost2_5]]-Table1[[#This Row],[loanCost2_375]]</f>
        <v>113.68000000000757</v>
      </c>
      <c r="X47" s="37">
        <f>Table1[[#This Row],[loanCost2_5]]-Table1[[#This Row],[loanCost2_25]]</f>
        <v>-540.18000000000393</v>
      </c>
      <c r="Y47" s="37">
        <f>Table1[[#This Row],[loanCost2_5]]-Table1[[#This Row],[loanCost2_125]]</f>
        <v>-1379.5599999999977</v>
      </c>
      <c r="AA47" s="37">
        <f t="shared" si="4"/>
        <v>674.68000000000757</v>
      </c>
      <c r="AB47" s="37">
        <f t="shared" si="5"/>
        <v>578.73999999998887</v>
      </c>
      <c r="AC47" s="37">
        <f t="shared" si="6"/>
        <v>293.32000000000153</v>
      </c>
      <c r="AD47" s="37"/>
      <c r="AE47" s="37"/>
    </row>
    <row r="48" spans="1:31" x14ac:dyDescent="0.25">
      <c r="A48" s="1">
        <v>45689</v>
      </c>
      <c r="B48" s="34">
        <v>370.56</v>
      </c>
      <c r="C48" s="35">
        <v>855.02</v>
      </c>
      <c r="D48" s="35">
        <v>177012.71</v>
      </c>
      <c r="E48" s="34">
        <v>351.35</v>
      </c>
      <c r="F48" s="35">
        <v>861.48</v>
      </c>
      <c r="G48" s="35">
        <v>176660.85</v>
      </c>
      <c r="H48" s="34">
        <v>332.2</v>
      </c>
      <c r="I48" s="35">
        <v>867.95</v>
      </c>
      <c r="J48" s="35">
        <v>176307.51</v>
      </c>
      <c r="K48" s="34">
        <v>313.13</v>
      </c>
      <c r="L48" s="35">
        <v>874.43</v>
      </c>
      <c r="M48" s="35">
        <v>175951.79</v>
      </c>
      <c r="N48" s="34">
        <f>N47+Table1[[#This Row],[int2_5]]</f>
        <v>23040.27</v>
      </c>
      <c r="O48" s="35">
        <f>O47+Table1[[#This Row],[int2_375]]</f>
        <v>22907.37999999999</v>
      </c>
      <c r="P48" s="35">
        <f>P47+Table1[[#This Row],[int2_25]]</f>
        <v>23542.090000000004</v>
      </c>
      <c r="Q48" s="39">
        <f>Q47+Table1[[#This Row],[int2_125]]</f>
        <v>24362.399999999998</v>
      </c>
      <c r="S48" s="12">
        <f t="shared" si="7"/>
        <v>573.75</v>
      </c>
      <c r="T48" s="12">
        <f t="shared" si="8"/>
        <v>1144.3499999999926</v>
      </c>
      <c r="U48" s="12">
        <f t="shared" si="9"/>
        <v>1710.8999999999992</v>
      </c>
      <c r="W48" s="37">
        <f>Table1[[#This Row],[loanCost2_5]]-Table1[[#This Row],[loanCost2_375]]</f>
        <v>132.89000000001033</v>
      </c>
      <c r="X48" s="37">
        <f>Table1[[#This Row],[loanCost2_5]]-Table1[[#This Row],[loanCost2_25]]</f>
        <v>-501.82000000000335</v>
      </c>
      <c r="Y48" s="37">
        <f>Table1[[#This Row],[loanCost2_5]]-Table1[[#This Row],[loanCost2_125]]</f>
        <v>-1322.1299999999974</v>
      </c>
      <c r="AA48" s="37">
        <f t="shared" si="4"/>
        <v>706.64000000001033</v>
      </c>
      <c r="AB48" s="37">
        <f t="shared" si="5"/>
        <v>642.52999999998929</v>
      </c>
      <c r="AC48" s="37">
        <f t="shared" si="6"/>
        <v>388.7700000000018</v>
      </c>
      <c r="AD48" s="37"/>
      <c r="AE48" s="37"/>
    </row>
    <row r="49" spans="1:31" x14ac:dyDescent="0.25">
      <c r="A49" s="1">
        <v>45717</v>
      </c>
      <c r="B49" s="34">
        <v>368.78</v>
      </c>
      <c r="C49" s="35">
        <v>856.8</v>
      </c>
      <c r="D49" s="35">
        <v>176155.9</v>
      </c>
      <c r="E49" s="34">
        <v>349.64</v>
      </c>
      <c r="F49" s="35">
        <v>863.19</v>
      </c>
      <c r="G49" s="35">
        <v>175797.66</v>
      </c>
      <c r="H49" s="34">
        <v>330.58</v>
      </c>
      <c r="I49" s="35">
        <v>869.57</v>
      </c>
      <c r="J49" s="35">
        <v>175437.94</v>
      </c>
      <c r="K49" s="34">
        <v>311.58</v>
      </c>
      <c r="L49" s="35">
        <v>875.98</v>
      </c>
      <c r="M49" s="35">
        <v>175075.81</v>
      </c>
      <c r="N49" s="34">
        <f>N48+Table1[[#This Row],[int2_5]]</f>
        <v>23409.05</v>
      </c>
      <c r="O49" s="35">
        <f>O48+Table1[[#This Row],[int2_375]]</f>
        <v>23257.01999999999</v>
      </c>
      <c r="P49" s="35">
        <f>P48+Table1[[#This Row],[int2_25]]</f>
        <v>23872.670000000006</v>
      </c>
      <c r="Q49" s="39">
        <f>Q48+Table1[[#This Row],[int2_125]]</f>
        <v>24673.98</v>
      </c>
      <c r="S49" s="12">
        <f t="shared" si="7"/>
        <v>586.5</v>
      </c>
      <c r="T49" s="12">
        <f t="shared" si="8"/>
        <v>1169.7799999999925</v>
      </c>
      <c r="U49" s="12">
        <f t="shared" si="9"/>
        <v>1748.9199999999992</v>
      </c>
      <c r="W49" s="37">
        <f>Table1[[#This Row],[loanCost2_5]]-Table1[[#This Row],[loanCost2_375]]</f>
        <v>152.03000000000975</v>
      </c>
      <c r="X49" s="37">
        <f>Table1[[#This Row],[loanCost2_5]]-Table1[[#This Row],[loanCost2_25]]</f>
        <v>-463.62000000000626</v>
      </c>
      <c r="Y49" s="37">
        <f>Table1[[#This Row],[loanCost2_5]]-Table1[[#This Row],[loanCost2_125]]</f>
        <v>-1264.9300000000003</v>
      </c>
      <c r="AA49" s="37">
        <f t="shared" si="4"/>
        <v>738.53000000000975</v>
      </c>
      <c r="AB49" s="37">
        <f t="shared" si="5"/>
        <v>706.15999999998621</v>
      </c>
      <c r="AC49" s="37">
        <f t="shared" si="6"/>
        <v>483.98999999999887</v>
      </c>
      <c r="AD49" s="37"/>
      <c r="AE49" s="37"/>
    </row>
    <row r="50" spans="1:31" x14ac:dyDescent="0.25">
      <c r="A50" s="1">
        <v>45748</v>
      </c>
      <c r="B50" s="34">
        <v>366.99</v>
      </c>
      <c r="C50" s="35">
        <v>858.59</v>
      </c>
      <c r="D50" s="35">
        <v>175297.31</v>
      </c>
      <c r="E50" s="34">
        <v>347.93</v>
      </c>
      <c r="F50" s="35">
        <v>864.9</v>
      </c>
      <c r="G50" s="35">
        <v>174932.77</v>
      </c>
      <c r="H50" s="34">
        <v>328.95</v>
      </c>
      <c r="I50" s="35">
        <v>871.2</v>
      </c>
      <c r="J50" s="35">
        <v>174566.74</v>
      </c>
      <c r="K50" s="34">
        <v>310.02999999999997</v>
      </c>
      <c r="L50" s="35">
        <v>877.53</v>
      </c>
      <c r="M50" s="35">
        <v>174198.28</v>
      </c>
      <c r="N50" s="34">
        <f>N49+Table1[[#This Row],[int2_5]]</f>
        <v>23776.04</v>
      </c>
      <c r="O50" s="35">
        <f>O49+Table1[[#This Row],[int2_375]]</f>
        <v>23604.94999999999</v>
      </c>
      <c r="P50" s="35">
        <f>P49+Table1[[#This Row],[int2_25]]</f>
        <v>24201.620000000006</v>
      </c>
      <c r="Q50" s="39">
        <f>Q49+Table1[[#This Row],[int2_125]]</f>
        <v>24984.01</v>
      </c>
      <c r="S50" s="12">
        <f t="shared" si="7"/>
        <v>599.25</v>
      </c>
      <c r="T50" s="12">
        <f t="shared" si="8"/>
        <v>1195.2099999999923</v>
      </c>
      <c r="U50" s="12">
        <f t="shared" si="9"/>
        <v>1786.9399999999991</v>
      </c>
      <c r="W50" s="37">
        <f>Table1[[#This Row],[loanCost2_5]]-Table1[[#This Row],[loanCost2_375]]</f>
        <v>171.09000000001106</v>
      </c>
      <c r="X50" s="37">
        <f>Table1[[#This Row],[loanCost2_5]]-Table1[[#This Row],[loanCost2_25]]</f>
        <v>-425.58000000000538</v>
      </c>
      <c r="Y50" s="37">
        <f>Table1[[#This Row],[loanCost2_5]]-Table1[[#This Row],[loanCost2_125]]</f>
        <v>-1207.9699999999975</v>
      </c>
      <c r="AA50" s="37">
        <f t="shared" si="4"/>
        <v>770.34000000001106</v>
      </c>
      <c r="AB50" s="37">
        <f t="shared" si="5"/>
        <v>769.62999999998692</v>
      </c>
      <c r="AC50" s="37">
        <f t="shared" si="6"/>
        <v>578.97000000000162</v>
      </c>
      <c r="AD50" s="37"/>
      <c r="AE50" s="37"/>
    </row>
    <row r="51" spans="1:31" x14ac:dyDescent="0.25">
      <c r="A51" s="1">
        <v>45778</v>
      </c>
      <c r="B51" s="34">
        <v>365.2</v>
      </c>
      <c r="C51" s="35">
        <v>860.38</v>
      </c>
      <c r="D51" s="35">
        <v>174436.94</v>
      </c>
      <c r="E51" s="34">
        <v>346.22</v>
      </c>
      <c r="F51" s="35">
        <v>866.61</v>
      </c>
      <c r="G51" s="35">
        <v>174066.16</v>
      </c>
      <c r="H51" s="34">
        <v>327.31</v>
      </c>
      <c r="I51" s="35">
        <v>872.84</v>
      </c>
      <c r="J51" s="35">
        <v>173693.9</v>
      </c>
      <c r="K51" s="34">
        <v>308.48</v>
      </c>
      <c r="L51" s="35">
        <v>879.08</v>
      </c>
      <c r="M51" s="35">
        <v>173319.2</v>
      </c>
      <c r="N51" s="34">
        <f>N50+Table1[[#This Row],[int2_5]]</f>
        <v>24141.24</v>
      </c>
      <c r="O51" s="35">
        <f>O50+Table1[[#This Row],[int2_375]]</f>
        <v>23951.169999999991</v>
      </c>
      <c r="P51" s="35">
        <f>P50+Table1[[#This Row],[int2_25]]</f>
        <v>24528.930000000008</v>
      </c>
      <c r="Q51" s="39">
        <f>Q50+Table1[[#This Row],[int2_125]]</f>
        <v>25292.489999999998</v>
      </c>
      <c r="S51" s="12">
        <f t="shared" si="7"/>
        <v>612</v>
      </c>
      <c r="T51" s="12">
        <f t="shared" si="8"/>
        <v>1220.6399999999921</v>
      </c>
      <c r="U51" s="12">
        <f t="shared" si="9"/>
        <v>1824.9599999999991</v>
      </c>
      <c r="W51" s="37">
        <f>Table1[[#This Row],[loanCost2_5]]-Table1[[#This Row],[loanCost2_375]]</f>
        <v>190.07000000001062</v>
      </c>
      <c r="X51" s="37">
        <f>Table1[[#This Row],[loanCost2_5]]-Table1[[#This Row],[loanCost2_25]]</f>
        <v>-387.69000000000597</v>
      </c>
      <c r="Y51" s="37">
        <f>Table1[[#This Row],[loanCost2_5]]-Table1[[#This Row],[loanCost2_125]]</f>
        <v>-1151.2499999999964</v>
      </c>
      <c r="AA51" s="37">
        <f t="shared" si="4"/>
        <v>802.07000000001062</v>
      </c>
      <c r="AB51" s="37">
        <f t="shared" si="5"/>
        <v>832.94999999998618</v>
      </c>
      <c r="AC51" s="37">
        <f t="shared" si="6"/>
        <v>673.71000000000276</v>
      </c>
      <c r="AD51" s="37"/>
      <c r="AE51" s="37"/>
    </row>
    <row r="52" spans="1:31" x14ac:dyDescent="0.25">
      <c r="A52" s="1">
        <v>45809</v>
      </c>
      <c r="B52" s="34">
        <v>363.41</v>
      </c>
      <c r="C52" s="35">
        <v>862.17</v>
      </c>
      <c r="D52" s="35">
        <v>173574.77</v>
      </c>
      <c r="E52" s="34">
        <v>344.51</v>
      </c>
      <c r="F52" s="35">
        <v>868.32</v>
      </c>
      <c r="G52" s="35">
        <v>173197.83</v>
      </c>
      <c r="H52" s="34">
        <v>325.68</v>
      </c>
      <c r="I52" s="35">
        <v>874.47</v>
      </c>
      <c r="J52" s="35">
        <v>172819.42</v>
      </c>
      <c r="K52" s="34">
        <v>306.92</v>
      </c>
      <c r="L52" s="35">
        <v>880.64</v>
      </c>
      <c r="M52" s="35">
        <v>172438.56</v>
      </c>
      <c r="N52" s="34">
        <f>N51+Table1[[#This Row],[int2_5]]</f>
        <v>24504.65</v>
      </c>
      <c r="O52" s="35">
        <f>O51+Table1[[#This Row],[int2_375]]</f>
        <v>24295.679999999989</v>
      </c>
      <c r="P52" s="35">
        <f>P51+Table1[[#This Row],[int2_25]]</f>
        <v>24854.610000000008</v>
      </c>
      <c r="Q52" s="39">
        <f>Q51+Table1[[#This Row],[int2_125]]</f>
        <v>25599.409999999996</v>
      </c>
      <c r="S52" s="12">
        <f t="shared" si="7"/>
        <v>624.75</v>
      </c>
      <c r="T52" s="12">
        <f t="shared" si="8"/>
        <v>1246.069999999992</v>
      </c>
      <c r="U52" s="12">
        <f t="shared" si="9"/>
        <v>1862.9799999999991</v>
      </c>
      <c r="W52" s="37">
        <f>Table1[[#This Row],[loanCost2_5]]-Table1[[#This Row],[loanCost2_375]]</f>
        <v>208.97000000001208</v>
      </c>
      <c r="X52" s="37">
        <f>Table1[[#This Row],[loanCost2_5]]-Table1[[#This Row],[loanCost2_25]]</f>
        <v>-349.9600000000064</v>
      </c>
      <c r="Y52" s="37">
        <f>Table1[[#This Row],[loanCost2_5]]-Table1[[#This Row],[loanCost2_125]]</f>
        <v>-1094.7599999999948</v>
      </c>
      <c r="AA52" s="37">
        <f t="shared" si="4"/>
        <v>833.72000000001208</v>
      </c>
      <c r="AB52" s="37">
        <f t="shared" si="5"/>
        <v>896.10999999998558</v>
      </c>
      <c r="AC52" s="37">
        <f t="shared" si="6"/>
        <v>768.22000000000435</v>
      </c>
      <c r="AD52" s="37"/>
      <c r="AE52" s="37"/>
    </row>
    <row r="53" spans="1:31" x14ac:dyDescent="0.25">
      <c r="A53" s="1">
        <v>45839</v>
      </c>
      <c r="B53" s="34">
        <v>361.61</v>
      </c>
      <c r="C53" s="35">
        <v>863.97</v>
      </c>
      <c r="D53" s="35">
        <v>172710.8</v>
      </c>
      <c r="E53" s="34">
        <v>342.79</v>
      </c>
      <c r="F53" s="35">
        <v>870.04</v>
      </c>
      <c r="G53" s="35">
        <v>172327.79</v>
      </c>
      <c r="H53" s="34">
        <v>324.04000000000002</v>
      </c>
      <c r="I53" s="35">
        <v>876.11</v>
      </c>
      <c r="J53" s="35">
        <v>171943.31</v>
      </c>
      <c r="K53" s="34">
        <v>305.36</v>
      </c>
      <c r="L53" s="35">
        <v>882.2</v>
      </c>
      <c r="M53" s="35">
        <v>171556.36</v>
      </c>
      <c r="N53" s="34">
        <f>N52+Table1[[#This Row],[int2_5]]</f>
        <v>24866.260000000002</v>
      </c>
      <c r="O53" s="35">
        <f>O52+Table1[[#This Row],[int2_375]]</f>
        <v>24638.46999999999</v>
      </c>
      <c r="P53" s="35">
        <f>P52+Table1[[#This Row],[int2_25]]</f>
        <v>25178.650000000009</v>
      </c>
      <c r="Q53" s="39">
        <f>Q52+Table1[[#This Row],[int2_125]]</f>
        <v>25904.769999999997</v>
      </c>
      <c r="S53" s="12">
        <f t="shared" si="7"/>
        <v>637.5</v>
      </c>
      <c r="T53" s="12">
        <f t="shared" si="8"/>
        <v>1271.4999999999918</v>
      </c>
      <c r="U53" s="12">
        <f t="shared" si="9"/>
        <v>1900.9999999999991</v>
      </c>
      <c r="W53" s="37">
        <f>Table1[[#This Row],[loanCost2_5]]-Table1[[#This Row],[loanCost2_375]]</f>
        <v>227.79000000001179</v>
      </c>
      <c r="X53" s="37">
        <f>Table1[[#This Row],[loanCost2_5]]-Table1[[#This Row],[loanCost2_25]]</f>
        <v>-312.39000000000669</v>
      </c>
      <c r="Y53" s="37">
        <f>Table1[[#This Row],[loanCost2_5]]-Table1[[#This Row],[loanCost2_125]]</f>
        <v>-1038.5099999999948</v>
      </c>
      <c r="AA53" s="37">
        <f t="shared" si="4"/>
        <v>865.29000000001179</v>
      </c>
      <c r="AB53" s="37">
        <f t="shared" si="5"/>
        <v>959.10999999998512</v>
      </c>
      <c r="AC53" s="37">
        <f t="shared" si="6"/>
        <v>862.49000000000433</v>
      </c>
      <c r="AD53" s="37"/>
      <c r="AE53" s="37"/>
    </row>
    <row r="54" spans="1:31" hidden="1" x14ac:dyDescent="0.25">
      <c r="A54" s="1">
        <v>45870</v>
      </c>
      <c r="B54" s="34">
        <v>359.81</v>
      </c>
      <c r="C54" s="35">
        <v>865.77</v>
      </c>
      <c r="D54" s="35">
        <v>171845.04</v>
      </c>
      <c r="E54" s="34">
        <v>341.07</v>
      </c>
      <c r="F54" s="35">
        <v>871.76</v>
      </c>
      <c r="G54" s="35">
        <v>171456.02</v>
      </c>
      <c r="H54" s="34">
        <v>322.39</v>
      </c>
      <c r="I54" s="35">
        <v>877.76</v>
      </c>
      <c r="J54" s="35">
        <v>171065.55</v>
      </c>
      <c r="K54" s="34">
        <v>303.8</v>
      </c>
      <c r="L54" s="35">
        <v>883.76</v>
      </c>
      <c r="M54" s="35">
        <v>170672.6</v>
      </c>
      <c r="N54" s="34">
        <f>N53+Table1[[#This Row],[int2_5]]</f>
        <v>25226.070000000003</v>
      </c>
      <c r="O54" s="35">
        <f>O53+Table1[[#This Row],[int2_375]]</f>
        <v>24979.53999999999</v>
      </c>
      <c r="P54" s="35">
        <f>P53+Table1[[#This Row],[int2_25]]</f>
        <v>25501.040000000008</v>
      </c>
      <c r="Q54" s="39">
        <f>Q53+Table1[[#This Row],[int2_125]]</f>
        <v>26208.569999999996</v>
      </c>
      <c r="S54" s="12">
        <f t="shared" si="7"/>
        <v>650.25</v>
      </c>
      <c r="T54" s="12">
        <f t="shared" si="8"/>
        <v>1296.9299999999917</v>
      </c>
      <c r="U54" s="12">
        <f t="shared" si="9"/>
        <v>1939.0199999999991</v>
      </c>
      <c r="W54" s="37">
        <f>Table1[[#This Row],[loanCost2_5]]-Table1[[#This Row],[loanCost2_375]]</f>
        <v>246.53000000001339</v>
      </c>
      <c r="X54" s="37">
        <f>Table1[[#This Row],[loanCost2_5]]-Table1[[#This Row],[loanCost2_25]]</f>
        <v>-274.9700000000048</v>
      </c>
      <c r="Y54" s="37">
        <f>Table1[[#This Row],[loanCost2_5]]-Table1[[#This Row],[loanCost2_125]]</f>
        <v>-982.49999999999272</v>
      </c>
      <c r="AA54" s="37">
        <f t="shared" si="4"/>
        <v>896.78000000001339</v>
      </c>
      <c r="AB54" s="37">
        <f t="shared" si="5"/>
        <v>1021.9599999999868</v>
      </c>
      <c r="AC54" s="37">
        <f t="shared" si="6"/>
        <v>956.52000000000635</v>
      </c>
      <c r="AD54" s="37"/>
      <c r="AE54" s="37"/>
    </row>
    <row r="55" spans="1:31" hidden="1" x14ac:dyDescent="0.25">
      <c r="A55" s="1">
        <v>45901</v>
      </c>
      <c r="B55" s="34">
        <v>358.01</v>
      </c>
      <c r="C55" s="35">
        <v>867.57</v>
      </c>
      <c r="D55" s="35">
        <v>170977.47</v>
      </c>
      <c r="E55" s="34">
        <v>339.34</v>
      </c>
      <c r="F55" s="35">
        <v>873.49</v>
      </c>
      <c r="G55" s="35">
        <v>170582.53</v>
      </c>
      <c r="H55" s="34">
        <v>320.75</v>
      </c>
      <c r="I55" s="35">
        <v>879.4</v>
      </c>
      <c r="J55" s="35">
        <v>170186.15</v>
      </c>
      <c r="K55" s="34">
        <v>302.23</v>
      </c>
      <c r="L55" s="35">
        <v>885.33</v>
      </c>
      <c r="M55" s="35">
        <v>169787.27</v>
      </c>
      <c r="N55" s="34">
        <f>N54+Table1[[#This Row],[int2_5]]</f>
        <v>25584.080000000002</v>
      </c>
      <c r="O55" s="35">
        <f>O54+Table1[[#This Row],[int2_375]]</f>
        <v>25318.87999999999</v>
      </c>
      <c r="P55" s="35">
        <f>P54+Table1[[#This Row],[int2_25]]</f>
        <v>25821.790000000008</v>
      </c>
      <c r="Q55" s="39">
        <f>Q54+Table1[[#This Row],[int2_125]]</f>
        <v>26510.799999999996</v>
      </c>
      <c r="S55" s="12">
        <f t="shared" si="7"/>
        <v>663</v>
      </c>
      <c r="T55" s="12">
        <f t="shared" si="8"/>
        <v>1322.3599999999915</v>
      </c>
      <c r="U55" s="12">
        <f t="shared" si="9"/>
        <v>1977.0399999999991</v>
      </c>
      <c r="W55" s="37">
        <f>Table1[[#This Row],[loanCost2_5]]-Table1[[#This Row],[loanCost2_375]]</f>
        <v>265.20000000001164</v>
      </c>
      <c r="X55" s="37">
        <f>Table1[[#This Row],[loanCost2_5]]-Table1[[#This Row],[loanCost2_25]]</f>
        <v>-237.7100000000064</v>
      </c>
      <c r="Y55" s="37">
        <f>Table1[[#This Row],[loanCost2_5]]-Table1[[#This Row],[loanCost2_125]]</f>
        <v>-926.71999999999389</v>
      </c>
      <c r="AA55" s="37">
        <f t="shared" si="4"/>
        <v>928.20000000001164</v>
      </c>
      <c r="AB55" s="37">
        <f t="shared" si="5"/>
        <v>1084.6499999999851</v>
      </c>
      <c r="AC55" s="37">
        <f t="shared" si="6"/>
        <v>1050.3200000000052</v>
      </c>
      <c r="AD55" s="37"/>
      <c r="AE55" s="37"/>
    </row>
    <row r="56" spans="1:31" hidden="1" x14ac:dyDescent="0.25">
      <c r="A56" s="1">
        <v>45931</v>
      </c>
      <c r="B56" s="34">
        <v>356.2</v>
      </c>
      <c r="C56" s="35">
        <v>869.38</v>
      </c>
      <c r="D56" s="35">
        <v>170108.09</v>
      </c>
      <c r="E56" s="34">
        <v>337.61</v>
      </c>
      <c r="F56" s="35">
        <v>875.22</v>
      </c>
      <c r="G56" s="35">
        <v>169707.32</v>
      </c>
      <c r="H56" s="34">
        <v>319.10000000000002</v>
      </c>
      <c r="I56" s="35">
        <v>881.05</v>
      </c>
      <c r="J56" s="35">
        <v>169305.1</v>
      </c>
      <c r="K56" s="34">
        <v>300.66000000000003</v>
      </c>
      <c r="L56" s="35">
        <v>886.9</v>
      </c>
      <c r="M56" s="35">
        <v>168900.37</v>
      </c>
      <c r="N56" s="34">
        <f>N55+Table1[[#This Row],[int2_5]]</f>
        <v>25940.280000000002</v>
      </c>
      <c r="O56" s="35">
        <f>O55+Table1[[#This Row],[int2_375]]</f>
        <v>25656.489999999991</v>
      </c>
      <c r="P56" s="35">
        <f>P55+Table1[[#This Row],[int2_25]]</f>
        <v>26140.890000000007</v>
      </c>
      <c r="Q56" s="39">
        <f>Q55+Table1[[#This Row],[int2_125]]</f>
        <v>26811.459999999995</v>
      </c>
      <c r="S56" s="12">
        <f t="shared" si="7"/>
        <v>675.75</v>
      </c>
      <c r="T56" s="12">
        <f t="shared" si="8"/>
        <v>1347.7899999999913</v>
      </c>
      <c r="U56" s="12">
        <f t="shared" si="9"/>
        <v>2015.059999999999</v>
      </c>
      <c r="W56" s="37">
        <f>Table1[[#This Row],[loanCost2_5]]-Table1[[#This Row],[loanCost2_375]]</f>
        <v>283.79000000001179</v>
      </c>
      <c r="X56" s="37">
        <f>Table1[[#This Row],[loanCost2_5]]-Table1[[#This Row],[loanCost2_25]]</f>
        <v>-200.61000000000422</v>
      </c>
      <c r="Y56" s="37">
        <f>Table1[[#This Row],[loanCost2_5]]-Table1[[#This Row],[loanCost2_125]]</f>
        <v>-871.17999999999302</v>
      </c>
      <c r="AA56" s="37">
        <f t="shared" si="4"/>
        <v>959.54000000001179</v>
      </c>
      <c r="AB56" s="37">
        <f t="shared" si="5"/>
        <v>1147.1799999999871</v>
      </c>
      <c r="AC56" s="37">
        <f t="shared" si="6"/>
        <v>1143.880000000006</v>
      </c>
      <c r="AD56" s="37"/>
      <c r="AE56" s="37"/>
    </row>
    <row r="57" spans="1:31" hidden="1" x14ac:dyDescent="0.25">
      <c r="A57" s="1">
        <v>45962</v>
      </c>
      <c r="B57" s="34">
        <v>354.39</v>
      </c>
      <c r="C57" s="35">
        <v>871.19</v>
      </c>
      <c r="D57" s="35">
        <v>169236.9</v>
      </c>
      <c r="E57" s="34">
        <v>335.88</v>
      </c>
      <c r="F57" s="35">
        <v>876.95</v>
      </c>
      <c r="G57" s="35">
        <v>168830.37</v>
      </c>
      <c r="H57" s="34">
        <v>317.45</v>
      </c>
      <c r="I57" s="35">
        <v>882.7</v>
      </c>
      <c r="J57" s="35">
        <v>168422.39999999999</v>
      </c>
      <c r="K57" s="34">
        <v>299.08999999999997</v>
      </c>
      <c r="L57" s="35">
        <v>888.47</v>
      </c>
      <c r="M57" s="35">
        <v>168011.91</v>
      </c>
      <c r="N57" s="34">
        <f>N56+Table1[[#This Row],[int2_5]]</f>
        <v>26294.670000000002</v>
      </c>
      <c r="O57" s="35">
        <f>O56+Table1[[#This Row],[int2_375]]</f>
        <v>25992.369999999992</v>
      </c>
      <c r="P57" s="35">
        <f>P56+Table1[[#This Row],[int2_25]]</f>
        <v>26458.340000000007</v>
      </c>
      <c r="Q57" s="39">
        <f>Q56+Table1[[#This Row],[int2_125]]</f>
        <v>27110.549999999996</v>
      </c>
      <c r="S57" s="12">
        <f t="shared" si="7"/>
        <v>688.5</v>
      </c>
      <c r="T57" s="12">
        <f t="shared" si="8"/>
        <v>1373.2199999999912</v>
      </c>
      <c r="U57" s="12">
        <f t="shared" si="9"/>
        <v>2053.079999999999</v>
      </c>
      <c r="W57" s="37">
        <f>Table1[[#This Row],[loanCost2_5]]-Table1[[#This Row],[loanCost2_375]]</f>
        <v>302.30000000001019</v>
      </c>
      <c r="X57" s="37">
        <f>Table1[[#This Row],[loanCost2_5]]-Table1[[#This Row],[loanCost2_25]]</f>
        <v>-163.67000000000553</v>
      </c>
      <c r="Y57" s="37">
        <f>Table1[[#This Row],[loanCost2_5]]-Table1[[#This Row],[loanCost2_125]]</f>
        <v>-815.87999999999374</v>
      </c>
      <c r="AA57" s="37">
        <f t="shared" si="4"/>
        <v>990.80000000001019</v>
      </c>
      <c r="AB57" s="37">
        <f t="shared" si="5"/>
        <v>1209.5499999999856</v>
      </c>
      <c r="AC57" s="37">
        <f t="shared" si="6"/>
        <v>1237.2000000000053</v>
      </c>
      <c r="AD57" s="37"/>
      <c r="AE57" s="37"/>
    </row>
    <row r="58" spans="1:31" hidden="1" x14ac:dyDescent="0.25">
      <c r="A58" s="1">
        <v>45992</v>
      </c>
      <c r="B58" s="34">
        <v>352.58</v>
      </c>
      <c r="C58" s="35">
        <v>873</v>
      </c>
      <c r="D58" s="35">
        <v>168363.9</v>
      </c>
      <c r="E58" s="34">
        <v>334.14</v>
      </c>
      <c r="F58" s="35">
        <v>878.69</v>
      </c>
      <c r="G58" s="35">
        <v>167951.68</v>
      </c>
      <c r="H58" s="34">
        <v>315.79000000000002</v>
      </c>
      <c r="I58" s="35">
        <v>884.36</v>
      </c>
      <c r="J58" s="35">
        <v>167538.04</v>
      </c>
      <c r="K58" s="34">
        <v>297.52</v>
      </c>
      <c r="L58" s="35">
        <v>890.04</v>
      </c>
      <c r="M58" s="35">
        <v>167121.87</v>
      </c>
      <c r="N58" s="34">
        <f>N57+Table1[[#This Row],[int2_5]]</f>
        <v>26647.250000000004</v>
      </c>
      <c r="O58" s="35">
        <f>O57+Table1[[#This Row],[int2_375]]</f>
        <v>26326.509999999991</v>
      </c>
      <c r="P58" s="35">
        <f>P57+Table1[[#This Row],[int2_25]]</f>
        <v>26774.130000000008</v>
      </c>
      <c r="Q58" s="39">
        <f>Q57+Table1[[#This Row],[int2_125]]</f>
        <v>27408.069999999996</v>
      </c>
      <c r="S58" s="12">
        <f t="shared" si="7"/>
        <v>701.25</v>
      </c>
      <c r="T58" s="12">
        <f t="shared" si="8"/>
        <v>1398.649999999991</v>
      </c>
      <c r="U58" s="12">
        <f t="shared" si="9"/>
        <v>2091.099999999999</v>
      </c>
      <c r="W58" s="37">
        <f>Table1[[#This Row],[loanCost2_5]]-Table1[[#This Row],[loanCost2_375]]</f>
        <v>320.74000000001251</v>
      </c>
      <c r="X58" s="37">
        <f>Table1[[#This Row],[loanCost2_5]]-Table1[[#This Row],[loanCost2_25]]</f>
        <v>-126.88000000000466</v>
      </c>
      <c r="Y58" s="37">
        <f>Table1[[#This Row],[loanCost2_5]]-Table1[[#This Row],[loanCost2_125]]</f>
        <v>-760.81999999999243</v>
      </c>
      <c r="AA58" s="37">
        <f t="shared" si="4"/>
        <v>1021.9900000000125</v>
      </c>
      <c r="AB58" s="37">
        <f t="shared" si="5"/>
        <v>1271.7699999999863</v>
      </c>
      <c r="AC58" s="37">
        <f t="shared" si="6"/>
        <v>1330.2800000000066</v>
      </c>
      <c r="AD58" s="37"/>
      <c r="AE58" s="37"/>
    </row>
    <row r="59" spans="1:31" hidden="1" x14ac:dyDescent="0.25">
      <c r="A59" s="1">
        <v>46023</v>
      </c>
      <c r="B59" s="34">
        <v>350.76</v>
      </c>
      <c r="C59" s="35">
        <v>874.82</v>
      </c>
      <c r="D59" s="35">
        <v>167489.07999999999</v>
      </c>
      <c r="E59" s="34">
        <v>332.4</v>
      </c>
      <c r="F59" s="35">
        <v>880.43</v>
      </c>
      <c r="G59" s="35">
        <v>167071.25</v>
      </c>
      <c r="H59" s="34">
        <v>314.13</v>
      </c>
      <c r="I59" s="35">
        <v>886.02</v>
      </c>
      <c r="J59" s="35">
        <v>166652.01999999999</v>
      </c>
      <c r="K59" s="34">
        <v>295.94</v>
      </c>
      <c r="L59" s="35">
        <v>891.62</v>
      </c>
      <c r="M59" s="35">
        <v>166230.25</v>
      </c>
      <c r="N59" s="34">
        <f>N58+Table1[[#This Row],[int2_5]]</f>
        <v>26998.010000000002</v>
      </c>
      <c r="O59" s="35">
        <f>O58+Table1[[#This Row],[int2_375]]</f>
        <v>26658.909999999993</v>
      </c>
      <c r="P59" s="35">
        <f>P58+Table1[[#This Row],[int2_25]]</f>
        <v>27088.260000000009</v>
      </c>
      <c r="Q59" s="39">
        <f>Q58+Table1[[#This Row],[int2_125]]</f>
        <v>27704.009999999995</v>
      </c>
      <c r="S59" s="12">
        <f t="shared" si="7"/>
        <v>714</v>
      </c>
      <c r="T59" s="12">
        <f t="shared" si="8"/>
        <v>1424.0799999999908</v>
      </c>
      <c r="U59" s="12">
        <f t="shared" si="9"/>
        <v>2129.119999999999</v>
      </c>
      <c r="W59" s="37">
        <f>Table1[[#This Row],[loanCost2_5]]-Table1[[#This Row],[loanCost2_375]]</f>
        <v>339.10000000000946</v>
      </c>
      <c r="X59" s="37">
        <f>Table1[[#This Row],[loanCost2_5]]-Table1[[#This Row],[loanCost2_25]]</f>
        <v>-90.250000000007276</v>
      </c>
      <c r="Y59" s="37">
        <f>Table1[[#This Row],[loanCost2_5]]-Table1[[#This Row],[loanCost2_125]]</f>
        <v>-705.99999999999272</v>
      </c>
      <c r="AA59" s="37">
        <f t="shared" si="4"/>
        <v>1053.1000000000095</v>
      </c>
      <c r="AB59" s="37">
        <f t="shared" si="5"/>
        <v>1333.8299999999836</v>
      </c>
      <c r="AC59" s="37">
        <f t="shared" si="6"/>
        <v>1423.1200000000063</v>
      </c>
      <c r="AD59" s="37"/>
      <c r="AE59" s="37"/>
    </row>
    <row r="60" spans="1:31" hidden="1" x14ac:dyDescent="0.25">
      <c r="A60" s="1">
        <v>46054</v>
      </c>
      <c r="B60" s="34">
        <v>348.94</v>
      </c>
      <c r="C60" s="35">
        <v>876.64</v>
      </c>
      <c r="D60" s="35">
        <v>166612.43</v>
      </c>
      <c r="E60" s="34">
        <v>330.66</v>
      </c>
      <c r="F60" s="35">
        <v>882.17</v>
      </c>
      <c r="G60" s="35">
        <v>166189.07999999999</v>
      </c>
      <c r="H60" s="34">
        <v>312.47000000000003</v>
      </c>
      <c r="I60" s="35">
        <v>887.68</v>
      </c>
      <c r="J60" s="35">
        <v>165764.35</v>
      </c>
      <c r="K60" s="34">
        <v>294.37</v>
      </c>
      <c r="L60" s="35">
        <v>893.19</v>
      </c>
      <c r="M60" s="35">
        <v>165337.06</v>
      </c>
      <c r="N60" s="34">
        <f>N59+Table1[[#This Row],[int2_5]]</f>
        <v>27346.95</v>
      </c>
      <c r="O60" s="35">
        <f>O59+Table1[[#This Row],[int2_375]]</f>
        <v>26989.569999999992</v>
      </c>
      <c r="P60" s="35">
        <f>P59+Table1[[#This Row],[int2_25]]</f>
        <v>27400.73000000001</v>
      </c>
      <c r="Q60" s="39">
        <f>Q59+Table1[[#This Row],[int2_125]]</f>
        <v>27998.379999999994</v>
      </c>
      <c r="S60" s="12">
        <f t="shared" si="7"/>
        <v>726.75</v>
      </c>
      <c r="T60" s="12">
        <f t="shared" si="8"/>
        <v>1449.5099999999907</v>
      </c>
      <c r="U60" s="12">
        <f t="shared" si="9"/>
        <v>2167.139999999999</v>
      </c>
      <c r="W60" s="37">
        <f>Table1[[#This Row],[loanCost2_5]]-Table1[[#This Row],[loanCost2_375]]</f>
        <v>357.38000000000829</v>
      </c>
      <c r="X60" s="37">
        <f>Table1[[#This Row],[loanCost2_5]]-Table1[[#This Row],[loanCost2_25]]</f>
        <v>-53.78000000000975</v>
      </c>
      <c r="Y60" s="37">
        <f>Table1[[#This Row],[loanCost2_5]]-Table1[[#This Row],[loanCost2_125]]</f>
        <v>-651.42999999999302</v>
      </c>
      <c r="AA60" s="37">
        <f t="shared" si="4"/>
        <v>1084.1300000000083</v>
      </c>
      <c r="AB60" s="37">
        <f t="shared" si="5"/>
        <v>1395.7299999999809</v>
      </c>
      <c r="AC60" s="37">
        <f t="shared" si="6"/>
        <v>1515.7100000000059</v>
      </c>
      <c r="AD60" s="37"/>
      <c r="AE60" s="37"/>
    </row>
    <row r="61" spans="1:31" hidden="1" x14ac:dyDescent="0.25">
      <c r="A61" s="1">
        <v>46082</v>
      </c>
      <c r="B61" s="34">
        <v>347.11</v>
      </c>
      <c r="C61" s="35">
        <v>878.47</v>
      </c>
      <c r="D61" s="35">
        <v>165733.96</v>
      </c>
      <c r="E61" s="34">
        <v>328.92</v>
      </c>
      <c r="F61" s="35">
        <v>883.91</v>
      </c>
      <c r="G61" s="35">
        <v>165305.17000000001</v>
      </c>
      <c r="H61" s="34">
        <v>310.81</v>
      </c>
      <c r="I61" s="35">
        <v>889.34</v>
      </c>
      <c r="J61" s="35">
        <v>164875.01</v>
      </c>
      <c r="K61" s="34">
        <v>292.77999999999997</v>
      </c>
      <c r="L61" s="35">
        <v>894.78</v>
      </c>
      <c r="M61" s="35">
        <v>164442.29</v>
      </c>
      <c r="N61" s="34">
        <f>N60+Table1[[#This Row],[int2_5]]</f>
        <v>27694.06</v>
      </c>
      <c r="O61" s="35">
        <f>O60+Table1[[#This Row],[int2_375]]</f>
        <v>27318.489999999991</v>
      </c>
      <c r="P61" s="35">
        <f>P60+Table1[[#This Row],[int2_25]]</f>
        <v>27711.540000000012</v>
      </c>
      <c r="Q61" s="39">
        <f>Q60+Table1[[#This Row],[int2_125]]</f>
        <v>28291.159999999993</v>
      </c>
      <c r="S61" s="12">
        <f t="shared" si="7"/>
        <v>739.5</v>
      </c>
      <c r="T61" s="12">
        <f t="shared" si="8"/>
        <v>1474.9399999999905</v>
      </c>
      <c r="U61" s="12">
        <f t="shared" si="9"/>
        <v>2205.1599999999989</v>
      </c>
      <c r="W61" s="37">
        <f>Table1[[#This Row],[loanCost2_5]]-Table1[[#This Row],[loanCost2_375]]</f>
        <v>375.57000000001062</v>
      </c>
      <c r="X61" s="37">
        <f>Table1[[#This Row],[loanCost2_5]]-Table1[[#This Row],[loanCost2_25]]</f>
        <v>-17.480000000010477</v>
      </c>
      <c r="Y61" s="37">
        <f>Table1[[#This Row],[loanCost2_5]]-Table1[[#This Row],[loanCost2_125]]</f>
        <v>-597.09999999999127</v>
      </c>
      <c r="AA61" s="37">
        <f t="shared" si="4"/>
        <v>1115.0700000000106</v>
      </c>
      <c r="AB61" s="37">
        <f t="shared" si="5"/>
        <v>1457.45999999998</v>
      </c>
      <c r="AC61" s="37">
        <f t="shared" si="6"/>
        <v>1608.0600000000077</v>
      </c>
      <c r="AD61" s="37"/>
      <c r="AE61" s="37"/>
    </row>
    <row r="62" spans="1:31" hidden="1" x14ac:dyDescent="0.25">
      <c r="A62" s="1">
        <v>46113</v>
      </c>
      <c r="B62" s="34">
        <v>345.28</v>
      </c>
      <c r="C62" s="35">
        <v>880.3</v>
      </c>
      <c r="D62" s="35">
        <v>164853.66</v>
      </c>
      <c r="E62" s="34">
        <v>327.17</v>
      </c>
      <c r="F62" s="35">
        <v>885.66</v>
      </c>
      <c r="G62" s="35">
        <v>164419.51</v>
      </c>
      <c r="H62" s="34">
        <v>309.14</v>
      </c>
      <c r="I62" s="35">
        <v>891.01</v>
      </c>
      <c r="J62" s="35">
        <v>163984</v>
      </c>
      <c r="K62" s="34">
        <v>291.2</v>
      </c>
      <c r="L62" s="35">
        <v>896.36</v>
      </c>
      <c r="M62" s="35">
        <v>163545.92000000001</v>
      </c>
      <c r="N62" s="34">
        <f>N61+Table1[[#This Row],[int2_5]]</f>
        <v>28039.34</v>
      </c>
      <c r="O62" s="35">
        <f>O61+Table1[[#This Row],[int2_375]]</f>
        <v>27645.659999999989</v>
      </c>
      <c r="P62" s="35">
        <f>P61+Table1[[#This Row],[int2_25]]</f>
        <v>28020.680000000011</v>
      </c>
      <c r="Q62" s="39">
        <f>Q61+Table1[[#This Row],[int2_125]]</f>
        <v>28582.359999999993</v>
      </c>
      <c r="S62" s="12">
        <f t="shared" si="7"/>
        <v>752.25</v>
      </c>
      <c r="T62" s="12">
        <f t="shared" si="8"/>
        <v>1500.3699999999903</v>
      </c>
      <c r="U62" s="12">
        <f t="shared" si="9"/>
        <v>2243.1799999999989</v>
      </c>
      <c r="W62" s="37">
        <f>Table1[[#This Row],[loanCost2_5]]-Table1[[#This Row],[loanCost2_375]]</f>
        <v>393.6800000000112</v>
      </c>
      <c r="X62" s="37">
        <f>Table1[[#This Row],[loanCost2_5]]-Table1[[#This Row],[loanCost2_25]]</f>
        <v>18.659999999988941</v>
      </c>
      <c r="Y62" s="37">
        <f>Table1[[#This Row],[loanCost2_5]]-Table1[[#This Row],[loanCost2_125]]</f>
        <v>-543.01999999999316</v>
      </c>
      <c r="AA62" s="37">
        <f t="shared" si="4"/>
        <v>1145.9300000000112</v>
      </c>
      <c r="AB62" s="37">
        <f t="shared" si="5"/>
        <v>1519.0299999999793</v>
      </c>
      <c r="AC62" s="37">
        <f t="shared" si="6"/>
        <v>1700.1600000000058</v>
      </c>
      <c r="AD62" s="37"/>
      <c r="AE62" s="37"/>
    </row>
    <row r="63" spans="1:31" hidden="1" x14ac:dyDescent="0.25">
      <c r="A63" s="1">
        <v>46143</v>
      </c>
      <c r="B63" s="34">
        <v>343.45</v>
      </c>
      <c r="C63" s="35">
        <v>882.13</v>
      </c>
      <c r="D63" s="35">
        <v>163971.51999999999</v>
      </c>
      <c r="E63" s="34">
        <v>325.41000000000003</v>
      </c>
      <c r="F63" s="35">
        <v>887.42</v>
      </c>
      <c r="G63" s="35">
        <v>163532.09</v>
      </c>
      <c r="H63" s="34">
        <v>307.47000000000003</v>
      </c>
      <c r="I63" s="35">
        <v>892.68</v>
      </c>
      <c r="J63" s="35">
        <v>163091.32</v>
      </c>
      <c r="K63" s="34">
        <v>289.61</v>
      </c>
      <c r="L63" s="35">
        <v>897.95</v>
      </c>
      <c r="M63" s="35">
        <v>162647.98000000001</v>
      </c>
      <c r="N63" s="34">
        <f>N62+Table1[[#This Row],[int2_5]]</f>
        <v>28382.79</v>
      </c>
      <c r="O63" s="35">
        <f>O62+Table1[[#This Row],[int2_375]]</f>
        <v>27971.069999999989</v>
      </c>
      <c r="P63" s="35">
        <f>P62+Table1[[#This Row],[int2_25]]</f>
        <v>28328.150000000012</v>
      </c>
      <c r="Q63" s="39">
        <f>Q62+Table1[[#This Row],[int2_125]]</f>
        <v>28871.969999999994</v>
      </c>
      <c r="S63" s="12">
        <f t="shared" si="7"/>
        <v>765</v>
      </c>
      <c r="T63" s="12">
        <f t="shared" si="8"/>
        <v>1525.7999999999902</v>
      </c>
      <c r="U63" s="12">
        <f t="shared" si="9"/>
        <v>2281.1999999999989</v>
      </c>
      <c r="W63" s="37">
        <f>Table1[[#This Row],[loanCost2_5]]-Table1[[#This Row],[loanCost2_375]]</f>
        <v>411.72000000001208</v>
      </c>
      <c r="X63" s="37">
        <f>Table1[[#This Row],[loanCost2_5]]-Table1[[#This Row],[loanCost2_25]]</f>
        <v>54.639999999988504</v>
      </c>
      <c r="Y63" s="37">
        <f>Table1[[#This Row],[loanCost2_5]]-Table1[[#This Row],[loanCost2_125]]</f>
        <v>-489.17999999999302</v>
      </c>
      <c r="AA63" s="37">
        <f t="shared" si="4"/>
        <v>1176.7200000000121</v>
      </c>
      <c r="AB63" s="37">
        <f t="shared" si="5"/>
        <v>1580.4399999999787</v>
      </c>
      <c r="AC63" s="37">
        <f t="shared" si="6"/>
        <v>1792.0200000000059</v>
      </c>
      <c r="AD63" s="37"/>
      <c r="AE63" s="37"/>
    </row>
    <row r="64" spans="1:31" hidden="1" x14ac:dyDescent="0.25">
      <c r="A64" s="1">
        <v>46174</v>
      </c>
      <c r="B64" s="34">
        <v>341.61</v>
      </c>
      <c r="C64" s="35">
        <v>883.97</v>
      </c>
      <c r="D64" s="35">
        <v>163087.54999999999</v>
      </c>
      <c r="E64" s="34">
        <v>323.66000000000003</v>
      </c>
      <c r="F64" s="35">
        <v>889.17</v>
      </c>
      <c r="G64" s="35">
        <v>162642.92000000001</v>
      </c>
      <c r="H64" s="34">
        <v>305.8</v>
      </c>
      <c r="I64" s="35">
        <v>894.35</v>
      </c>
      <c r="J64" s="35">
        <v>162196.96</v>
      </c>
      <c r="K64" s="34">
        <v>288.02</v>
      </c>
      <c r="L64" s="35">
        <v>899.54</v>
      </c>
      <c r="M64" s="35">
        <v>161748.44</v>
      </c>
      <c r="N64" s="34">
        <f>N63+Table1[[#This Row],[int2_5]]</f>
        <v>28724.400000000001</v>
      </c>
      <c r="O64" s="35">
        <f>O63+Table1[[#This Row],[int2_375]]</f>
        <v>28294.729999999989</v>
      </c>
      <c r="P64" s="35">
        <f>P63+Table1[[#This Row],[int2_25]]</f>
        <v>28633.950000000012</v>
      </c>
      <c r="Q64" s="39">
        <f>Q63+Table1[[#This Row],[int2_125]]</f>
        <v>29159.989999999994</v>
      </c>
      <c r="S64" s="12">
        <f t="shared" si="7"/>
        <v>777.75</v>
      </c>
      <c r="T64" s="12">
        <f t="shared" si="8"/>
        <v>1551.22999999999</v>
      </c>
      <c r="U64" s="12">
        <f t="shared" si="9"/>
        <v>2319.2199999999989</v>
      </c>
      <c r="W64" s="37">
        <f>Table1[[#This Row],[loanCost2_5]]-Table1[[#This Row],[loanCost2_375]]</f>
        <v>429.67000000001281</v>
      </c>
      <c r="X64" s="37">
        <f>Table1[[#This Row],[loanCost2_5]]-Table1[[#This Row],[loanCost2_25]]</f>
        <v>90.449999999989814</v>
      </c>
      <c r="Y64" s="37">
        <f>Table1[[#This Row],[loanCost2_5]]-Table1[[#This Row],[loanCost2_125]]</f>
        <v>-435.58999999999287</v>
      </c>
      <c r="AA64" s="37">
        <f t="shared" si="4"/>
        <v>1207.4200000000128</v>
      </c>
      <c r="AB64" s="37">
        <f t="shared" si="5"/>
        <v>1641.6799999999798</v>
      </c>
      <c r="AC64" s="37">
        <f t="shared" si="6"/>
        <v>1883.630000000006</v>
      </c>
      <c r="AD64" s="37"/>
      <c r="AE64" s="37"/>
    </row>
    <row r="65" spans="1:31" hidden="1" x14ac:dyDescent="0.25">
      <c r="A65" s="1">
        <v>46204</v>
      </c>
      <c r="B65" s="34">
        <v>339.77</v>
      </c>
      <c r="C65" s="35">
        <v>885.81</v>
      </c>
      <c r="D65" s="35">
        <v>162201.74</v>
      </c>
      <c r="E65" s="34">
        <v>321.89999999999998</v>
      </c>
      <c r="F65" s="35">
        <v>890.93</v>
      </c>
      <c r="G65" s="35">
        <v>161751.99</v>
      </c>
      <c r="H65" s="34">
        <v>304.12</v>
      </c>
      <c r="I65" s="35">
        <v>896.03</v>
      </c>
      <c r="J65" s="35">
        <v>161300.93</v>
      </c>
      <c r="K65" s="34">
        <v>286.43</v>
      </c>
      <c r="L65" s="35">
        <v>901.13</v>
      </c>
      <c r="M65" s="35">
        <v>160847.31</v>
      </c>
      <c r="N65" s="34">
        <f>N64+Table1[[#This Row],[int2_5]]</f>
        <v>29064.170000000002</v>
      </c>
      <c r="O65" s="35">
        <f>O64+Table1[[#This Row],[int2_375]]</f>
        <v>28616.62999999999</v>
      </c>
      <c r="P65" s="35">
        <f>P64+Table1[[#This Row],[int2_25]]</f>
        <v>28938.070000000011</v>
      </c>
      <c r="Q65" s="39">
        <f>Q64+Table1[[#This Row],[int2_125]]</f>
        <v>29446.419999999995</v>
      </c>
      <c r="S65" s="12">
        <f t="shared" si="7"/>
        <v>790.5</v>
      </c>
      <c r="T65" s="12">
        <f t="shared" si="8"/>
        <v>1576.6599999999899</v>
      </c>
      <c r="U65" s="12">
        <f t="shared" si="9"/>
        <v>2357.2399999999989</v>
      </c>
      <c r="W65" s="37">
        <f>Table1[[#This Row],[loanCost2_5]]-Table1[[#This Row],[loanCost2_375]]</f>
        <v>447.54000000001179</v>
      </c>
      <c r="X65" s="37">
        <f>Table1[[#This Row],[loanCost2_5]]-Table1[[#This Row],[loanCost2_25]]</f>
        <v>126.09999999999127</v>
      </c>
      <c r="Y65" s="37">
        <f>Table1[[#This Row],[loanCost2_5]]-Table1[[#This Row],[loanCost2_125]]</f>
        <v>-382.24999999999272</v>
      </c>
      <c r="AA65" s="37">
        <f t="shared" si="4"/>
        <v>1238.0400000000118</v>
      </c>
      <c r="AB65" s="37">
        <f t="shared" si="5"/>
        <v>1702.7599999999811</v>
      </c>
      <c r="AC65" s="37">
        <f t="shared" si="6"/>
        <v>1974.9900000000061</v>
      </c>
      <c r="AD65" s="37"/>
      <c r="AE65" s="37"/>
    </row>
    <row r="66" spans="1:31" hidden="1" x14ac:dyDescent="0.25">
      <c r="A66" s="1">
        <v>46235</v>
      </c>
      <c r="B66" s="34">
        <v>337.92</v>
      </c>
      <c r="C66" s="35">
        <v>887.66</v>
      </c>
      <c r="D66" s="35">
        <v>161314.07999999999</v>
      </c>
      <c r="E66" s="34">
        <v>320.13</v>
      </c>
      <c r="F66" s="35">
        <v>892.7</v>
      </c>
      <c r="G66" s="35">
        <v>160859.29</v>
      </c>
      <c r="H66" s="34">
        <v>302.44</v>
      </c>
      <c r="I66" s="35">
        <v>897.71</v>
      </c>
      <c r="J66" s="35">
        <v>160403.22</v>
      </c>
      <c r="K66" s="34">
        <v>284.83</v>
      </c>
      <c r="L66" s="35">
        <v>902.73</v>
      </c>
      <c r="M66" s="35">
        <v>159944.57999999999</v>
      </c>
      <c r="N66" s="34">
        <f>N65+Table1[[#This Row],[int2_5]]</f>
        <v>29402.09</v>
      </c>
      <c r="O66" s="35">
        <f>O65+Table1[[#This Row],[int2_375]]</f>
        <v>28936.759999999991</v>
      </c>
      <c r="P66" s="35">
        <f>P65+Table1[[#This Row],[int2_25]]</f>
        <v>29240.510000000009</v>
      </c>
      <c r="Q66" s="39">
        <f>Q65+Table1[[#This Row],[int2_125]]</f>
        <v>29731.249999999996</v>
      </c>
      <c r="S66" s="12">
        <f t="shared" si="7"/>
        <v>803.25</v>
      </c>
      <c r="T66" s="12">
        <f t="shared" si="8"/>
        <v>1602.0899999999897</v>
      </c>
      <c r="U66" s="12">
        <f t="shared" si="9"/>
        <v>2395.2599999999989</v>
      </c>
      <c r="W66" s="37">
        <f>Table1[[#This Row],[loanCost2_5]]-Table1[[#This Row],[loanCost2_375]]</f>
        <v>465.33000000000902</v>
      </c>
      <c r="X66" s="37">
        <f>Table1[[#This Row],[loanCost2_5]]-Table1[[#This Row],[loanCost2_25]]</f>
        <v>161.57999999999083</v>
      </c>
      <c r="Y66" s="37">
        <f>Table1[[#This Row],[loanCost2_5]]-Table1[[#This Row],[loanCost2_125]]</f>
        <v>-329.15999999999622</v>
      </c>
      <c r="AA66" s="37">
        <f t="shared" si="4"/>
        <v>1268.580000000009</v>
      </c>
      <c r="AB66" s="37">
        <f t="shared" si="5"/>
        <v>1763.6699999999805</v>
      </c>
      <c r="AC66" s="37">
        <f t="shared" si="6"/>
        <v>2066.1000000000026</v>
      </c>
      <c r="AD66" s="37"/>
      <c r="AE66" s="37"/>
    </row>
    <row r="67" spans="1:31" hidden="1" x14ac:dyDescent="0.25">
      <c r="A67" s="1">
        <v>46266</v>
      </c>
      <c r="B67" s="34">
        <v>336.07</v>
      </c>
      <c r="C67" s="35">
        <v>889.51</v>
      </c>
      <c r="D67" s="35">
        <v>160424.57</v>
      </c>
      <c r="E67" s="34">
        <v>318.37</v>
      </c>
      <c r="F67" s="35">
        <v>894.46</v>
      </c>
      <c r="G67" s="35">
        <v>159964.82999999999</v>
      </c>
      <c r="H67" s="34">
        <v>300.76</v>
      </c>
      <c r="I67" s="35">
        <v>899.39</v>
      </c>
      <c r="J67" s="35">
        <v>159503.82999999999</v>
      </c>
      <c r="K67" s="34">
        <v>283.24</v>
      </c>
      <c r="L67" s="35">
        <v>904.32</v>
      </c>
      <c r="M67" s="35">
        <v>159040.26</v>
      </c>
      <c r="N67" s="34">
        <f>N66+Table1[[#This Row],[int2_5]]</f>
        <v>29738.16</v>
      </c>
      <c r="O67" s="35">
        <f>O66+Table1[[#This Row],[int2_375]]</f>
        <v>29255.12999999999</v>
      </c>
      <c r="P67" s="35">
        <f>P66+Table1[[#This Row],[int2_25]]</f>
        <v>29541.270000000008</v>
      </c>
      <c r="Q67" s="39">
        <f>Q66+Table1[[#This Row],[int2_125]]</f>
        <v>30014.489999999998</v>
      </c>
      <c r="S67" s="12">
        <f t="shared" si="7"/>
        <v>816</v>
      </c>
      <c r="T67" s="12">
        <f t="shared" si="8"/>
        <v>1627.5199999999895</v>
      </c>
      <c r="U67" s="12">
        <f t="shared" si="9"/>
        <v>2433.2799999999988</v>
      </c>
      <c r="W67" s="37">
        <f>Table1[[#This Row],[loanCost2_5]]-Table1[[#This Row],[loanCost2_375]]</f>
        <v>483.03000000000975</v>
      </c>
      <c r="X67" s="37">
        <f>Table1[[#This Row],[loanCost2_5]]-Table1[[#This Row],[loanCost2_25]]</f>
        <v>196.88999999999214</v>
      </c>
      <c r="Y67" s="37">
        <f>Table1[[#This Row],[loanCost2_5]]-Table1[[#This Row],[loanCost2_125]]</f>
        <v>-276.32999999999811</v>
      </c>
      <c r="AA67" s="37">
        <f t="shared" si="4"/>
        <v>1299.0300000000097</v>
      </c>
      <c r="AB67" s="37">
        <f t="shared" si="5"/>
        <v>1824.4099999999817</v>
      </c>
      <c r="AC67" s="37">
        <f t="shared" si="6"/>
        <v>2156.9500000000007</v>
      </c>
      <c r="AD67" s="37"/>
      <c r="AE67" s="37"/>
    </row>
    <row r="68" spans="1:31" hidden="1" x14ac:dyDescent="0.25">
      <c r="A68" s="1">
        <v>46296</v>
      </c>
      <c r="B68" s="34">
        <v>334.22</v>
      </c>
      <c r="C68" s="35">
        <v>891.36</v>
      </c>
      <c r="D68" s="35">
        <v>159533.21</v>
      </c>
      <c r="E68" s="34">
        <v>316.60000000000002</v>
      </c>
      <c r="F68" s="35">
        <v>896.23</v>
      </c>
      <c r="G68" s="35">
        <v>159068.59</v>
      </c>
      <c r="H68" s="34">
        <v>299.07</v>
      </c>
      <c r="I68" s="35">
        <v>901.08</v>
      </c>
      <c r="J68" s="35">
        <v>158602.75</v>
      </c>
      <c r="K68" s="34">
        <v>281.63</v>
      </c>
      <c r="L68" s="35">
        <v>905.93</v>
      </c>
      <c r="M68" s="35">
        <v>158134.32999999999</v>
      </c>
      <c r="N68" s="34">
        <f>N67+Table1[[#This Row],[int2_5]]</f>
        <v>30072.38</v>
      </c>
      <c r="O68" s="35">
        <f>O67+Table1[[#This Row],[int2_375]]</f>
        <v>29571.729999999989</v>
      </c>
      <c r="P68" s="35">
        <f>P67+Table1[[#This Row],[int2_25]]</f>
        <v>29840.340000000007</v>
      </c>
      <c r="Q68" s="39">
        <f>Q67+Table1[[#This Row],[int2_125]]</f>
        <v>30296.12</v>
      </c>
      <c r="S68" s="12">
        <f t="shared" si="7"/>
        <v>828.75</v>
      </c>
      <c r="T68" s="12">
        <f t="shared" si="8"/>
        <v>1652.9499999999894</v>
      </c>
      <c r="U68" s="12">
        <f t="shared" si="9"/>
        <v>2471.2999999999988</v>
      </c>
      <c r="W68" s="37">
        <f>Table1[[#This Row],[loanCost2_5]]-Table1[[#This Row],[loanCost2_375]]</f>
        <v>500.65000000001237</v>
      </c>
      <c r="X68" s="37">
        <f>Table1[[#This Row],[loanCost2_5]]-Table1[[#This Row],[loanCost2_25]]</f>
        <v>232.0399999999936</v>
      </c>
      <c r="Y68" s="37">
        <f>Table1[[#This Row],[loanCost2_5]]-Table1[[#This Row],[loanCost2_125]]</f>
        <v>-223.73999999999796</v>
      </c>
      <c r="AA68" s="37">
        <f t="shared" si="4"/>
        <v>1329.4000000000124</v>
      </c>
      <c r="AB68" s="37">
        <f t="shared" si="5"/>
        <v>1884.989999999983</v>
      </c>
      <c r="AC68" s="37">
        <f t="shared" si="6"/>
        <v>2247.5600000000009</v>
      </c>
      <c r="AD68" s="37"/>
      <c r="AE68" s="37"/>
    </row>
    <row r="69" spans="1:31" hidden="1" x14ac:dyDescent="0.25">
      <c r="A69" s="1">
        <v>46327</v>
      </c>
      <c r="B69" s="34">
        <v>332.36</v>
      </c>
      <c r="C69" s="35">
        <v>893.22</v>
      </c>
      <c r="D69" s="35">
        <v>158639.99</v>
      </c>
      <c r="E69" s="34">
        <v>314.82</v>
      </c>
      <c r="F69" s="35">
        <v>898.01</v>
      </c>
      <c r="G69" s="35">
        <v>158170.59</v>
      </c>
      <c r="H69" s="34">
        <v>297.38</v>
      </c>
      <c r="I69" s="35">
        <v>902.77</v>
      </c>
      <c r="J69" s="35">
        <v>157699.98000000001</v>
      </c>
      <c r="K69" s="34">
        <v>280.02999999999997</v>
      </c>
      <c r="L69" s="35">
        <v>907.53</v>
      </c>
      <c r="M69" s="35">
        <v>157226.79999999999</v>
      </c>
      <c r="N69" s="34">
        <f>N68+Table1[[#This Row],[int2_5]]</f>
        <v>30404.74</v>
      </c>
      <c r="O69" s="35">
        <f>O68+Table1[[#This Row],[int2_375]]</f>
        <v>29886.549999999988</v>
      </c>
      <c r="P69" s="35">
        <f>P68+Table1[[#This Row],[int2_25]]</f>
        <v>30137.720000000008</v>
      </c>
      <c r="Q69" s="39">
        <f>Q68+Table1[[#This Row],[int2_125]]</f>
        <v>30576.149999999998</v>
      </c>
      <c r="S69" s="12">
        <f t="shared" si="7"/>
        <v>841.5</v>
      </c>
      <c r="T69" s="12">
        <f t="shared" si="8"/>
        <v>1678.3799999999892</v>
      </c>
      <c r="U69" s="12">
        <f t="shared" si="9"/>
        <v>2509.3199999999988</v>
      </c>
      <c r="W69" s="37">
        <f>Table1[[#This Row],[loanCost2_5]]-Table1[[#This Row],[loanCost2_375]]</f>
        <v>518.19000000001324</v>
      </c>
      <c r="X69" s="37">
        <f>Table1[[#This Row],[loanCost2_5]]-Table1[[#This Row],[loanCost2_25]]</f>
        <v>267.01999999999316</v>
      </c>
      <c r="Y69" s="37">
        <f>Table1[[#This Row],[loanCost2_5]]-Table1[[#This Row],[loanCost2_125]]</f>
        <v>-171.40999999999622</v>
      </c>
      <c r="AA69" s="37">
        <f t="shared" ref="AA69:AA132" si="10">S69+W69</f>
        <v>1359.6900000000132</v>
      </c>
      <c r="AB69" s="37">
        <f t="shared" ref="AB69:AB132" si="11">T69+X69</f>
        <v>1945.3999999999824</v>
      </c>
      <c r="AC69" s="37">
        <f t="shared" ref="AC69:AC132" si="12">U69+Y69</f>
        <v>2337.9100000000026</v>
      </c>
      <c r="AD69" s="37"/>
      <c r="AE69" s="37"/>
    </row>
    <row r="70" spans="1:31" hidden="1" x14ac:dyDescent="0.25">
      <c r="A70" s="1">
        <v>46357</v>
      </c>
      <c r="B70" s="34">
        <v>330.5</v>
      </c>
      <c r="C70" s="35">
        <v>895.08</v>
      </c>
      <c r="D70" s="35">
        <v>157744.91</v>
      </c>
      <c r="E70" s="34">
        <v>313.05</v>
      </c>
      <c r="F70" s="35">
        <v>899.78</v>
      </c>
      <c r="G70" s="35">
        <v>157270.79999999999</v>
      </c>
      <c r="H70" s="34">
        <v>295.69</v>
      </c>
      <c r="I70" s="35">
        <v>904.46</v>
      </c>
      <c r="J70" s="35">
        <v>156795.51</v>
      </c>
      <c r="K70" s="34">
        <v>278.42</v>
      </c>
      <c r="L70" s="35">
        <v>909.14</v>
      </c>
      <c r="M70" s="35">
        <v>156317.66</v>
      </c>
      <c r="N70" s="34">
        <f>N69+Table1[[#This Row],[int2_5]]</f>
        <v>30735.24</v>
      </c>
      <c r="O70" s="35">
        <f>O69+Table1[[#This Row],[int2_375]]</f>
        <v>30199.599999999988</v>
      </c>
      <c r="P70" s="35">
        <f>P69+Table1[[#This Row],[int2_25]]</f>
        <v>30433.410000000007</v>
      </c>
      <c r="Q70" s="39">
        <f>Q69+Table1[[#This Row],[int2_125]]</f>
        <v>30854.569999999996</v>
      </c>
      <c r="S70" s="12">
        <f t="shared" ref="S70:S133" si="13">S$4+S69</f>
        <v>854.25</v>
      </c>
      <c r="T70" s="12">
        <f t="shared" ref="T70:T133" si="14">T$4+T69</f>
        <v>1703.809999999989</v>
      </c>
      <c r="U70" s="12">
        <f t="shared" ref="U70:U133" si="15">U$4+U69</f>
        <v>2547.3399999999988</v>
      </c>
      <c r="W70" s="37">
        <f>Table1[[#This Row],[loanCost2_5]]-Table1[[#This Row],[loanCost2_375]]</f>
        <v>535.64000000001397</v>
      </c>
      <c r="X70" s="37">
        <f>Table1[[#This Row],[loanCost2_5]]-Table1[[#This Row],[loanCost2_25]]</f>
        <v>301.82999999999447</v>
      </c>
      <c r="Y70" s="37">
        <f>Table1[[#This Row],[loanCost2_5]]-Table1[[#This Row],[loanCost2_125]]</f>
        <v>-119.32999999999447</v>
      </c>
      <c r="AA70" s="37">
        <f t="shared" si="10"/>
        <v>1389.890000000014</v>
      </c>
      <c r="AB70" s="37">
        <f t="shared" si="11"/>
        <v>2005.6399999999835</v>
      </c>
      <c r="AC70" s="37">
        <f t="shared" si="12"/>
        <v>2428.0100000000043</v>
      </c>
      <c r="AD70" s="37"/>
      <c r="AE70" s="37"/>
    </row>
    <row r="71" spans="1:31" hidden="1" x14ac:dyDescent="0.25">
      <c r="A71" s="1">
        <v>46388</v>
      </c>
      <c r="B71" s="34">
        <v>328.64</v>
      </c>
      <c r="C71" s="35">
        <v>896.94</v>
      </c>
      <c r="D71" s="35">
        <v>156847.96</v>
      </c>
      <c r="E71" s="34">
        <v>311.27</v>
      </c>
      <c r="F71" s="35">
        <v>901.56</v>
      </c>
      <c r="G71" s="35">
        <v>156369.24</v>
      </c>
      <c r="H71" s="34">
        <v>293.99</v>
      </c>
      <c r="I71" s="35">
        <v>906.16</v>
      </c>
      <c r="J71" s="35">
        <v>155889.35999999999</v>
      </c>
      <c r="K71" s="34">
        <v>276.81</v>
      </c>
      <c r="L71" s="35">
        <v>910.75</v>
      </c>
      <c r="M71" s="35">
        <v>155406.92000000001</v>
      </c>
      <c r="N71" s="34">
        <f>N70+Table1[[#This Row],[int2_5]]</f>
        <v>31063.88</v>
      </c>
      <c r="O71" s="35">
        <f>O70+Table1[[#This Row],[int2_375]]</f>
        <v>30510.869999999988</v>
      </c>
      <c r="P71" s="35">
        <f>P70+Table1[[#This Row],[int2_25]]</f>
        <v>30727.400000000009</v>
      </c>
      <c r="Q71" s="39">
        <f>Q70+Table1[[#This Row],[int2_125]]</f>
        <v>31131.379999999997</v>
      </c>
      <c r="S71" s="12">
        <f t="shared" si="13"/>
        <v>867</v>
      </c>
      <c r="T71" s="12">
        <f t="shared" si="14"/>
        <v>1729.2399999999889</v>
      </c>
      <c r="U71" s="12">
        <f t="shared" si="15"/>
        <v>2585.3599999999988</v>
      </c>
      <c r="W71" s="37">
        <f>Table1[[#This Row],[loanCost2_5]]-Table1[[#This Row],[loanCost2_375]]</f>
        <v>553.01000000001295</v>
      </c>
      <c r="X71" s="37">
        <f>Table1[[#This Row],[loanCost2_5]]-Table1[[#This Row],[loanCost2_25]]</f>
        <v>336.47999999999229</v>
      </c>
      <c r="Y71" s="37">
        <f>Table1[[#This Row],[loanCost2_5]]-Table1[[#This Row],[loanCost2_125]]</f>
        <v>-67.499999999996362</v>
      </c>
      <c r="AA71" s="37">
        <f t="shared" si="10"/>
        <v>1420.010000000013</v>
      </c>
      <c r="AB71" s="37">
        <f t="shared" si="11"/>
        <v>2065.7199999999812</v>
      </c>
      <c r="AC71" s="37">
        <f t="shared" si="12"/>
        <v>2517.8600000000024</v>
      </c>
      <c r="AD71" s="37"/>
      <c r="AE71" s="37"/>
    </row>
    <row r="72" spans="1:31" hidden="1" x14ac:dyDescent="0.25">
      <c r="A72" s="1">
        <v>46419</v>
      </c>
      <c r="B72" s="34">
        <v>326.77</v>
      </c>
      <c r="C72" s="35">
        <v>898.81</v>
      </c>
      <c r="D72" s="35">
        <v>155949.15</v>
      </c>
      <c r="E72" s="34">
        <v>309.48</v>
      </c>
      <c r="F72" s="35">
        <v>903.35</v>
      </c>
      <c r="G72" s="35">
        <v>155465.89000000001</v>
      </c>
      <c r="H72" s="34">
        <v>292.29000000000002</v>
      </c>
      <c r="I72" s="35">
        <v>907.86</v>
      </c>
      <c r="J72" s="35">
        <v>154981.5</v>
      </c>
      <c r="K72" s="34">
        <v>275.2</v>
      </c>
      <c r="L72" s="35">
        <v>912.36</v>
      </c>
      <c r="M72" s="35">
        <v>154494.56</v>
      </c>
      <c r="N72" s="34">
        <f>N71+Table1[[#This Row],[int2_5]]</f>
        <v>31390.65</v>
      </c>
      <c r="O72" s="35">
        <f>O71+Table1[[#This Row],[int2_375]]</f>
        <v>30820.349999999988</v>
      </c>
      <c r="P72" s="35">
        <f>P71+Table1[[#This Row],[int2_25]]</f>
        <v>31019.69000000001</v>
      </c>
      <c r="Q72" s="39">
        <f>Q71+Table1[[#This Row],[int2_125]]</f>
        <v>31406.579999999998</v>
      </c>
      <c r="S72" s="12">
        <f t="shared" si="13"/>
        <v>879.75</v>
      </c>
      <c r="T72" s="12">
        <f t="shared" si="14"/>
        <v>1754.6699999999887</v>
      </c>
      <c r="U72" s="12">
        <f t="shared" si="15"/>
        <v>2623.3799999999987</v>
      </c>
      <c r="W72" s="37">
        <f>Table1[[#This Row],[loanCost2_5]]-Table1[[#This Row],[loanCost2_375]]</f>
        <v>570.30000000001382</v>
      </c>
      <c r="X72" s="37">
        <f>Table1[[#This Row],[loanCost2_5]]-Table1[[#This Row],[loanCost2_25]]</f>
        <v>370.95999999999185</v>
      </c>
      <c r="Y72" s="37">
        <f>Table1[[#This Row],[loanCost2_5]]-Table1[[#This Row],[loanCost2_125]]</f>
        <v>-15.929999999996653</v>
      </c>
      <c r="AA72" s="37">
        <f t="shared" si="10"/>
        <v>1450.0500000000138</v>
      </c>
      <c r="AB72" s="37">
        <f t="shared" si="11"/>
        <v>2125.6299999999806</v>
      </c>
      <c r="AC72" s="37">
        <f t="shared" si="12"/>
        <v>2607.4500000000021</v>
      </c>
      <c r="AD72" s="37"/>
      <c r="AE72" s="37"/>
    </row>
    <row r="73" spans="1:31" hidden="1" x14ac:dyDescent="0.25">
      <c r="A73" s="1">
        <v>46447</v>
      </c>
      <c r="B73" s="34">
        <v>324.89</v>
      </c>
      <c r="C73" s="35">
        <v>900.69</v>
      </c>
      <c r="D73" s="35">
        <v>155048.46</v>
      </c>
      <c r="E73" s="34">
        <v>307.69</v>
      </c>
      <c r="F73" s="35">
        <v>905.14</v>
      </c>
      <c r="G73" s="35">
        <v>154560.75</v>
      </c>
      <c r="H73" s="34">
        <v>290.58999999999997</v>
      </c>
      <c r="I73" s="35">
        <v>909.56</v>
      </c>
      <c r="J73" s="35">
        <v>154071.94</v>
      </c>
      <c r="K73" s="34">
        <v>273.58</v>
      </c>
      <c r="L73" s="35">
        <v>913.98</v>
      </c>
      <c r="M73" s="35">
        <v>153580.57999999999</v>
      </c>
      <c r="N73" s="34">
        <f>N72+Table1[[#This Row],[int2_5]]</f>
        <v>31715.54</v>
      </c>
      <c r="O73" s="35">
        <f>O72+Table1[[#This Row],[int2_375]]</f>
        <v>31128.039999999986</v>
      </c>
      <c r="P73" s="35">
        <f>P72+Table1[[#This Row],[int2_25]]</f>
        <v>31310.28000000001</v>
      </c>
      <c r="Q73" s="39">
        <f>Q72+Table1[[#This Row],[int2_125]]</f>
        <v>31680.16</v>
      </c>
      <c r="S73" s="12">
        <f t="shared" si="13"/>
        <v>892.5</v>
      </c>
      <c r="T73" s="12">
        <f t="shared" si="14"/>
        <v>1780.0999999999885</v>
      </c>
      <c r="U73" s="12">
        <f t="shared" si="15"/>
        <v>2661.3999999999987</v>
      </c>
      <c r="W73" s="37">
        <f>Table1[[#This Row],[loanCost2_5]]-Table1[[#This Row],[loanCost2_375]]</f>
        <v>587.50000000001455</v>
      </c>
      <c r="X73" s="37">
        <f>Table1[[#This Row],[loanCost2_5]]-Table1[[#This Row],[loanCost2_25]]</f>
        <v>405.25999999999112</v>
      </c>
      <c r="Y73" s="37">
        <f>Table1[[#This Row],[loanCost2_5]]-Table1[[#This Row],[loanCost2_125]]</f>
        <v>35.380000000001019</v>
      </c>
      <c r="AA73" s="37">
        <f t="shared" si="10"/>
        <v>1480.0000000000146</v>
      </c>
      <c r="AB73" s="37">
        <f t="shared" si="11"/>
        <v>2185.3599999999797</v>
      </c>
      <c r="AC73" s="37">
        <f t="shared" si="12"/>
        <v>2696.7799999999997</v>
      </c>
      <c r="AD73" s="37"/>
      <c r="AE73" s="37"/>
    </row>
    <row r="74" spans="1:31" hidden="1" x14ac:dyDescent="0.25">
      <c r="A74" s="1">
        <v>46478</v>
      </c>
      <c r="B74" s="34">
        <v>323.02</v>
      </c>
      <c r="C74" s="35">
        <v>902.56</v>
      </c>
      <c r="D74" s="35">
        <v>154145.9</v>
      </c>
      <c r="E74" s="34">
        <v>305.89999999999998</v>
      </c>
      <c r="F74" s="35">
        <v>906.93</v>
      </c>
      <c r="G74" s="35">
        <v>153653.82</v>
      </c>
      <c r="H74" s="34">
        <v>288.88</v>
      </c>
      <c r="I74" s="35">
        <v>911.27</v>
      </c>
      <c r="J74" s="35">
        <v>153160.67000000001</v>
      </c>
      <c r="K74" s="34">
        <v>271.97000000000003</v>
      </c>
      <c r="L74" s="35">
        <v>915.59</v>
      </c>
      <c r="M74" s="35">
        <v>152664.99</v>
      </c>
      <c r="N74" s="34">
        <f>N73+Table1[[#This Row],[int2_5]]</f>
        <v>32038.560000000001</v>
      </c>
      <c r="O74" s="35">
        <f>O73+Table1[[#This Row],[int2_375]]</f>
        <v>31433.939999999988</v>
      </c>
      <c r="P74" s="35">
        <f>P73+Table1[[#This Row],[int2_25]]</f>
        <v>31599.160000000011</v>
      </c>
      <c r="Q74" s="39">
        <f>Q73+Table1[[#This Row],[int2_125]]</f>
        <v>31952.13</v>
      </c>
      <c r="S74" s="12">
        <f t="shared" si="13"/>
        <v>905.25</v>
      </c>
      <c r="T74" s="12">
        <f t="shared" si="14"/>
        <v>1805.5299999999884</v>
      </c>
      <c r="U74" s="12">
        <f t="shared" si="15"/>
        <v>2699.4199999999987</v>
      </c>
      <c r="W74" s="37">
        <f>Table1[[#This Row],[loanCost2_5]]-Table1[[#This Row],[loanCost2_375]]</f>
        <v>604.62000000001353</v>
      </c>
      <c r="X74" s="37">
        <f>Table1[[#This Row],[loanCost2_5]]-Table1[[#This Row],[loanCost2_25]]</f>
        <v>439.39999999999054</v>
      </c>
      <c r="Y74" s="37">
        <f>Table1[[#This Row],[loanCost2_5]]-Table1[[#This Row],[loanCost2_125]]</f>
        <v>86.430000000000291</v>
      </c>
      <c r="AA74" s="37">
        <f t="shared" si="10"/>
        <v>1509.8700000000135</v>
      </c>
      <c r="AB74" s="37">
        <f t="shared" si="11"/>
        <v>2244.9299999999789</v>
      </c>
      <c r="AC74" s="37">
        <f t="shared" si="12"/>
        <v>2785.849999999999</v>
      </c>
      <c r="AD74" s="37"/>
      <c r="AE74" s="37"/>
    </row>
    <row r="75" spans="1:31" hidden="1" x14ac:dyDescent="0.25">
      <c r="A75" s="1">
        <v>46508</v>
      </c>
      <c r="B75" s="34">
        <v>321.14</v>
      </c>
      <c r="C75" s="35">
        <v>904.44</v>
      </c>
      <c r="D75" s="35">
        <v>153241.46</v>
      </c>
      <c r="E75" s="34">
        <v>304.11</v>
      </c>
      <c r="F75" s="35">
        <v>908.72</v>
      </c>
      <c r="G75" s="35">
        <v>152745.1</v>
      </c>
      <c r="H75" s="34">
        <v>287.18</v>
      </c>
      <c r="I75" s="35">
        <v>912.97</v>
      </c>
      <c r="J75" s="35">
        <v>152247.70000000001</v>
      </c>
      <c r="K75" s="34">
        <v>270.33999999999997</v>
      </c>
      <c r="L75" s="35">
        <v>917.22</v>
      </c>
      <c r="M75" s="35">
        <v>151747.76999999999</v>
      </c>
      <c r="N75" s="34">
        <f>N74+Table1[[#This Row],[int2_5]]</f>
        <v>32359.7</v>
      </c>
      <c r="O75" s="35">
        <f>O74+Table1[[#This Row],[int2_375]]</f>
        <v>31738.049999999988</v>
      </c>
      <c r="P75" s="35">
        <f>P74+Table1[[#This Row],[int2_25]]</f>
        <v>31886.340000000011</v>
      </c>
      <c r="Q75" s="39">
        <f>Q74+Table1[[#This Row],[int2_125]]</f>
        <v>32222.47</v>
      </c>
      <c r="S75" s="12">
        <f t="shared" si="13"/>
        <v>918</v>
      </c>
      <c r="T75" s="12">
        <f t="shared" si="14"/>
        <v>1830.9599999999882</v>
      </c>
      <c r="U75" s="12">
        <f t="shared" si="15"/>
        <v>2737.4399999999987</v>
      </c>
      <c r="W75" s="37">
        <f>Table1[[#This Row],[loanCost2_5]]-Table1[[#This Row],[loanCost2_375]]</f>
        <v>621.65000000001237</v>
      </c>
      <c r="X75" s="37">
        <f>Table1[[#This Row],[loanCost2_5]]-Table1[[#This Row],[loanCost2_25]]</f>
        <v>473.35999999998967</v>
      </c>
      <c r="Y75" s="37">
        <f>Table1[[#This Row],[loanCost2_5]]-Table1[[#This Row],[loanCost2_125]]</f>
        <v>137.22999999999956</v>
      </c>
      <c r="AA75" s="37">
        <f t="shared" si="10"/>
        <v>1539.6500000000124</v>
      </c>
      <c r="AB75" s="37">
        <f t="shared" si="11"/>
        <v>2304.3199999999779</v>
      </c>
      <c r="AC75" s="37">
        <f t="shared" si="12"/>
        <v>2874.6699999999983</v>
      </c>
      <c r="AD75" s="37"/>
      <c r="AE75" s="37"/>
    </row>
    <row r="76" spans="1:31" hidden="1" x14ac:dyDescent="0.25">
      <c r="A76" s="1">
        <v>46539</v>
      </c>
      <c r="B76" s="34">
        <v>319.25</v>
      </c>
      <c r="C76" s="35">
        <v>906.33</v>
      </c>
      <c r="D76" s="35">
        <v>152335.13</v>
      </c>
      <c r="E76" s="34">
        <v>302.31</v>
      </c>
      <c r="F76" s="35">
        <v>910.52</v>
      </c>
      <c r="G76" s="35">
        <v>151834.57999999999</v>
      </c>
      <c r="H76" s="34">
        <v>285.45999999999998</v>
      </c>
      <c r="I76" s="35">
        <v>914.69</v>
      </c>
      <c r="J76" s="35">
        <v>151333.01</v>
      </c>
      <c r="K76" s="34">
        <v>268.72000000000003</v>
      </c>
      <c r="L76" s="35">
        <v>918.84</v>
      </c>
      <c r="M76" s="35">
        <v>150828.93</v>
      </c>
      <c r="N76" s="34">
        <f>N75+Table1[[#This Row],[int2_5]]</f>
        <v>32678.95</v>
      </c>
      <c r="O76" s="35">
        <f>O75+Table1[[#This Row],[int2_375]]</f>
        <v>32040.35999999999</v>
      </c>
      <c r="P76" s="35">
        <f>P75+Table1[[#This Row],[int2_25]]</f>
        <v>32171.80000000001</v>
      </c>
      <c r="Q76" s="39">
        <f>Q75+Table1[[#This Row],[int2_125]]</f>
        <v>32491.190000000002</v>
      </c>
      <c r="S76" s="12">
        <f t="shared" si="13"/>
        <v>930.75</v>
      </c>
      <c r="T76" s="12">
        <f t="shared" si="14"/>
        <v>1856.389999999988</v>
      </c>
      <c r="U76" s="12">
        <f t="shared" si="15"/>
        <v>2775.4599999999987</v>
      </c>
      <c r="W76" s="37">
        <f>Table1[[#This Row],[loanCost2_5]]-Table1[[#This Row],[loanCost2_375]]</f>
        <v>638.59000000001106</v>
      </c>
      <c r="X76" s="37">
        <f>Table1[[#This Row],[loanCost2_5]]-Table1[[#This Row],[loanCost2_25]]</f>
        <v>507.14999999999054</v>
      </c>
      <c r="Y76" s="37">
        <f>Table1[[#This Row],[loanCost2_5]]-Table1[[#This Row],[loanCost2_125]]</f>
        <v>187.7599999999984</v>
      </c>
      <c r="AA76" s="37">
        <f t="shared" si="10"/>
        <v>1569.3400000000111</v>
      </c>
      <c r="AB76" s="37">
        <f t="shared" si="11"/>
        <v>2363.5399999999786</v>
      </c>
      <c r="AC76" s="37">
        <f t="shared" si="12"/>
        <v>2963.2199999999971</v>
      </c>
      <c r="AD76" s="37"/>
      <c r="AE76" s="37"/>
    </row>
    <row r="77" spans="1:31" hidden="1" x14ac:dyDescent="0.25">
      <c r="A77" s="1">
        <v>46569</v>
      </c>
      <c r="B77" s="34">
        <v>317.36</v>
      </c>
      <c r="C77" s="35">
        <v>908.22</v>
      </c>
      <c r="D77" s="35">
        <v>151426.92000000001</v>
      </c>
      <c r="E77" s="34">
        <v>300.51</v>
      </c>
      <c r="F77" s="35">
        <v>912.32</v>
      </c>
      <c r="G77" s="35">
        <v>150922.25</v>
      </c>
      <c r="H77" s="34">
        <v>283.75</v>
      </c>
      <c r="I77" s="35">
        <v>916.4</v>
      </c>
      <c r="J77" s="35">
        <v>150416.60999999999</v>
      </c>
      <c r="K77" s="34">
        <v>267.08999999999997</v>
      </c>
      <c r="L77" s="35">
        <v>920.47</v>
      </c>
      <c r="M77" s="35">
        <v>149908.46</v>
      </c>
      <c r="N77" s="34">
        <f>N76+Table1[[#This Row],[int2_5]]</f>
        <v>32996.31</v>
      </c>
      <c r="O77" s="35">
        <f>O76+Table1[[#This Row],[int2_375]]</f>
        <v>32340.869999999988</v>
      </c>
      <c r="P77" s="35">
        <f>P76+Table1[[#This Row],[int2_25]]</f>
        <v>32455.55000000001</v>
      </c>
      <c r="Q77" s="39">
        <f>Q76+Table1[[#This Row],[int2_125]]</f>
        <v>32758.280000000002</v>
      </c>
      <c r="S77" s="12">
        <f t="shared" si="13"/>
        <v>943.5</v>
      </c>
      <c r="T77" s="12">
        <f t="shared" si="14"/>
        <v>1881.8199999999879</v>
      </c>
      <c r="U77" s="12">
        <f t="shared" si="15"/>
        <v>2813.4799999999987</v>
      </c>
      <c r="W77" s="37">
        <f>Table1[[#This Row],[loanCost2_5]]-Table1[[#This Row],[loanCost2_375]]</f>
        <v>655.4400000000096</v>
      </c>
      <c r="X77" s="37">
        <f>Table1[[#This Row],[loanCost2_5]]-Table1[[#This Row],[loanCost2_25]]</f>
        <v>540.75999999998749</v>
      </c>
      <c r="Y77" s="37">
        <f>Table1[[#This Row],[loanCost2_5]]-Table1[[#This Row],[loanCost2_125]]</f>
        <v>238.0299999999952</v>
      </c>
      <c r="AA77" s="37">
        <f t="shared" si="10"/>
        <v>1598.9400000000096</v>
      </c>
      <c r="AB77" s="37">
        <f t="shared" si="11"/>
        <v>2422.5799999999754</v>
      </c>
      <c r="AC77" s="37">
        <f t="shared" si="12"/>
        <v>3051.5099999999939</v>
      </c>
      <c r="AD77" s="37"/>
      <c r="AE77" s="37"/>
    </row>
    <row r="78" spans="1:31" hidden="1" x14ac:dyDescent="0.25">
      <c r="A78" s="1">
        <v>46600</v>
      </c>
      <c r="B78" s="34">
        <v>315.47000000000003</v>
      </c>
      <c r="C78" s="35">
        <v>910.11</v>
      </c>
      <c r="D78" s="35">
        <v>150516.81</v>
      </c>
      <c r="E78" s="34">
        <v>298.7</v>
      </c>
      <c r="F78" s="35">
        <v>914.13</v>
      </c>
      <c r="G78" s="35">
        <v>150008.12</v>
      </c>
      <c r="H78" s="34">
        <v>282.02999999999997</v>
      </c>
      <c r="I78" s="35">
        <v>918.12</v>
      </c>
      <c r="J78" s="35">
        <v>149498.49</v>
      </c>
      <c r="K78" s="34">
        <v>265.45999999999998</v>
      </c>
      <c r="L78" s="35">
        <v>922.1</v>
      </c>
      <c r="M78" s="35">
        <v>148986.37</v>
      </c>
      <c r="N78" s="34">
        <f>N77+Table1[[#This Row],[int2_5]]</f>
        <v>33311.78</v>
      </c>
      <c r="O78" s="35">
        <f>O77+Table1[[#This Row],[int2_375]]</f>
        <v>32639.569999999989</v>
      </c>
      <c r="P78" s="35">
        <f>P77+Table1[[#This Row],[int2_25]]</f>
        <v>32737.580000000009</v>
      </c>
      <c r="Q78" s="39">
        <f>Q77+Table1[[#This Row],[int2_125]]</f>
        <v>33023.740000000005</v>
      </c>
      <c r="S78" s="12">
        <f t="shared" si="13"/>
        <v>956.25</v>
      </c>
      <c r="T78" s="12">
        <f t="shared" si="14"/>
        <v>1907.2499999999877</v>
      </c>
      <c r="U78" s="12">
        <f t="shared" si="15"/>
        <v>2851.4999999999986</v>
      </c>
      <c r="W78" s="37">
        <f>Table1[[#This Row],[loanCost2_5]]-Table1[[#This Row],[loanCost2_375]]</f>
        <v>672.21000000001004</v>
      </c>
      <c r="X78" s="37">
        <f>Table1[[#This Row],[loanCost2_5]]-Table1[[#This Row],[loanCost2_25]]</f>
        <v>574.19999999998981</v>
      </c>
      <c r="Y78" s="37">
        <f>Table1[[#This Row],[loanCost2_5]]-Table1[[#This Row],[loanCost2_125]]</f>
        <v>288.0399999999936</v>
      </c>
      <c r="AA78" s="37">
        <f t="shared" si="10"/>
        <v>1628.46000000001</v>
      </c>
      <c r="AB78" s="37">
        <f t="shared" si="11"/>
        <v>2481.4499999999775</v>
      </c>
      <c r="AC78" s="37">
        <f t="shared" si="12"/>
        <v>3139.5399999999922</v>
      </c>
      <c r="AD78" s="37"/>
      <c r="AE78" s="37"/>
    </row>
    <row r="79" spans="1:31" hidden="1" x14ac:dyDescent="0.25">
      <c r="A79" s="1">
        <v>46631</v>
      </c>
      <c r="B79" s="34">
        <v>313.58</v>
      </c>
      <c r="C79" s="35">
        <v>912</v>
      </c>
      <c r="D79" s="35">
        <v>149604.81</v>
      </c>
      <c r="E79" s="34">
        <v>296.89</v>
      </c>
      <c r="F79" s="35">
        <v>915.94</v>
      </c>
      <c r="G79" s="35">
        <v>149092.19</v>
      </c>
      <c r="H79" s="34">
        <v>280.31</v>
      </c>
      <c r="I79" s="35">
        <v>919.84</v>
      </c>
      <c r="J79" s="35">
        <v>148578.65</v>
      </c>
      <c r="K79" s="34">
        <v>263.83</v>
      </c>
      <c r="L79" s="35">
        <v>923.73</v>
      </c>
      <c r="M79" s="35">
        <v>148062.64000000001</v>
      </c>
      <c r="N79" s="34">
        <f>N78+Table1[[#This Row],[int2_5]]</f>
        <v>33625.360000000001</v>
      </c>
      <c r="O79" s="35">
        <f>O78+Table1[[#This Row],[int2_375]]</f>
        <v>32936.459999999992</v>
      </c>
      <c r="P79" s="35">
        <f>P78+Table1[[#This Row],[int2_25]]</f>
        <v>33017.890000000007</v>
      </c>
      <c r="Q79" s="39">
        <f>Q78+Table1[[#This Row],[int2_125]]</f>
        <v>33287.570000000007</v>
      </c>
      <c r="S79" s="12">
        <f t="shared" si="13"/>
        <v>969</v>
      </c>
      <c r="T79" s="12">
        <f t="shared" si="14"/>
        <v>1932.6799999999876</v>
      </c>
      <c r="U79" s="12">
        <f t="shared" si="15"/>
        <v>2889.5199999999986</v>
      </c>
      <c r="W79" s="37">
        <f>Table1[[#This Row],[loanCost2_5]]-Table1[[#This Row],[loanCost2_375]]</f>
        <v>688.90000000000873</v>
      </c>
      <c r="X79" s="37">
        <f>Table1[[#This Row],[loanCost2_5]]-Table1[[#This Row],[loanCost2_25]]</f>
        <v>607.46999999999389</v>
      </c>
      <c r="Y79" s="37">
        <f>Table1[[#This Row],[loanCost2_5]]-Table1[[#This Row],[loanCost2_125]]</f>
        <v>337.7899999999936</v>
      </c>
      <c r="AA79" s="37">
        <f t="shared" si="10"/>
        <v>1657.9000000000087</v>
      </c>
      <c r="AB79" s="37">
        <f t="shared" si="11"/>
        <v>2540.1499999999814</v>
      </c>
      <c r="AC79" s="37">
        <f t="shared" si="12"/>
        <v>3227.3099999999922</v>
      </c>
      <c r="AD79" s="37"/>
      <c r="AE79" s="37"/>
    </row>
    <row r="80" spans="1:31" hidden="1" x14ac:dyDescent="0.25">
      <c r="A80" s="1">
        <v>46661</v>
      </c>
      <c r="B80" s="34">
        <v>311.68</v>
      </c>
      <c r="C80" s="35">
        <v>913.9</v>
      </c>
      <c r="D80" s="35">
        <v>148690.9</v>
      </c>
      <c r="E80" s="34">
        <v>295.08</v>
      </c>
      <c r="F80" s="35">
        <v>917.75</v>
      </c>
      <c r="G80" s="35">
        <v>148174.43</v>
      </c>
      <c r="H80" s="34">
        <v>278.58</v>
      </c>
      <c r="I80" s="35">
        <v>921.57</v>
      </c>
      <c r="J80" s="35">
        <v>147657.09</v>
      </c>
      <c r="K80" s="34">
        <v>262.19</v>
      </c>
      <c r="L80" s="35">
        <v>925.37</v>
      </c>
      <c r="M80" s="35">
        <v>147137.26999999999</v>
      </c>
      <c r="N80" s="34">
        <f>N79+Table1[[#This Row],[int2_5]]</f>
        <v>33937.040000000001</v>
      </c>
      <c r="O80" s="35">
        <f>O79+Table1[[#This Row],[int2_375]]</f>
        <v>33231.539999999994</v>
      </c>
      <c r="P80" s="35">
        <f>P79+Table1[[#This Row],[int2_25]]</f>
        <v>33296.470000000008</v>
      </c>
      <c r="Q80" s="39">
        <f>Q79+Table1[[#This Row],[int2_125]]</f>
        <v>33549.760000000009</v>
      </c>
      <c r="S80" s="12">
        <f t="shared" si="13"/>
        <v>981.75</v>
      </c>
      <c r="T80" s="12">
        <f t="shared" si="14"/>
        <v>1958.1099999999874</v>
      </c>
      <c r="U80" s="12">
        <f t="shared" si="15"/>
        <v>2927.5399999999986</v>
      </c>
      <c r="W80" s="37">
        <f>Table1[[#This Row],[loanCost2_5]]-Table1[[#This Row],[loanCost2_375]]</f>
        <v>705.50000000000728</v>
      </c>
      <c r="X80" s="37">
        <f>Table1[[#This Row],[loanCost2_5]]-Table1[[#This Row],[loanCost2_25]]</f>
        <v>640.56999999999243</v>
      </c>
      <c r="Y80" s="37">
        <f>Table1[[#This Row],[loanCost2_5]]-Table1[[#This Row],[loanCost2_125]]</f>
        <v>387.27999999999156</v>
      </c>
      <c r="AA80" s="37">
        <f t="shared" si="10"/>
        <v>1687.2500000000073</v>
      </c>
      <c r="AB80" s="37">
        <f t="shared" si="11"/>
        <v>2598.6799999999798</v>
      </c>
      <c r="AC80" s="37">
        <f t="shared" si="12"/>
        <v>3314.8199999999902</v>
      </c>
      <c r="AD80" s="37"/>
      <c r="AE80" s="37"/>
    </row>
    <row r="81" spans="1:31" hidden="1" x14ac:dyDescent="0.25">
      <c r="A81" s="1">
        <v>46692</v>
      </c>
      <c r="B81" s="34">
        <v>309.77</v>
      </c>
      <c r="C81" s="35">
        <v>915.81</v>
      </c>
      <c r="D81" s="35">
        <v>147775.09</v>
      </c>
      <c r="E81" s="34">
        <v>293.26</v>
      </c>
      <c r="F81" s="35">
        <v>919.57</v>
      </c>
      <c r="G81" s="35">
        <v>147254.87</v>
      </c>
      <c r="H81" s="34">
        <v>276.86</v>
      </c>
      <c r="I81" s="35">
        <v>923.29</v>
      </c>
      <c r="J81" s="35">
        <v>146733.79999999999</v>
      </c>
      <c r="K81" s="34">
        <v>260.56</v>
      </c>
      <c r="L81" s="35">
        <v>927</v>
      </c>
      <c r="M81" s="35">
        <v>146210.26999999999</v>
      </c>
      <c r="N81" s="34">
        <f>N80+Table1[[#This Row],[int2_5]]</f>
        <v>34246.81</v>
      </c>
      <c r="O81" s="35">
        <f>O80+Table1[[#This Row],[int2_375]]</f>
        <v>33524.799999999996</v>
      </c>
      <c r="P81" s="35">
        <f>P80+Table1[[#This Row],[int2_25]]</f>
        <v>33573.330000000009</v>
      </c>
      <c r="Q81" s="39">
        <f>Q80+Table1[[#This Row],[int2_125]]</f>
        <v>33810.320000000007</v>
      </c>
      <c r="S81" s="12">
        <f t="shared" si="13"/>
        <v>994.5</v>
      </c>
      <c r="T81" s="12">
        <f t="shared" si="14"/>
        <v>1983.5399999999872</v>
      </c>
      <c r="U81" s="12">
        <f t="shared" si="15"/>
        <v>2965.5599999999986</v>
      </c>
      <c r="W81" s="37">
        <f>Table1[[#This Row],[loanCost2_5]]-Table1[[#This Row],[loanCost2_375]]</f>
        <v>722.01000000000204</v>
      </c>
      <c r="X81" s="37">
        <f>Table1[[#This Row],[loanCost2_5]]-Table1[[#This Row],[loanCost2_25]]</f>
        <v>673.47999999998865</v>
      </c>
      <c r="Y81" s="37">
        <f>Table1[[#This Row],[loanCost2_5]]-Table1[[#This Row],[loanCost2_125]]</f>
        <v>436.48999999999069</v>
      </c>
      <c r="AA81" s="37">
        <f t="shared" si="10"/>
        <v>1716.510000000002</v>
      </c>
      <c r="AB81" s="37">
        <f t="shared" si="11"/>
        <v>2657.0199999999759</v>
      </c>
      <c r="AC81" s="37">
        <f t="shared" si="12"/>
        <v>3402.0499999999893</v>
      </c>
      <c r="AD81" s="37"/>
      <c r="AE81" s="37"/>
    </row>
    <row r="82" spans="1:31" hidden="1" x14ac:dyDescent="0.25">
      <c r="A82" s="1">
        <v>46722</v>
      </c>
      <c r="B82" s="34">
        <v>307.86</v>
      </c>
      <c r="C82" s="35">
        <v>917.72</v>
      </c>
      <c r="D82" s="35">
        <v>146857.38</v>
      </c>
      <c r="E82" s="34">
        <v>291.44</v>
      </c>
      <c r="F82" s="35">
        <v>921.39</v>
      </c>
      <c r="G82" s="35">
        <v>146333.48000000001</v>
      </c>
      <c r="H82" s="34">
        <v>275.13</v>
      </c>
      <c r="I82" s="35">
        <v>925.02</v>
      </c>
      <c r="J82" s="35">
        <v>145808.76999999999</v>
      </c>
      <c r="K82" s="34">
        <v>258.91000000000003</v>
      </c>
      <c r="L82" s="35">
        <v>928.65</v>
      </c>
      <c r="M82" s="35">
        <v>145281.62</v>
      </c>
      <c r="N82" s="34">
        <f>N81+Table1[[#This Row],[int2_5]]</f>
        <v>34554.67</v>
      </c>
      <c r="O82" s="35">
        <f>O81+Table1[[#This Row],[int2_375]]</f>
        <v>33816.239999999998</v>
      </c>
      <c r="P82" s="35">
        <f>P81+Table1[[#This Row],[int2_25]]</f>
        <v>33848.460000000006</v>
      </c>
      <c r="Q82" s="39">
        <f>Q81+Table1[[#This Row],[int2_125]]</f>
        <v>34069.23000000001</v>
      </c>
      <c r="S82" s="12">
        <f t="shared" si="13"/>
        <v>1007.25</v>
      </c>
      <c r="T82" s="12">
        <f t="shared" si="14"/>
        <v>2008.9699999999871</v>
      </c>
      <c r="U82" s="12">
        <f t="shared" si="15"/>
        <v>3003.5799999999986</v>
      </c>
      <c r="W82" s="37">
        <f>Table1[[#This Row],[loanCost2_5]]-Table1[[#This Row],[loanCost2_375]]</f>
        <v>738.43000000000029</v>
      </c>
      <c r="X82" s="37">
        <f>Table1[[#This Row],[loanCost2_5]]-Table1[[#This Row],[loanCost2_25]]</f>
        <v>706.20999999999185</v>
      </c>
      <c r="Y82" s="37">
        <f>Table1[[#This Row],[loanCost2_5]]-Table1[[#This Row],[loanCost2_125]]</f>
        <v>485.43999999998778</v>
      </c>
      <c r="AA82" s="37">
        <f t="shared" si="10"/>
        <v>1745.6800000000003</v>
      </c>
      <c r="AB82" s="37">
        <f t="shared" si="11"/>
        <v>2715.1799999999789</v>
      </c>
      <c r="AC82" s="37">
        <f t="shared" si="12"/>
        <v>3489.0199999999863</v>
      </c>
      <c r="AD82" s="37"/>
      <c r="AE82" s="37"/>
    </row>
    <row r="83" spans="1:31" hidden="1" x14ac:dyDescent="0.25">
      <c r="A83" s="1">
        <v>46753</v>
      </c>
      <c r="B83" s="34">
        <v>305.95</v>
      </c>
      <c r="C83" s="35">
        <v>919.63</v>
      </c>
      <c r="D83" s="35">
        <v>145937.75</v>
      </c>
      <c r="E83" s="34">
        <v>289.62</v>
      </c>
      <c r="F83" s="35">
        <v>923.21</v>
      </c>
      <c r="G83" s="35">
        <v>145410.26999999999</v>
      </c>
      <c r="H83" s="34">
        <v>273.39</v>
      </c>
      <c r="I83" s="35">
        <v>926.76</v>
      </c>
      <c r="J83" s="35">
        <v>144882.01</v>
      </c>
      <c r="K83" s="34">
        <v>257.27</v>
      </c>
      <c r="L83" s="35">
        <v>930.29</v>
      </c>
      <c r="M83" s="35">
        <v>144351.32999999999</v>
      </c>
      <c r="N83" s="34">
        <f>N82+Table1[[#This Row],[int2_5]]</f>
        <v>34860.619999999995</v>
      </c>
      <c r="O83" s="35">
        <f>O82+Table1[[#This Row],[int2_375]]</f>
        <v>34105.86</v>
      </c>
      <c r="P83" s="35">
        <f>P82+Table1[[#This Row],[int2_25]]</f>
        <v>34121.850000000006</v>
      </c>
      <c r="Q83" s="39">
        <f>Q82+Table1[[#This Row],[int2_125]]</f>
        <v>34326.500000000007</v>
      </c>
      <c r="S83" s="12">
        <f t="shared" si="13"/>
        <v>1020</v>
      </c>
      <c r="T83" s="12">
        <f t="shared" si="14"/>
        <v>2034.3999999999869</v>
      </c>
      <c r="U83" s="12">
        <f t="shared" si="15"/>
        <v>3041.5999999999985</v>
      </c>
      <c r="W83" s="37">
        <f>Table1[[#This Row],[loanCost2_5]]-Table1[[#This Row],[loanCost2_375]]</f>
        <v>754.75999999999476</v>
      </c>
      <c r="X83" s="37">
        <f>Table1[[#This Row],[loanCost2_5]]-Table1[[#This Row],[loanCost2_25]]</f>
        <v>738.76999999998952</v>
      </c>
      <c r="Y83" s="37">
        <f>Table1[[#This Row],[loanCost2_5]]-Table1[[#This Row],[loanCost2_125]]</f>
        <v>534.11999999998807</v>
      </c>
      <c r="AA83" s="37">
        <f t="shared" si="10"/>
        <v>1774.7599999999948</v>
      </c>
      <c r="AB83" s="37">
        <f t="shared" si="11"/>
        <v>2773.1699999999764</v>
      </c>
      <c r="AC83" s="37">
        <f t="shared" si="12"/>
        <v>3575.7199999999866</v>
      </c>
      <c r="AD83" s="37"/>
      <c r="AE83" s="37"/>
    </row>
    <row r="84" spans="1:31" hidden="1" x14ac:dyDescent="0.25">
      <c r="A84" s="1">
        <v>46784</v>
      </c>
      <c r="B84" s="34">
        <v>304.04000000000002</v>
      </c>
      <c r="C84" s="35">
        <v>921.54</v>
      </c>
      <c r="D84" s="35">
        <v>145016.21</v>
      </c>
      <c r="E84" s="34">
        <v>287.79000000000002</v>
      </c>
      <c r="F84" s="35">
        <v>925.04</v>
      </c>
      <c r="G84" s="35">
        <v>144485.23000000001</v>
      </c>
      <c r="H84" s="34">
        <v>271.64999999999998</v>
      </c>
      <c r="I84" s="35">
        <v>928.5</v>
      </c>
      <c r="J84" s="35">
        <v>143953.51999999999</v>
      </c>
      <c r="K84" s="34">
        <v>255.62</v>
      </c>
      <c r="L84" s="35">
        <v>931.94</v>
      </c>
      <c r="M84" s="35">
        <v>143419.39000000001</v>
      </c>
      <c r="N84" s="34">
        <f>N83+Table1[[#This Row],[int2_5]]</f>
        <v>35164.659999999996</v>
      </c>
      <c r="O84" s="35">
        <f>O83+Table1[[#This Row],[int2_375]]</f>
        <v>34393.65</v>
      </c>
      <c r="P84" s="35">
        <f>P83+Table1[[#This Row],[int2_25]]</f>
        <v>34393.500000000007</v>
      </c>
      <c r="Q84" s="39">
        <f>Q83+Table1[[#This Row],[int2_125]]</f>
        <v>34582.12000000001</v>
      </c>
      <c r="S84" s="12">
        <f t="shared" si="13"/>
        <v>1032.75</v>
      </c>
      <c r="T84" s="12">
        <f t="shared" si="14"/>
        <v>2059.8299999999867</v>
      </c>
      <c r="U84" s="12">
        <f t="shared" si="15"/>
        <v>3079.6199999999985</v>
      </c>
      <c r="W84" s="37">
        <f>Table1[[#This Row],[loanCost2_5]]-Table1[[#This Row],[loanCost2_375]]</f>
        <v>771.00999999999476</v>
      </c>
      <c r="X84" s="37">
        <f>Table1[[#This Row],[loanCost2_5]]-Table1[[#This Row],[loanCost2_25]]</f>
        <v>771.15999999998894</v>
      </c>
      <c r="Y84" s="37">
        <f>Table1[[#This Row],[loanCost2_5]]-Table1[[#This Row],[loanCost2_125]]</f>
        <v>582.53999999998632</v>
      </c>
      <c r="AA84" s="37">
        <f t="shared" si="10"/>
        <v>1803.7599999999948</v>
      </c>
      <c r="AB84" s="37">
        <f t="shared" si="11"/>
        <v>2830.9899999999757</v>
      </c>
      <c r="AC84" s="37">
        <f t="shared" si="12"/>
        <v>3662.1599999999848</v>
      </c>
      <c r="AD84" s="37"/>
      <c r="AE84" s="37"/>
    </row>
    <row r="85" spans="1:31" hidden="1" x14ac:dyDescent="0.25">
      <c r="A85" s="1">
        <v>46813</v>
      </c>
      <c r="B85" s="34">
        <v>302.12</v>
      </c>
      <c r="C85" s="35">
        <v>923.46</v>
      </c>
      <c r="D85" s="35">
        <v>144092.75</v>
      </c>
      <c r="E85" s="34">
        <v>285.95999999999998</v>
      </c>
      <c r="F85" s="35">
        <v>926.87</v>
      </c>
      <c r="G85" s="35">
        <v>143558.35999999999</v>
      </c>
      <c r="H85" s="34">
        <v>269.91000000000003</v>
      </c>
      <c r="I85" s="35">
        <v>930.24</v>
      </c>
      <c r="J85" s="35">
        <v>143023.28</v>
      </c>
      <c r="K85" s="34">
        <v>253.97</v>
      </c>
      <c r="L85" s="35">
        <v>933.59</v>
      </c>
      <c r="M85" s="35">
        <v>142485.79999999999</v>
      </c>
      <c r="N85" s="34">
        <f>N84+Table1[[#This Row],[int2_5]]</f>
        <v>35466.78</v>
      </c>
      <c r="O85" s="35">
        <f>O84+Table1[[#This Row],[int2_375]]</f>
        <v>34679.61</v>
      </c>
      <c r="P85" s="35">
        <f>P84+Table1[[#This Row],[int2_25]]</f>
        <v>34663.410000000011</v>
      </c>
      <c r="Q85" s="39">
        <f>Q84+Table1[[#This Row],[int2_125]]</f>
        <v>34836.090000000011</v>
      </c>
      <c r="S85" s="12">
        <f t="shared" si="13"/>
        <v>1045.5</v>
      </c>
      <c r="T85" s="12">
        <f t="shared" si="14"/>
        <v>2085.2599999999866</v>
      </c>
      <c r="U85" s="12">
        <f t="shared" si="15"/>
        <v>3117.6399999999985</v>
      </c>
      <c r="W85" s="37">
        <f>Table1[[#This Row],[loanCost2_5]]-Table1[[#This Row],[loanCost2_375]]</f>
        <v>787.16999999999825</v>
      </c>
      <c r="X85" s="37">
        <f>Table1[[#This Row],[loanCost2_5]]-Table1[[#This Row],[loanCost2_25]]</f>
        <v>803.36999999998807</v>
      </c>
      <c r="Y85" s="37">
        <f>Table1[[#This Row],[loanCost2_5]]-Table1[[#This Row],[loanCost2_125]]</f>
        <v>630.68999999998778</v>
      </c>
      <c r="AA85" s="37">
        <f t="shared" si="10"/>
        <v>1832.6699999999983</v>
      </c>
      <c r="AB85" s="37">
        <f t="shared" si="11"/>
        <v>2888.6299999999746</v>
      </c>
      <c r="AC85" s="37">
        <f t="shared" si="12"/>
        <v>3748.3299999999863</v>
      </c>
      <c r="AD85" s="37"/>
      <c r="AE85" s="37"/>
    </row>
    <row r="86" spans="1:31" hidden="1" x14ac:dyDescent="0.25">
      <c r="A86" s="1">
        <v>46844</v>
      </c>
      <c r="B86" s="34">
        <v>300.19</v>
      </c>
      <c r="C86" s="35">
        <v>925.39</v>
      </c>
      <c r="D86" s="35">
        <v>143167.35999999999</v>
      </c>
      <c r="E86" s="34">
        <v>284.13</v>
      </c>
      <c r="F86" s="35">
        <v>928.7</v>
      </c>
      <c r="G86" s="35">
        <v>142629.65</v>
      </c>
      <c r="H86" s="34">
        <v>268.17</v>
      </c>
      <c r="I86" s="35">
        <v>931.98</v>
      </c>
      <c r="J86" s="35">
        <v>142091.29999999999</v>
      </c>
      <c r="K86" s="34">
        <v>252.32</v>
      </c>
      <c r="L86" s="35">
        <v>935.24</v>
      </c>
      <c r="M86" s="35">
        <v>141550.56</v>
      </c>
      <c r="N86" s="34">
        <f>N85+Table1[[#This Row],[int2_5]]</f>
        <v>35766.97</v>
      </c>
      <c r="O86" s="35">
        <f>O85+Table1[[#This Row],[int2_375]]</f>
        <v>34963.74</v>
      </c>
      <c r="P86" s="35">
        <f>P85+Table1[[#This Row],[int2_25]]</f>
        <v>34931.580000000009</v>
      </c>
      <c r="Q86" s="39">
        <f>Q85+Table1[[#This Row],[int2_125]]</f>
        <v>35088.410000000011</v>
      </c>
      <c r="S86" s="12">
        <f t="shared" si="13"/>
        <v>1058.25</v>
      </c>
      <c r="T86" s="12">
        <f t="shared" si="14"/>
        <v>2110.6899999999864</v>
      </c>
      <c r="U86" s="12">
        <f t="shared" si="15"/>
        <v>3155.6599999999985</v>
      </c>
      <c r="W86" s="37">
        <f>Table1[[#This Row],[loanCost2_5]]-Table1[[#This Row],[loanCost2_375]]</f>
        <v>803.2300000000032</v>
      </c>
      <c r="X86" s="37">
        <f>Table1[[#This Row],[loanCost2_5]]-Table1[[#This Row],[loanCost2_25]]</f>
        <v>835.38999999999214</v>
      </c>
      <c r="Y86" s="37">
        <f>Table1[[#This Row],[loanCost2_5]]-Table1[[#This Row],[loanCost2_125]]</f>
        <v>678.5599999999904</v>
      </c>
      <c r="AA86" s="37">
        <f t="shared" si="10"/>
        <v>1861.4800000000032</v>
      </c>
      <c r="AB86" s="37">
        <f t="shared" si="11"/>
        <v>2946.0799999999786</v>
      </c>
      <c r="AC86" s="37">
        <f t="shared" si="12"/>
        <v>3834.2199999999889</v>
      </c>
      <c r="AD86" s="37"/>
      <c r="AE86" s="37"/>
    </row>
    <row r="87" spans="1:31" hidden="1" x14ac:dyDescent="0.25">
      <c r="A87" s="1">
        <v>46874</v>
      </c>
      <c r="B87" s="34">
        <v>298.27</v>
      </c>
      <c r="C87" s="35">
        <v>927.31</v>
      </c>
      <c r="D87" s="35">
        <v>142240.04999999999</v>
      </c>
      <c r="E87" s="34">
        <v>282.29000000000002</v>
      </c>
      <c r="F87" s="35">
        <v>930.54</v>
      </c>
      <c r="G87" s="35">
        <v>141699.10999999999</v>
      </c>
      <c r="H87" s="34">
        <v>266.42</v>
      </c>
      <c r="I87" s="35">
        <v>933.73</v>
      </c>
      <c r="J87" s="35">
        <v>141157.57</v>
      </c>
      <c r="K87" s="34">
        <v>250.66</v>
      </c>
      <c r="L87" s="35">
        <v>936.9</v>
      </c>
      <c r="M87" s="35">
        <v>140613.66</v>
      </c>
      <c r="N87" s="34">
        <f>N86+Table1[[#This Row],[int2_5]]</f>
        <v>36065.24</v>
      </c>
      <c r="O87" s="35">
        <f>O86+Table1[[#This Row],[int2_375]]</f>
        <v>35246.03</v>
      </c>
      <c r="P87" s="35">
        <f>P86+Table1[[#This Row],[int2_25]]</f>
        <v>35198.000000000007</v>
      </c>
      <c r="Q87" s="39">
        <f>Q86+Table1[[#This Row],[int2_125]]</f>
        <v>35339.070000000014</v>
      </c>
      <c r="S87" s="12">
        <f t="shared" si="13"/>
        <v>1071</v>
      </c>
      <c r="T87" s="12">
        <f t="shared" si="14"/>
        <v>2136.1199999999862</v>
      </c>
      <c r="U87" s="12">
        <f t="shared" si="15"/>
        <v>3193.6799999999985</v>
      </c>
      <c r="W87" s="37">
        <f>Table1[[#This Row],[loanCost2_5]]-Table1[[#This Row],[loanCost2_375]]</f>
        <v>819.20999999999913</v>
      </c>
      <c r="X87" s="37">
        <f>Table1[[#This Row],[loanCost2_5]]-Table1[[#This Row],[loanCost2_25]]</f>
        <v>867.23999999999069</v>
      </c>
      <c r="Y87" s="37">
        <f>Table1[[#This Row],[loanCost2_5]]-Table1[[#This Row],[loanCost2_125]]</f>
        <v>726.1699999999837</v>
      </c>
      <c r="AA87" s="37">
        <f t="shared" si="10"/>
        <v>1890.2099999999991</v>
      </c>
      <c r="AB87" s="37">
        <f t="shared" si="11"/>
        <v>3003.3599999999769</v>
      </c>
      <c r="AC87" s="37">
        <f t="shared" si="12"/>
        <v>3919.8499999999822</v>
      </c>
      <c r="AD87" s="37"/>
      <c r="AE87" s="37"/>
    </row>
    <row r="88" spans="1:31" hidden="1" x14ac:dyDescent="0.25">
      <c r="A88" s="1">
        <v>46905</v>
      </c>
      <c r="B88" s="34">
        <v>296.33</v>
      </c>
      <c r="C88" s="35">
        <v>929.25</v>
      </c>
      <c r="D88" s="35">
        <v>141310.79999999999</v>
      </c>
      <c r="E88" s="34">
        <v>280.45</v>
      </c>
      <c r="F88" s="35">
        <v>932.38</v>
      </c>
      <c r="G88" s="35">
        <v>140766.73000000001</v>
      </c>
      <c r="H88" s="34">
        <v>264.67</v>
      </c>
      <c r="I88" s="35">
        <v>935.48</v>
      </c>
      <c r="J88" s="35">
        <v>140222.09</v>
      </c>
      <c r="K88" s="34">
        <v>249</v>
      </c>
      <c r="L88" s="35">
        <v>938.56</v>
      </c>
      <c r="M88" s="35">
        <v>139675.10999999999</v>
      </c>
      <c r="N88" s="34">
        <f>N87+Table1[[#This Row],[int2_5]]</f>
        <v>36361.57</v>
      </c>
      <c r="O88" s="35">
        <f>O87+Table1[[#This Row],[int2_375]]</f>
        <v>35526.479999999996</v>
      </c>
      <c r="P88" s="35">
        <f>P87+Table1[[#This Row],[int2_25]]</f>
        <v>35462.670000000006</v>
      </c>
      <c r="Q88" s="39">
        <f>Q87+Table1[[#This Row],[int2_125]]</f>
        <v>35588.070000000014</v>
      </c>
      <c r="S88" s="12">
        <f t="shared" si="13"/>
        <v>1083.75</v>
      </c>
      <c r="T88" s="12">
        <f t="shared" si="14"/>
        <v>2161.5499999999861</v>
      </c>
      <c r="U88" s="12">
        <f t="shared" si="15"/>
        <v>3231.6999999999985</v>
      </c>
      <c r="W88" s="37">
        <f>Table1[[#This Row],[loanCost2_5]]-Table1[[#This Row],[loanCost2_375]]</f>
        <v>835.09000000000378</v>
      </c>
      <c r="X88" s="37">
        <f>Table1[[#This Row],[loanCost2_5]]-Table1[[#This Row],[loanCost2_25]]</f>
        <v>898.89999999999418</v>
      </c>
      <c r="Y88" s="37">
        <f>Table1[[#This Row],[loanCost2_5]]-Table1[[#This Row],[loanCost2_125]]</f>
        <v>773.49999999998545</v>
      </c>
      <c r="AA88" s="37">
        <f t="shared" si="10"/>
        <v>1918.8400000000038</v>
      </c>
      <c r="AB88" s="37">
        <f t="shared" si="11"/>
        <v>3060.4499999999803</v>
      </c>
      <c r="AC88" s="37">
        <f t="shared" si="12"/>
        <v>4005.1999999999839</v>
      </c>
      <c r="AD88" s="37"/>
      <c r="AE88" s="37"/>
    </row>
    <row r="89" spans="1:31" hidden="1" x14ac:dyDescent="0.25">
      <c r="A89" s="1">
        <v>46935</v>
      </c>
      <c r="B89" s="34">
        <v>294.39999999999998</v>
      </c>
      <c r="C89" s="35">
        <v>931.18</v>
      </c>
      <c r="D89" s="35">
        <v>140379.62</v>
      </c>
      <c r="E89" s="34">
        <v>278.60000000000002</v>
      </c>
      <c r="F89" s="35">
        <v>934.23</v>
      </c>
      <c r="G89" s="35">
        <v>139832.5</v>
      </c>
      <c r="H89" s="34">
        <v>262.92</v>
      </c>
      <c r="I89" s="35">
        <v>937.23</v>
      </c>
      <c r="J89" s="35">
        <v>139284.85999999999</v>
      </c>
      <c r="K89" s="34">
        <v>247.34</v>
      </c>
      <c r="L89" s="35">
        <v>940.22</v>
      </c>
      <c r="M89" s="35">
        <v>138734.89000000001</v>
      </c>
      <c r="N89" s="34">
        <f>N88+Table1[[#This Row],[int2_5]]</f>
        <v>36655.97</v>
      </c>
      <c r="O89" s="35">
        <f>O88+Table1[[#This Row],[int2_375]]</f>
        <v>35805.079999999994</v>
      </c>
      <c r="P89" s="35">
        <f>P88+Table1[[#This Row],[int2_25]]</f>
        <v>35725.590000000004</v>
      </c>
      <c r="Q89" s="39">
        <f>Q88+Table1[[#This Row],[int2_125]]</f>
        <v>35835.410000000011</v>
      </c>
      <c r="S89" s="12">
        <f t="shared" si="13"/>
        <v>1096.5</v>
      </c>
      <c r="T89" s="12">
        <f t="shared" si="14"/>
        <v>2186.9799999999859</v>
      </c>
      <c r="U89" s="12">
        <f t="shared" si="15"/>
        <v>3269.7199999999984</v>
      </c>
      <c r="W89" s="37">
        <f>Table1[[#This Row],[loanCost2_5]]-Table1[[#This Row],[loanCost2_375]]</f>
        <v>850.89000000000669</v>
      </c>
      <c r="X89" s="37">
        <f>Table1[[#This Row],[loanCost2_5]]-Table1[[#This Row],[loanCost2_25]]</f>
        <v>930.37999999999738</v>
      </c>
      <c r="Y89" s="37">
        <f>Table1[[#This Row],[loanCost2_5]]-Table1[[#This Row],[loanCost2_125]]</f>
        <v>820.5599999999904</v>
      </c>
      <c r="AA89" s="37">
        <f t="shared" si="10"/>
        <v>1947.3900000000067</v>
      </c>
      <c r="AB89" s="37">
        <f t="shared" si="11"/>
        <v>3117.3599999999833</v>
      </c>
      <c r="AC89" s="37">
        <f t="shared" si="12"/>
        <v>4090.2799999999888</v>
      </c>
      <c r="AD89" s="37"/>
      <c r="AE89" s="37"/>
    </row>
    <row r="90" spans="1:31" hidden="1" x14ac:dyDescent="0.25">
      <c r="A90" s="1">
        <v>46966</v>
      </c>
      <c r="B90" s="34">
        <v>292.45999999999998</v>
      </c>
      <c r="C90" s="35">
        <v>933.12</v>
      </c>
      <c r="D90" s="35">
        <v>139446.49</v>
      </c>
      <c r="E90" s="34">
        <v>276.75</v>
      </c>
      <c r="F90" s="35">
        <v>936.08</v>
      </c>
      <c r="G90" s="35">
        <v>138896.42000000001</v>
      </c>
      <c r="H90" s="34">
        <v>261.16000000000003</v>
      </c>
      <c r="I90" s="35">
        <v>938.99</v>
      </c>
      <c r="J90" s="35">
        <v>138345.87</v>
      </c>
      <c r="K90" s="34">
        <v>245.68</v>
      </c>
      <c r="L90" s="35">
        <v>941.88</v>
      </c>
      <c r="M90" s="35">
        <v>137793.01</v>
      </c>
      <c r="N90" s="34">
        <f>N89+Table1[[#This Row],[int2_5]]</f>
        <v>36948.43</v>
      </c>
      <c r="O90" s="35">
        <f>O89+Table1[[#This Row],[int2_375]]</f>
        <v>36081.829999999994</v>
      </c>
      <c r="P90" s="35">
        <f>P89+Table1[[#This Row],[int2_25]]</f>
        <v>35986.750000000007</v>
      </c>
      <c r="Q90" s="39">
        <f>Q89+Table1[[#This Row],[int2_125]]</f>
        <v>36081.090000000011</v>
      </c>
      <c r="S90" s="12">
        <f t="shared" si="13"/>
        <v>1109.25</v>
      </c>
      <c r="T90" s="12">
        <f t="shared" si="14"/>
        <v>2212.4099999999858</v>
      </c>
      <c r="U90" s="12">
        <f t="shared" si="15"/>
        <v>3307.7399999999984</v>
      </c>
      <c r="W90" s="37">
        <f>Table1[[#This Row],[loanCost2_5]]-Table1[[#This Row],[loanCost2_375]]</f>
        <v>866.60000000000582</v>
      </c>
      <c r="X90" s="37">
        <f>Table1[[#This Row],[loanCost2_5]]-Table1[[#This Row],[loanCost2_25]]</f>
        <v>961.67999999999302</v>
      </c>
      <c r="Y90" s="37">
        <f>Table1[[#This Row],[loanCost2_5]]-Table1[[#This Row],[loanCost2_125]]</f>
        <v>867.33999999998923</v>
      </c>
      <c r="AA90" s="37">
        <f t="shared" si="10"/>
        <v>1975.8500000000058</v>
      </c>
      <c r="AB90" s="37">
        <f t="shared" si="11"/>
        <v>3174.0899999999788</v>
      </c>
      <c r="AC90" s="37">
        <f t="shared" si="12"/>
        <v>4175.0799999999872</v>
      </c>
      <c r="AD90" s="37"/>
      <c r="AE90" s="37"/>
    </row>
    <row r="91" spans="1:31" hidden="1" x14ac:dyDescent="0.25">
      <c r="A91" s="1">
        <v>46997</v>
      </c>
      <c r="B91" s="34">
        <v>290.51</v>
      </c>
      <c r="C91" s="35">
        <v>935.07</v>
      </c>
      <c r="D91" s="35">
        <v>138511.43</v>
      </c>
      <c r="E91" s="34">
        <v>274.89999999999998</v>
      </c>
      <c r="F91" s="35">
        <v>937.93</v>
      </c>
      <c r="G91" s="35">
        <v>137958.49</v>
      </c>
      <c r="H91" s="34">
        <v>259.39999999999998</v>
      </c>
      <c r="I91" s="35">
        <v>940.75</v>
      </c>
      <c r="J91" s="35">
        <v>137405.10999999999</v>
      </c>
      <c r="K91" s="34">
        <v>244.01</v>
      </c>
      <c r="L91" s="35">
        <v>943.55</v>
      </c>
      <c r="M91" s="35">
        <v>136849.45000000001</v>
      </c>
      <c r="N91" s="34">
        <f>N90+Table1[[#This Row],[int2_5]]</f>
        <v>37238.94</v>
      </c>
      <c r="O91" s="35">
        <f>O90+Table1[[#This Row],[int2_375]]</f>
        <v>36356.729999999996</v>
      </c>
      <c r="P91" s="35">
        <f>P90+Table1[[#This Row],[int2_25]]</f>
        <v>36246.150000000009</v>
      </c>
      <c r="Q91" s="39">
        <f>Q90+Table1[[#This Row],[int2_125]]</f>
        <v>36325.100000000013</v>
      </c>
      <c r="S91" s="12">
        <f t="shared" si="13"/>
        <v>1122</v>
      </c>
      <c r="T91" s="12">
        <f t="shared" si="14"/>
        <v>2237.8399999999856</v>
      </c>
      <c r="U91" s="12">
        <f t="shared" si="15"/>
        <v>3345.7599999999984</v>
      </c>
      <c r="W91" s="37">
        <f>Table1[[#This Row],[loanCost2_5]]-Table1[[#This Row],[loanCost2_375]]</f>
        <v>882.2100000000064</v>
      </c>
      <c r="X91" s="37">
        <f>Table1[[#This Row],[loanCost2_5]]-Table1[[#This Row],[loanCost2_25]]</f>
        <v>992.7899999999936</v>
      </c>
      <c r="Y91" s="37">
        <f>Table1[[#This Row],[loanCost2_5]]-Table1[[#This Row],[loanCost2_125]]</f>
        <v>913.83999999998923</v>
      </c>
      <c r="AA91" s="37">
        <f t="shared" si="10"/>
        <v>2004.2100000000064</v>
      </c>
      <c r="AB91" s="37">
        <f t="shared" si="11"/>
        <v>3230.6299999999792</v>
      </c>
      <c r="AC91" s="37">
        <f t="shared" si="12"/>
        <v>4259.5999999999876</v>
      </c>
      <c r="AD91" s="37"/>
      <c r="AE91" s="37"/>
    </row>
    <row r="92" spans="1:31" hidden="1" x14ac:dyDescent="0.25">
      <c r="A92" s="1">
        <v>47027</v>
      </c>
      <c r="B92" s="34">
        <v>288.57</v>
      </c>
      <c r="C92" s="35">
        <v>937.01</v>
      </c>
      <c r="D92" s="35">
        <v>137574.41</v>
      </c>
      <c r="E92" s="34">
        <v>273.04000000000002</v>
      </c>
      <c r="F92" s="35">
        <v>939.79</v>
      </c>
      <c r="G92" s="35">
        <v>137018.70000000001</v>
      </c>
      <c r="H92" s="34">
        <v>257.63</v>
      </c>
      <c r="I92" s="35">
        <v>942.52</v>
      </c>
      <c r="J92" s="35">
        <v>136462.6</v>
      </c>
      <c r="K92" s="34">
        <v>242.34</v>
      </c>
      <c r="L92" s="35">
        <v>945.22</v>
      </c>
      <c r="M92" s="35">
        <v>135904.23000000001</v>
      </c>
      <c r="N92" s="34">
        <f>N91+Table1[[#This Row],[int2_5]]</f>
        <v>37527.51</v>
      </c>
      <c r="O92" s="35">
        <f>O91+Table1[[#This Row],[int2_375]]</f>
        <v>36629.769999999997</v>
      </c>
      <c r="P92" s="35">
        <f>P91+Table1[[#This Row],[int2_25]]</f>
        <v>36503.780000000006</v>
      </c>
      <c r="Q92" s="39">
        <f>Q91+Table1[[#This Row],[int2_125]]</f>
        <v>36567.44000000001</v>
      </c>
      <c r="S92" s="12">
        <f t="shared" si="13"/>
        <v>1134.75</v>
      </c>
      <c r="T92" s="12">
        <f t="shared" si="14"/>
        <v>2263.2699999999854</v>
      </c>
      <c r="U92" s="12">
        <f t="shared" si="15"/>
        <v>3383.7799999999984</v>
      </c>
      <c r="W92" s="37">
        <f>Table1[[#This Row],[loanCost2_5]]-Table1[[#This Row],[loanCost2_375]]</f>
        <v>897.74000000000524</v>
      </c>
      <c r="X92" s="37">
        <f>Table1[[#This Row],[loanCost2_5]]-Table1[[#This Row],[loanCost2_25]]</f>
        <v>1023.7299999999959</v>
      </c>
      <c r="Y92" s="37">
        <f>Table1[[#This Row],[loanCost2_5]]-Table1[[#This Row],[loanCost2_125]]</f>
        <v>960.06999999999243</v>
      </c>
      <c r="AA92" s="37">
        <f t="shared" si="10"/>
        <v>2032.4900000000052</v>
      </c>
      <c r="AB92" s="37">
        <f t="shared" si="11"/>
        <v>3286.9999999999814</v>
      </c>
      <c r="AC92" s="37">
        <f t="shared" si="12"/>
        <v>4343.8499999999913</v>
      </c>
      <c r="AD92" s="37"/>
      <c r="AE92" s="37"/>
    </row>
    <row r="93" spans="1:31" hidden="1" x14ac:dyDescent="0.25">
      <c r="A93" s="1">
        <v>47058</v>
      </c>
      <c r="B93" s="34">
        <v>286.61</v>
      </c>
      <c r="C93" s="35">
        <v>938.97</v>
      </c>
      <c r="D93" s="35">
        <v>136635.45000000001</v>
      </c>
      <c r="E93" s="34">
        <v>271.18</v>
      </c>
      <c r="F93" s="35">
        <v>941.65</v>
      </c>
      <c r="G93" s="35">
        <v>136077.04999999999</v>
      </c>
      <c r="H93" s="34">
        <v>255.87</v>
      </c>
      <c r="I93" s="35">
        <v>944.28</v>
      </c>
      <c r="J93" s="35">
        <v>135518.32</v>
      </c>
      <c r="K93" s="34">
        <v>240.66</v>
      </c>
      <c r="L93" s="35">
        <v>946.9</v>
      </c>
      <c r="M93" s="35">
        <v>134957.34</v>
      </c>
      <c r="N93" s="34">
        <f>N92+Table1[[#This Row],[int2_5]]</f>
        <v>37814.120000000003</v>
      </c>
      <c r="O93" s="35">
        <f>O92+Table1[[#This Row],[int2_375]]</f>
        <v>36900.949999999997</v>
      </c>
      <c r="P93" s="35">
        <f>P92+Table1[[#This Row],[int2_25]]</f>
        <v>36759.650000000009</v>
      </c>
      <c r="Q93" s="39">
        <f>Q92+Table1[[#This Row],[int2_125]]</f>
        <v>36808.100000000013</v>
      </c>
      <c r="S93" s="12">
        <f t="shared" si="13"/>
        <v>1147.5</v>
      </c>
      <c r="T93" s="12">
        <f t="shared" si="14"/>
        <v>2288.6999999999853</v>
      </c>
      <c r="U93" s="12">
        <f t="shared" si="15"/>
        <v>3421.7999999999984</v>
      </c>
      <c r="W93" s="37">
        <f>Table1[[#This Row],[loanCost2_5]]-Table1[[#This Row],[loanCost2_375]]</f>
        <v>913.17000000000553</v>
      </c>
      <c r="X93" s="37">
        <f>Table1[[#This Row],[loanCost2_5]]-Table1[[#This Row],[loanCost2_25]]</f>
        <v>1054.4699999999939</v>
      </c>
      <c r="Y93" s="37">
        <f>Table1[[#This Row],[loanCost2_5]]-Table1[[#This Row],[loanCost2_125]]</f>
        <v>1006.0199999999895</v>
      </c>
      <c r="AA93" s="37">
        <f t="shared" si="10"/>
        <v>2060.6700000000055</v>
      </c>
      <c r="AB93" s="37">
        <f t="shared" si="11"/>
        <v>3343.1699999999792</v>
      </c>
      <c r="AC93" s="37">
        <f t="shared" si="12"/>
        <v>4427.8199999999879</v>
      </c>
      <c r="AD93" s="37"/>
      <c r="AE93" s="37"/>
    </row>
    <row r="94" spans="1:31" hidden="1" x14ac:dyDescent="0.25">
      <c r="A94" s="1">
        <v>47088</v>
      </c>
      <c r="B94" s="34">
        <v>284.66000000000003</v>
      </c>
      <c r="C94" s="35">
        <v>940.92</v>
      </c>
      <c r="D94" s="35">
        <v>135694.51999999999</v>
      </c>
      <c r="E94" s="34">
        <v>269.32</v>
      </c>
      <c r="F94" s="35">
        <v>943.51</v>
      </c>
      <c r="G94" s="35">
        <v>135133.54</v>
      </c>
      <c r="H94" s="34">
        <v>254.1</v>
      </c>
      <c r="I94" s="35">
        <v>946.05</v>
      </c>
      <c r="J94" s="35">
        <v>134572.26</v>
      </c>
      <c r="K94" s="34">
        <v>238.99</v>
      </c>
      <c r="L94" s="35">
        <v>948.57</v>
      </c>
      <c r="M94" s="35">
        <v>134008.76</v>
      </c>
      <c r="N94" s="34">
        <f>N93+Table1[[#This Row],[int2_5]]</f>
        <v>38098.780000000006</v>
      </c>
      <c r="O94" s="35">
        <f>O93+Table1[[#This Row],[int2_375]]</f>
        <v>37170.269999999997</v>
      </c>
      <c r="P94" s="35">
        <f>P93+Table1[[#This Row],[int2_25]]</f>
        <v>37013.750000000007</v>
      </c>
      <c r="Q94" s="39">
        <f>Q93+Table1[[#This Row],[int2_125]]</f>
        <v>37047.090000000011</v>
      </c>
      <c r="S94" s="12">
        <f t="shared" si="13"/>
        <v>1160.25</v>
      </c>
      <c r="T94" s="12">
        <f t="shared" si="14"/>
        <v>2314.1299999999851</v>
      </c>
      <c r="U94" s="12">
        <f t="shared" si="15"/>
        <v>3459.8199999999983</v>
      </c>
      <c r="W94" s="37">
        <f>Table1[[#This Row],[loanCost2_5]]-Table1[[#This Row],[loanCost2_375]]</f>
        <v>928.51000000000931</v>
      </c>
      <c r="X94" s="37">
        <f>Table1[[#This Row],[loanCost2_5]]-Table1[[#This Row],[loanCost2_25]]</f>
        <v>1085.0299999999988</v>
      </c>
      <c r="Y94" s="37">
        <f>Table1[[#This Row],[loanCost2_5]]-Table1[[#This Row],[loanCost2_125]]</f>
        <v>1051.6899999999951</v>
      </c>
      <c r="AA94" s="37">
        <f t="shared" si="10"/>
        <v>2088.7600000000093</v>
      </c>
      <c r="AB94" s="37">
        <f t="shared" si="11"/>
        <v>3399.1599999999839</v>
      </c>
      <c r="AC94" s="37">
        <f t="shared" si="12"/>
        <v>4511.5099999999929</v>
      </c>
      <c r="AD94" s="37"/>
      <c r="AE94" s="37"/>
    </row>
    <row r="95" spans="1:31" hidden="1" x14ac:dyDescent="0.25">
      <c r="A95" s="1">
        <v>47119</v>
      </c>
      <c r="B95" s="34">
        <v>282.7</v>
      </c>
      <c r="C95" s="35">
        <v>942.88</v>
      </c>
      <c r="D95" s="35">
        <v>134751.64000000001</v>
      </c>
      <c r="E95" s="34">
        <v>267.45</v>
      </c>
      <c r="F95" s="35">
        <v>945.38</v>
      </c>
      <c r="G95" s="35">
        <v>134188.17000000001</v>
      </c>
      <c r="H95" s="34">
        <v>252.32</v>
      </c>
      <c r="I95" s="35">
        <v>947.83</v>
      </c>
      <c r="J95" s="35">
        <v>133624.44</v>
      </c>
      <c r="K95" s="34">
        <v>237.31</v>
      </c>
      <c r="L95" s="35">
        <v>950.25</v>
      </c>
      <c r="M95" s="35">
        <v>133058.51</v>
      </c>
      <c r="N95" s="34">
        <f>N94+Table1[[#This Row],[int2_5]]</f>
        <v>38381.480000000003</v>
      </c>
      <c r="O95" s="35">
        <f>O94+Table1[[#This Row],[int2_375]]</f>
        <v>37437.719999999994</v>
      </c>
      <c r="P95" s="35">
        <f>P94+Table1[[#This Row],[int2_25]]</f>
        <v>37266.070000000007</v>
      </c>
      <c r="Q95" s="39">
        <f>Q94+Table1[[#This Row],[int2_125]]</f>
        <v>37284.400000000009</v>
      </c>
      <c r="S95" s="12">
        <f t="shared" si="13"/>
        <v>1173</v>
      </c>
      <c r="T95" s="12">
        <f t="shared" si="14"/>
        <v>2339.5599999999849</v>
      </c>
      <c r="U95" s="12">
        <f t="shared" si="15"/>
        <v>3497.8399999999983</v>
      </c>
      <c r="W95" s="37">
        <f>Table1[[#This Row],[loanCost2_5]]-Table1[[#This Row],[loanCost2_375]]</f>
        <v>943.76000000000931</v>
      </c>
      <c r="X95" s="37">
        <f>Table1[[#This Row],[loanCost2_5]]-Table1[[#This Row],[loanCost2_25]]</f>
        <v>1115.4099999999962</v>
      </c>
      <c r="Y95" s="37">
        <f>Table1[[#This Row],[loanCost2_5]]-Table1[[#This Row],[loanCost2_125]]</f>
        <v>1097.0799999999945</v>
      </c>
      <c r="AA95" s="37">
        <f t="shared" si="10"/>
        <v>2116.7600000000093</v>
      </c>
      <c r="AB95" s="37">
        <f t="shared" si="11"/>
        <v>3454.9699999999812</v>
      </c>
      <c r="AC95" s="37">
        <f t="shared" si="12"/>
        <v>4594.9199999999928</v>
      </c>
      <c r="AD95" s="37"/>
      <c r="AE95" s="37"/>
    </row>
    <row r="96" spans="1:31" hidden="1" x14ac:dyDescent="0.25">
      <c r="A96" s="1">
        <v>47150</v>
      </c>
      <c r="B96" s="34">
        <v>280.73</v>
      </c>
      <c r="C96" s="35">
        <v>944.85</v>
      </c>
      <c r="D96" s="35">
        <v>133806.79</v>
      </c>
      <c r="E96" s="34">
        <v>265.58</v>
      </c>
      <c r="F96" s="35">
        <v>947.25</v>
      </c>
      <c r="G96" s="35">
        <v>133240.92000000001</v>
      </c>
      <c r="H96" s="34">
        <v>250.55</v>
      </c>
      <c r="I96" s="35">
        <v>949.6</v>
      </c>
      <c r="J96" s="35">
        <v>132674.82999999999</v>
      </c>
      <c r="K96" s="34">
        <v>235.62</v>
      </c>
      <c r="L96" s="35">
        <v>951.94</v>
      </c>
      <c r="M96" s="35">
        <v>132106.57</v>
      </c>
      <c r="N96" s="34">
        <f>N95+Table1[[#This Row],[int2_5]]</f>
        <v>38662.210000000006</v>
      </c>
      <c r="O96" s="35">
        <f>O95+Table1[[#This Row],[int2_375]]</f>
        <v>37703.299999999996</v>
      </c>
      <c r="P96" s="35">
        <f>P95+Table1[[#This Row],[int2_25]]</f>
        <v>37516.62000000001</v>
      </c>
      <c r="Q96" s="39">
        <f>Q95+Table1[[#This Row],[int2_125]]</f>
        <v>37520.020000000011</v>
      </c>
      <c r="S96" s="12">
        <f t="shared" si="13"/>
        <v>1185.75</v>
      </c>
      <c r="T96" s="12">
        <f t="shared" si="14"/>
        <v>2364.9899999999848</v>
      </c>
      <c r="U96" s="12">
        <f t="shared" si="15"/>
        <v>3535.8599999999983</v>
      </c>
      <c r="W96" s="37">
        <f>Table1[[#This Row],[loanCost2_5]]-Table1[[#This Row],[loanCost2_375]]</f>
        <v>958.91000000001077</v>
      </c>
      <c r="X96" s="37">
        <f>Table1[[#This Row],[loanCost2_5]]-Table1[[#This Row],[loanCost2_25]]</f>
        <v>1145.5899999999965</v>
      </c>
      <c r="Y96" s="37">
        <f>Table1[[#This Row],[loanCost2_5]]-Table1[[#This Row],[loanCost2_125]]</f>
        <v>1142.1899999999951</v>
      </c>
      <c r="AA96" s="37">
        <f t="shared" si="10"/>
        <v>2144.6600000000108</v>
      </c>
      <c r="AB96" s="37">
        <f t="shared" si="11"/>
        <v>3510.5799999999813</v>
      </c>
      <c r="AC96" s="37">
        <f t="shared" si="12"/>
        <v>4678.0499999999938</v>
      </c>
      <c r="AD96" s="37"/>
      <c r="AE96" s="37"/>
    </row>
    <row r="97" spans="1:31" hidden="1" x14ac:dyDescent="0.25">
      <c r="A97" s="1">
        <v>47178</v>
      </c>
      <c r="B97" s="34">
        <v>278.76</v>
      </c>
      <c r="C97" s="35">
        <v>946.82</v>
      </c>
      <c r="D97" s="35">
        <v>132859.98000000001</v>
      </c>
      <c r="E97" s="34">
        <v>263.70999999999998</v>
      </c>
      <c r="F97" s="35">
        <v>949.12</v>
      </c>
      <c r="G97" s="35">
        <v>132291.79</v>
      </c>
      <c r="H97" s="34">
        <v>248.77</v>
      </c>
      <c r="I97" s="35">
        <v>951.38</v>
      </c>
      <c r="J97" s="35">
        <v>131723.45000000001</v>
      </c>
      <c r="K97" s="34">
        <v>233.94</v>
      </c>
      <c r="L97" s="35">
        <v>953.62</v>
      </c>
      <c r="M97" s="35">
        <v>131152.95000000001</v>
      </c>
      <c r="N97" s="34">
        <f>N96+Table1[[#This Row],[int2_5]]</f>
        <v>38940.970000000008</v>
      </c>
      <c r="O97" s="35">
        <f>O96+Table1[[#This Row],[int2_375]]</f>
        <v>37967.009999999995</v>
      </c>
      <c r="P97" s="35">
        <f>P96+Table1[[#This Row],[int2_25]]</f>
        <v>37765.390000000007</v>
      </c>
      <c r="Q97" s="39">
        <f>Q96+Table1[[#This Row],[int2_125]]</f>
        <v>37753.960000000014</v>
      </c>
      <c r="S97" s="12">
        <f t="shared" si="13"/>
        <v>1198.5</v>
      </c>
      <c r="T97" s="12">
        <f t="shared" si="14"/>
        <v>2390.4199999999846</v>
      </c>
      <c r="U97" s="12">
        <f t="shared" si="15"/>
        <v>3573.8799999999983</v>
      </c>
      <c r="W97" s="37">
        <f>Table1[[#This Row],[loanCost2_5]]-Table1[[#This Row],[loanCost2_375]]</f>
        <v>973.96000000001368</v>
      </c>
      <c r="X97" s="37">
        <f>Table1[[#This Row],[loanCost2_5]]-Table1[[#This Row],[loanCost2_25]]</f>
        <v>1175.5800000000017</v>
      </c>
      <c r="Y97" s="37">
        <f>Table1[[#This Row],[loanCost2_5]]-Table1[[#This Row],[loanCost2_125]]</f>
        <v>1187.0099999999948</v>
      </c>
      <c r="AA97" s="37">
        <f t="shared" si="10"/>
        <v>2172.4600000000137</v>
      </c>
      <c r="AB97" s="37">
        <f t="shared" si="11"/>
        <v>3565.9999999999864</v>
      </c>
      <c r="AC97" s="37">
        <f t="shared" si="12"/>
        <v>4760.8899999999931</v>
      </c>
      <c r="AD97" s="37"/>
      <c r="AE97" s="37"/>
    </row>
    <row r="98" spans="1:31" hidden="1" x14ac:dyDescent="0.25">
      <c r="A98" s="1">
        <v>47209</v>
      </c>
      <c r="B98" s="34">
        <v>276.79000000000002</v>
      </c>
      <c r="C98" s="35">
        <v>948.79</v>
      </c>
      <c r="D98" s="35">
        <v>131911.19</v>
      </c>
      <c r="E98" s="34">
        <v>261.83</v>
      </c>
      <c r="F98" s="35">
        <v>951</v>
      </c>
      <c r="G98" s="35">
        <v>131340.79</v>
      </c>
      <c r="H98" s="34">
        <v>246.98</v>
      </c>
      <c r="I98" s="35">
        <v>953.17</v>
      </c>
      <c r="J98" s="35">
        <v>130770.28</v>
      </c>
      <c r="K98" s="34">
        <v>232.25</v>
      </c>
      <c r="L98" s="35">
        <v>955.31</v>
      </c>
      <c r="M98" s="35">
        <v>130197.64</v>
      </c>
      <c r="N98" s="34">
        <f>N97+Table1[[#This Row],[int2_5]]</f>
        <v>39217.760000000009</v>
      </c>
      <c r="O98" s="35">
        <f>O97+Table1[[#This Row],[int2_375]]</f>
        <v>38228.839999999997</v>
      </c>
      <c r="P98" s="35">
        <f>P97+Table1[[#This Row],[int2_25]]</f>
        <v>38012.37000000001</v>
      </c>
      <c r="Q98" s="39">
        <f>Q97+Table1[[#This Row],[int2_125]]</f>
        <v>37986.210000000014</v>
      </c>
      <c r="S98" s="12">
        <f t="shared" si="13"/>
        <v>1211.25</v>
      </c>
      <c r="T98" s="12">
        <f t="shared" si="14"/>
        <v>2415.8499999999844</v>
      </c>
      <c r="U98" s="12">
        <f t="shared" si="15"/>
        <v>3611.8999999999983</v>
      </c>
      <c r="W98" s="37">
        <f>Table1[[#This Row],[loanCost2_5]]-Table1[[#This Row],[loanCost2_375]]</f>
        <v>988.92000000001281</v>
      </c>
      <c r="X98" s="37">
        <f>Table1[[#This Row],[loanCost2_5]]-Table1[[#This Row],[loanCost2_25]]</f>
        <v>1205.3899999999994</v>
      </c>
      <c r="Y98" s="37">
        <f>Table1[[#This Row],[loanCost2_5]]-Table1[[#This Row],[loanCost2_125]]</f>
        <v>1231.5499999999956</v>
      </c>
      <c r="AA98" s="37">
        <f t="shared" si="10"/>
        <v>2200.1700000000128</v>
      </c>
      <c r="AB98" s="37">
        <f t="shared" si="11"/>
        <v>3621.2399999999839</v>
      </c>
      <c r="AC98" s="37">
        <f t="shared" si="12"/>
        <v>4843.4499999999935</v>
      </c>
      <c r="AD98" s="37"/>
      <c r="AE98" s="37"/>
    </row>
    <row r="99" spans="1:31" hidden="1" x14ac:dyDescent="0.25">
      <c r="A99" s="1">
        <v>47239</v>
      </c>
      <c r="B99" s="34">
        <v>274.81</v>
      </c>
      <c r="C99" s="35">
        <v>950.77</v>
      </c>
      <c r="D99" s="35">
        <v>130960.42</v>
      </c>
      <c r="E99" s="34">
        <v>259.95</v>
      </c>
      <c r="F99" s="35">
        <v>952.88</v>
      </c>
      <c r="G99" s="35">
        <v>130387.91</v>
      </c>
      <c r="H99" s="34">
        <v>245.19</v>
      </c>
      <c r="I99" s="35">
        <v>954.96</v>
      </c>
      <c r="J99" s="35">
        <v>129815.32</v>
      </c>
      <c r="K99" s="34">
        <v>230.56</v>
      </c>
      <c r="L99" s="35">
        <v>957</v>
      </c>
      <c r="M99" s="35">
        <v>129240.64</v>
      </c>
      <c r="N99" s="34">
        <f>N98+Table1[[#This Row],[int2_5]]</f>
        <v>39492.570000000007</v>
      </c>
      <c r="O99" s="35">
        <f>O98+Table1[[#This Row],[int2_375]]</f>
        <v>38488.789999999994</v>
      </c>
      <c r="P99" s="35">
        <f>P98+Table1[[#This Row],[int2_25]]</f>
        <v>38257.560000000012</v>
      </c>
      <c r="Q99" s="39">
        <f>Q98+Table1[[#This Row],[int2_125]]</f>
        <v>38216.770000000011</v>
      </c>
      <c r="S99" s="12">
        <f t="shared" si="13"/>
        <v>1224</v>
      </c>
      <c r="T99" s="12">
        <f t="shared" si="14"/>
        <v>2441.2799999999843</v>
      </c>
      <c r="U99" s="12">
        <f t="shared" si="15"/>
        <v>3649.9199999999983</v>
      </c>
      <c r="W99" s="37">
        <f>Table1[[#This Row],[loanCost2_5]]-Table1[[#This Row],[loanCost2_375]]</f>
        <v>1003.7800000000134</v>
      </c>
      <c r="X99" s="37">
        <f>Table1[[#This Row],[loanCost2_5]]-Table1[[#This Row],[loanCost2_25]]</f>
        <v>1235.0099999999948</v>
      </c>
      <c r="Y99" s="37">
        <f>Table1[[#This Row],[loanCost2_5]]-Table1[[#This Row],[loanCost2_125]]</f>
        <v>1275.7999999999956</v>
      </c>
      <c r="AA99" s="37">
        <f t="shared" si="10"/>
        <v>2227.7800000000134</v>
      </c>
      <c r="AB99" s="37">
        <f t="shared" si="11"/>
        <v>3676.289999999979</v>
      </c>
      <c r="AC99" s="37">
        <f t="shared" si="12"/>
        <v>4925.7199999999939</v>
      </c>
      <c r="AD99" s="37"/>
      <c r="AE99" s="37"/>
    </row>
    <row r="100" spans="1:31" hidden="1" x14ac:dyDescent="0.25">
      <c r="A100" s="1">
        <v>47270</v>
      </c>
      <c r="B100" s="34">
        <v>272.83</v>
      </c>
      <c r="C100" s="35">
        <v>952.75</v>
      </c>
      <c r="D100" s="35">
        <v>130007.67999999999</v>
      </c>
      <c r="E100" s="34">
        <v>258.06</v>
      </c>
      <c r="F100" s="35">
        <v>954.77</v>
      </c>
      <c r="G100" s="35">
        <v>129433.13</v>
      </c>
      <c r="H100" s="34">
        <v>243.4</v>
      </c>
      <c r="I100" s="35">
        <v>956.75</v>
      </c>
      <c r="J100" s="35">
        <v>128858.58</v>
      </c>
      <c r="K100" s="34">
        <v>228.86</v>
      </c>
      <c r="L100" s="35">
        <v>958.7</v>
      </c>
      <c r="M100" s="35">
        <v>128281.94</v>
      </c>
      <c r="N100" s="34">
        <f>N99+Table1[[#This Row],[int2_5]]</f>
        <v>39765.400000000009</v>
      </c>
      <c r="O100" s="35">
        <f>O99+Table1[[#This Row],[int2_375]]</f>
        <v>38746.849999999991</v>
      </c>
      <c r="P100" s="35">
        <f>P99+Table1[[#This Row],[int2_25]]</f>
        <v>38500.960000000014</v>
      </c>
      <c r="Q100" s="39">
        <f>Q99+Table1[[#This Row],[int2_125]]</f>
        <v>38445.630000000012</v>
      </c>
      <c r="S100" s="12">
        <f t="shared" si="13"/>
        <v>1236.75</v>
      </c>
      <c r="T100" s="12">
        <f t="shared" si="14"/>
        <v>2466.7099999999841</v>
      </c>
      <c r="U100" s="12">
        <f t="shared" si="15"/>
        <v>3687.9399999999982</v>
      </c>
      <c r="W100" s="37">
        <f>Table1[[#This Row],[loanCost2_5]]-Table1[[#This Row],[loanCost2_375]]</f>
        <v>1018.5500000000175</v>
      </c>
      <c r="X100" s="37">
        <f>Table1[[#This Row],[loanCost2_5]]-Table1[[#This Row],[loanCost2_25]]</f>
        <v>1264.4399999999951</v>
      </c>
      <c r="Y100" s="37">
        <f>Table1[[#This Row],[loanCost2_5]]-Table1[[#This Row],[loanCost2_125]]</f>
        <v>1319.7699999999968</v>
      </c>
      <c r="AA100" s="37">
        <f t="shared" si="10"/>
        <v>2255.3000000000175</v>
      </c>
      <c r="AB100" s="37">
        <f t="shared" si="11"/>
        <v>3731.1499999999792</v>
      </c>
      <c r="AC100" s="37">
        <f t="shared" si="12"/>
        <v>5007.7099999999955</v>
      </c>
      <c r="AD100" s="37"/>
      <c r="AE100" s="37"/>
    </row>
    <row r="101" spans="1:31" hidden="1" x14ac:dyDescent="0.25">
      <c r="A101" s="1">
        <v>47300</v>
      </c>
      <c r="B101" s="34">
        <v>270.85000000000002</v>
      </c>
      <c r="C101" s="35">
        <v>954.73</v>
      </c>
      <c r="D101" s="35">
        <v>129052.95</v>
      </c>
      <c r="E101" s="34">
        <v>256.17</v>
      </c>
      <c r="F101" s="35">
        <v>956.66</v>
      </c>
      <c r="G101" s="35">
        <v>128476.47</v>
      </c>
      <c r="H101" s="34">
        <v>241.61</v>
      </c>
      <c r="I101" s="35">
        <v>958.54</v>
      </c>
      <c r="J101" s="35">
        <v>127900.04</v>
      </c>
      <c r="K101" s="34">
        <v>227.17</v>
      </c>
      <c r="L101" s="35">
        <v>960.39</v>
      </c>
      <c r="M101" s="35">
        <v>127321.55</v>
      </c>
      <c r="N101" s="34">
        <f>N100+Table1[[#This Row],[int2_5]]</f>
        <v>40036.250000000007</v>
      </c>
      <c r="O101" s="35">
        <f>O100+Table1[[#This Row],[int2_375]]</f>
        <v>39003.01999999999</v>
      </c>
      <c r="P101" s="35">
        <f>P100+Table1[[#This Row],[int2_25]]</f>
        <v>38742.570000000014</v>
      </c>
      <c r="Q101" s="39">
        <f>Q100+Table1[[#This Row],[int2_125]]</f>
        <v>38672.80000000001</v>
      </c>
      <c r="S101" s="12">
        <f t="shared" si="13"/>
        <v>1249.5</v>
      </c>
      <c r="T101" s="12">
        <f t="shared" si="14"/>
        <v>2492.139999999984</v>
      </c>
      <c r="U101" s="12">
        <f t="shared" si="15"/>
        <v>3725.9599999999982</v>
      </c>
      <c r="W101" s="37">
        <f>Table1[[#This Row],[loanCost2_5]]-Table1[[#This Row],[loanCost2_375]]</f>
        <v>1033.2300000000178</v>
      </c>
      <c r="X101" s="37">
        <f>Table1[[#This Row],[loanCost2_5]]-Table1[[#This Row],[loanCost2_25]]</f>
        <v>1293.679999999993</v>
      </c>
      <c r="Y101" s="37">
        <f>Table1[[#This Row],[loanCost2_5]]-Table1[[#This Row],[loanCost2_125]]</f>
        <v>1363.4499999999971</v>
      </c>
      <c r="AA101" s="37">
        <f t="shared" si="10"/>
        <v>2282.7300000000178</v>
      </c>
      <c r="AB101" s="37">
        <f t="shared" si="11"/>
        <v>3785.819999999977</v>
      </c>
      <c r="AC101" s="37">
        <f t="shared" si="12"/>
        <v>5089.4099999999953</v>
      </c>
      <c r="AD101" s="37"/>
      <c r="AE101" s="37"/>
    </row>
    <row r="102" spans="1:31" hidden="1" x14ac:dyDescent="0.25">
      <c r="A102" s="1">
        <v>47331</v>
      </c>
      <c r="B102" s="34">
        <v>268.86</v>
      </c>
      <c r="C102" s="35">
        <v>956.72</v>
      </c>
      <c r="D102" s="35">
        <v>128096.23</v>
      </c>
      <c r="E102" s="34">
        <v>254.28</v>
      </c>
      <c r="F102" s="35">
        <v>958.55</v>
      </c>
      <c r="G102" s="35">
        <v>127517.92</v>
      </c>
      <c r="H102" s="34">
        <v>239.81</v>
      </c>
      <c r="I102" s="35">
        <v>960.34</v>
      </c>
      <c r="J102" s="35">
        <v>126939.7</v>
      </c>
      <c r="K102" s="34">
        <v>225.47</v>
      </c>
      <c r="L102" s="35">
        <v>962.09</v>
      </c>
      <c r="M102" s="35">
        <v>126359.46</v>
      </c>
      <c r="N102" s="34">
        <f>N101+Table1[[#This Row],[int2_5]]</f>
        <v>40305.110000000008</v>
      </c>
      <c r="O102" s="35">
        <f>O101+Table1[[#This Row],[int2_375]]</f>
        <v>39257.299999999988</v>
      </c>
      <c r="P102" s="35">
        <f>P101+Table1[[#This Row],[int2_25]]</f>
        <v>38982.380000000012</v>
      </c>
      <c r="Q102" s="39">
        <f>Q101+Table1[[#This Row],[int2_125]]</f>
        <v>38898.270000000011</v>
      </c>
      <c r="S102" s="12">
        <f t="shared" si="13"/>
        <v>1262.25</v>
      </c>
      <c r="T102" s="12">
        <f t="shared" si="14"/>
        <v>2517.5699999999838</v>
      </c>
      <c r="U102" s="12">
        <f t="shared" si="15"/>
        <v>3763.9799999999982</v>
      </c>
      <c r="W102" s="37">
        <f>Table1[[#This Row],[loanCost2_5]]-Table1[[#This Row],[loanCost2_375]]</f>
        <v>1047.8100000000195</v>
      </c>
      <c r="X102" s="37">
        <f>Table1[[#This Row],[loanCost2_5]]-Table1[[#This Row],[loanCost2_25]]</f>
        <v>1322.7299999999959</v>
      </c>
      <c r="Y102" s="37">
        <f>Table1[[#This Row],[loanCost2_5]]-Table1[[#This Row],[loanCost2_125]]</f>
        <v>1406.8399999999965</v>
      </c>
      <c r="AA102" s="37">
        <f t="shared" si="10"/>
        <v>2310.0600000000195</v>
      </c>
      <c r="AB102" s="37">
        <f t="shared" si="11"/>
        <v>3840.2999999999797</v>
      </c>
      <c r="AC102" s="37">
        <f t="shared" si="12"/>
        <v>5170.8199999999943</v>
      </c>
      <c r="AD102" s="37"/>
      <c r="AE102" s="37"/>
    </row>
    <row r="103" spans="1:31" hidden="1" x14ac:dyDescent="0.25">
      <c r="A103" s="1">
        <v>47362</v>
      </c>
      <c r="B103" s="34">
        <v>266.87</v>
      </c>
      <c r="C103" s="35">
        <v>958.71</v>
      </c>
      <c r="D103" s="35">
        <v>127137.51</v>
      </c>
      <c r="E103" s="34">
        <v>252.38</v>
      </c>
      <c r="F103" s="35">
        <v>960.45</v>
      </c>
      <c r="G103" s="35">
        <v>126557.47</v>
      </c>
      <c r="H103" s="34">
        <v>238.01</v>
      </c>
      <c r="I103" s="35">
        <v>962.14</v>
      </c>
      <c r="J103" s="35">
        <v>125977.56</v>
      </c>
      <c r="K103" s="34">
        <v>223.76</v>
      </c>
      <c r="L103" s="35">
        <v>963.8</v>
      </c>
      <c r="M103" s="35">
        <v>125395.66</v>
      </c>
      <c r="N103" s="34">
        <f>N102+Table1[[#This Row],[int2_5]]</f>
        <v>40571.98000000001</v>
      </c>
      <c r="O103" s="35">
        <f>O102+Table1[[#This Row],[int2_375]]</f>
        <v>39509.679999999986</v>
      </c>
      <c r="P103" s="35">
        <f>P102+Table1[[#This Row],[int2_25]]</f>
        <v>39220.390000000014</v>
      </c>
      <c r="Q103" s="39">
        <f>Q102+Table1[[#This Row],[int2_125]]</f>
        <v>39122.030000000013</v>
      </c>
      <c r="S103" s="12">
        <f t="shared" si="13"/>
        <v>1275</v>
      </c>
      <c r="T103" s="12">
        <f t="shared" si="14"/>
        <v>2542.9999999999836</v>
      </c>
      <c r="U103" s="12">
        <f t="shared" si="15"/>
        <v>3801.9999999999982</v>
      </c>
      <c r="W103" s="37">
        <f>Table1[[#This Row],[loanCost2_5]]-Table1[[#This Row],[loanCost2_375]]</f>
        <v>1062.3000000000247</v>
      </c>
      <c r="X103" s="37">
        <f>Table1[[#This Row],[loanCost2_5]]-Table1[[#This Row],[loanCost2_25]]</f>
        <v>1351.5899999999965</v>
      </c>
      <c r="Y103" s="37">
        <f>Table1[[#This Row],[loanCost2_5]]-Table1[[#This Row],[loanCost2_125]]</f>
        <v>1449.9499999999971</v>
      </c>
      <c r="AA103" s="37">
        <f t="shared" si="10"/>
        <v>2337.3000000000247</v>
      </c>
      <c r="AB103" s="37">
        <f t="shared" si="11"/>
        <v>3894.5899999999801</v>
      </c>
      <c r="AC103" s="37">
        <f t="shared" si="12"/>
        <v>5251.9499999999953</v>
      </c>
      <c r="AD103" s="37"/>
      <c r="AE103" s="37"/>
    </row>
    <row r="104" spans="1:31" hidden="1" x14ac:dyDescent="0.25">
      <c r="A104" s="1">
        <v>47392</v>
      </c>
      <c r="B104" s="34">
        <v>264.87</v>
      </c>
      <c r="C104" s="35">
        <v>960.71</v>
      </c>
      <c r="D104" s="35">
        <v>126176.8</v>
      </c>
      <c r="E104" s="34">
        <v>250.48</v>
      </c>
      <c r="F104" s="35">
        <v>962.35</v>
      </c>
      <c r="G104" s="35">
        <v>125595.12</v>
      </c>
      <c r="H104" s="34">
        <v>236.21</v>
      </c>
      <c r="I104" s="35">
        <v>963.94</v>
      </c>
      <c r="J104" s="35">
        <v>125013.62</v>
      </c>
      <c r="K104" s="34">
        <v>222.05</v>
      </c>
      <c r="L104" s="35">
        <v>965.51</v>
      </c>
      <c r="M104" s="35">
        <v>124430.15</v>
      </c>
      <c r="N104" s="34">
        <f>N103+Table1[[#This Row],[int2_5]]</f>
        <v>40836.850000000013</v>
      </c>
      <c r="O104" s="35">
        <f>O103+Table1[[#This Row],[int2_375]]</f>
        <v>39760.159999999989</v>
      </c>
      <c r="P104" s="35">
        <f>P103+Table1[[#This Row],[int2_25]]</f>
        <v>39456.600000000013</v>
      </c>
      <c r="Q104" s="39">
        <f>Q103+Table1[[#This Row],[int2_125]]</f>
        <v>39344.080000000016</v>
      </c>
      <c r="S104" s="12">
        <f t="shared" si="13"/>
        <v>1287.75</v>
      </c>
      <c r="T104" s="12">
        <f t="shared" si="14"/>
        <v>2568.4299999999835</v>
      </c>
      <c r="U104" s="12">
        <f t="shared" si="15"/>
        <v>3840.0199999999982</v>
      </c>
      <c r="W104" s="37">
        <f>Table1[[#This Row],[loanCost2_5]]-Table1[[#This Row],[loanCost2_375]]</f>
        <v>1076.6900000000242</v>
      </c>
      <c r="X104" s="37">
        <f>Table1[[#This Row],[loanCost2_5]]-Table1[[#This Row],[loanCost2_25]]</f>
        <v>1380.25</v>
      </c>
      <c r="Y104" s="37">
        <f>Table1[[#This Row],[loanCost2_5]]-Table1[[#This Row],[loanCost2_125]]</f>
        <v>1492.7699999999968</v>
      </c>
      <c r="AA104" s="37">
        <f t="shared" si="10"/>
        <v>2364.4400000000242</v>
      </c>
      <c r="AB104" s="37">
        <f t="shared" si="11"/>
        <v>3948.6799999999835</v>
      </c>
      <c r="AC104" s="37">
        <f t="shared" si="12"/>
        <v>5332.7899999999954</v>
      </c>
      <c r="AD104" s="37"/>
      <c r="AE104" s="37"/>
    </row>
    <row r="105" spans="1:31" hidden="1" x14ac:dyDescent="0.25">
      <c r="A105" s="1">
        <v>47423</v>
      </c>
      <c r="B105" s="34">
        <v>262.87</v>
      </c>
      <c r="C105" s="35">
        <v>962.71</v>
      </c>
      <c r="D105" s="35">
        <v>125214.09</v>
      </c>
      <c r="E105" s="34">
        <v>248.57</v>
      </c>
      <c r="F105" s="35">
        <v>964.26</v>
      </c>
      <c r="G105" s="35">
        <v>124630.86</v>
      </c>
      <c r="H105" s="34">
        <v>234.4</v>
      </c>
      <c r="I105" s="35">
        <v>965.75</v>
      </c>
      <c r="J105" s="35">
        <v>124047.87</v>
      </c>
      <c r="K105" s="34">
        <v>220.35</v>
      </c>
      <c r="L105" s="35">
        <v>967.21</v>
      </c>
      <c r="M105" s="35">
        <v>123462.94</v>
      </c>
      <c r="N105" s="34">
        <f>N104+Table1[[#This Row],[int2_5]]</f>
        <v>41099.720000000016</v>
      </c>
      <c r="O105" s="35">
        <f>O104+Table1[[#This Row],[int2_375]]</f>
        <v>40008.729999999989</v>
      </c>
      <c r="P105" s="35">
        <f>P104+Table1[[#This Row],[int2_25]]</f>
        <v>39691.000000000015</v>
      </c>
      <c r="Q105" s="39">
        <f>Q104+Table1[[#This Row],[int2_125]]</f>
        <v>39564.430000000015</v>
      </c>
      <c r="S105" s="12">
        <f t="shared" si="13"/>
        <v>1300.5</v>
      </c>
      <c r="T105" s="12">
        <f t="shared" si="14"/>
        <v>2593.8599999999833</v>
      </c>
      <c r="U105" s="12">
        <f t="shared" si="15"/>
        <v>3878.0399999999981</v>
      </c>
      <c r="W105" s="37">
        <f>Table1[[#This Row],[loanCost2_5]]-Table1[[#This Row],[loanCost2_375]]</f>
        <v>1090.9900000000271</v>
      </c>
      <c r="X105" s="37">
        <f>Table1[[#This Row],[loanCost2_5]]-Table1[[#This Row],[loanCost2_25]]</f>
        <v>1408.7200000000012</v>
      </c>
      <c r="Y105" s="37">
        <f>Table1[[#This Row],[loanCost2_5]]-Table1[[#This Row],[loanCost2_125]]</f>
        <v>1535.2900000000009</v>
      </c>
      <c r="AA105" s="37">
        <f t="shared" si="10"/>
        <v>2391.4900000000271</v>
      </c>
      <c r="AB105" s="37">
        <f t="shared" si="11"/>
        <v>4002.5799999999845</v>
      </c>
      <c r="AC105" s="37">
        <f t="shared" si="12"/>
        <v>5413.329999999999</v>
      </c>
      <c r="AD105" s="37"/>
      <c r="AE105" s="37"/>
    </row>
    <row r="106" spans="1:31" hidden="1" x14ac:dyDescent="0.25">
      <c r="A106" s="1">
        <v>47453</v>
      </c>
      <c r="B106" s="34">
        <v>260.86</v>
      </c>
      <c r="C106" s="35">
        <v>964.72</v>
      </c>
      <c r="D106" s="35">
        <v>124249.38</v>
      </c>
      <c r="E106" s="34">
        <v>246.67</v>
      </c>
      <c r="F106" s="35">
        <v>966.16</v>
      </c>
      <c r="G106" s="35">
        <v>123664.7</v>
      </c>
      <c r="H106" s="34">
        <v>232.59</v>
      </c>
      <c r="I106" s="35">
        <v>967.56</v>
      </c>
      <c r="J106" s="35">
        <v>123080.31</v>
      </c>
      <c r="K106" s="34">
        <v>218.63</v>
      </c>
      <c r="L106" s="35">
        <v>968.93</v>
      </c>
      <c r="M106" s="35">
        <v>122494.01</v>
      </c>
      <c r="N106" s="34">
        <f>N105+Table1[[#This Row],[int2_5]]</f>
        <v>41360.580000000016</v>
      </c>
      <c r="O106" s="35">
        <f>O105+Table1[[#This Row],[int2_375]]</f>
        <v>40255.399999999987</v>
      </c>
      <c r="P106" s="35">
        <f>P105+Table1[[#This Row],[int2_25]]</f>
        <v>39923.590000000011</v>
      </c>
      <c r="Q106" s="39">
        <f>Q105+Table1[[#This Row],[int2_125]]</f>
        <v>39783.060000000012</v>
      </c>
      <c r="S106" s="12">
        <f t="shared" si="13"/>
        <v>1313.25</v>
      </c>
      <c r="T106" s="12">
        <f t="shared" si="14"/>
        <v>2619.2899999999831</v>
      </c>
      <c r="U106" s="12">
        <f t="shared" si="15"/>
        <v>3916.0599999999981</v>
      </c>
      <c r="W106" s="37">
        <f>Table1[[#This Row],[loanCost2_5]]-Table1[[#This Row],[loanCost2_375]]</f>
        <v>1105.1800000000294</v>
      </c>
      <c r="X106" s="37">
        <f>Table1[[#This Row],[loanCost2_5]]-Table1[[#This Row],[loanCost2_25]]</f>
        <v>1436.9900000000052</v>
      </c>
      <c r="Y106" s="37">
        <f>Table1[[#This Row],[loanCost2_5]]-Table1[[#This Row],[loanCost2_125]]</f>
        <v>1577.5200000000041</v>
      </c>
      <c r="AA106" s="37">
        <f t="shared" si="10"/>
        <v>2418.4300000000294</v>
      </c>
      <c r="AB106" s="37">
        <f t="shared" si="11"/>
        <v>4056.2799999999884</v>
      </c>
      <c r="AC106" s="37">
        <f t="shared" si="12"/>
        <v>5493.5800000000017</v>
      </c>
      <c r="AD106" s="37"/>
      <c r="AE106" s="37"/>
    </row>
    <row r="107" spans="1:31" hidden="1" x14ac:dyDescent="0.25">
      <c r="A107" s="1">
        <v>47484</v>
      </c>
      <c r="B107" s="34">
        <v>258.85000000000002</v>
      </c>
      <c r="C107" s="35">
        <v>966.73</v>
      </c>
      <c r="D107" s="35">
        <v>123282.65</v>
      </c>
      <c r="E107" s="34">
        <v>244.75</v>
      </c>
      <c r="F107" s="35">
        <v>968.08</v>
      </c>
      <c r="G107" s="35">
        <v>122696.62</v>
      </c>
      <c r="H107" s="34">
        <v>230.78</v>
      </c>
      <c r="I107" s="35">
        <v>969.37</v>
      </c>
      <c r="J107" s="35">
        <v>122110.93</v>
      </c>
      <c r="K107" s="34">
        <v>216.92</v>
      </c>
      <c r="L107" s="35">
        <v>970.64</v>
      </c>
      <c r="M107" s="35">
        <v>121523.37</v>
      </c>
      <c r="N107" s="34">
        <f>N106+Table1[[#This Row],[int2_5]]</f>
        <v>41619.430000000015</v>
      </c>
      <c r="O107" s="35">
        <f>O106+Table1[[#This Row],[int2_375]]</f>
        <v>40500.149999999987</v>
      </c>
      <c r="P107" s="35">
        <f>P106+Table1[[#This Row],[int2_25]]</f>
        <v>40154.37000000001</v>
      </c>
      <c r="Q107" s="39">
        <f>Q106+Table1[[#This Row],[int2_125]]</f>
        <v>39999.98000000001</v>
      </c>
      <c r="S107" s="12">
        <f t="shared" si="13"/>
        <v>1326</v>
      </c>
      <c r="T107" s="12">
        <f t="shared" si="14"/>
        <v>2644.719999999983</v>
      </c>
      <c r="U107" s="12">
        <f t="shared" si="15"/>
        <v>3954.0799999999981</v>
      </c>
      <c r="W107" s="37">
        <f>Table1[[#This Row],[loanCost2_5]]-Table1[[#This Row],[loanCost2_375]]</f>
        <v>1119.2800000000279</v>
      </c>
      <c r="X107" s="37">
        <f>Table1[[#This Row],[loanCost2_5]]-Table1[[#This Row],[loanCost2_25]]</f>
        <v>1465.0600000000049</v>
      </c>
      <c r="Y107" s="37">
        <f>Table1[[#This Row],[loanCost2_5]]-Table1[[#This Row],[loanCost2_125]]</f>
        <v>1619.4500000000044</v>
      </c>
      <c r="AA107" s="37">
        <f t="shared" si="10"/>
        <v>2445.2800000000279</v>
      </c>
      <c r="AB107" s="37">
        <f t="shared" si="11"/>
        <v>4109.7799999999879</v>
      </c>
      <c r="AC107" s="37">
        <f t="shared" si="12"/>
        <v>5573.5300000000025</v>
      </c>
      <c r="AD107" s="37"/>
      <c r="AE107" s="37"/>
    </row>
    <row r="108" spans="1:31" hidden="1" x14ac:dyDescent="0.25">
      <c r="A108" s="1">
        <v>47515</v>
      </c>
      <c r="B108" s="34">
        <v>256.83999999999997</v>
      </c>
      <c r="C108" s="35">
        <v>968.74</v>
      </c>
      <c r="D108" s="35">
        <v>122313.91</v>
      </c>
      <c r="E108" s="34">
        <v>242.84</v>
      </c>
      <c r="F108" s="35">
        <v>969.99</v>
      </c>
      <c r="G108" s="35">
        <v>121726.63</v>
      </c>
      <c r="H108" s="34">
        <v>228.96</v>
      </c>
      <c r="I108" s="35">
        <v>971.19</v>
      </c>
      <c r="J108" s="35">
        <v>121139.74</v>
      </c>
      <c r="K108" s="34">
        <v>215.2</v>
      </c>
      <c r="L108" s="35">
        <v>972.36</v>
      </c>
      <c r="M108" s="35">
        <v>120551</v>
      </c>
      <c r="N108" s="34">
        <f>N107+Table1[[#This Row],[int2_5]]</f>
        <v>41876.270000000011</v>
      </c>
      <c r="O108" s="35">
        <f>O107+Table1[[#This Row],[int2_375]]</f>
        <v>40742.989999999983</v>
      </c>
      <c r="P108" s="35">
        <f>P107+Table1[[#This Row],[int2_25]]</f>
        <v>40383.330000000009</v>
      </c>
      <c r="Q108" s="39">
        <f>Q107+Table1[[#This Row],[int2_125]]</f>
        <v>40215.180000000008</v>
      </c>
      <c r="S108" s="12">
        <f t="shared" si="13"/>
        <v>1338.75</v>
      </c>
      <c r="T108" s="12">
        <f t="shared" si="14"/>
        <v>2670.1499999999828</v>
      </c>
      <c r="U108" s="12">
        <f t="shared" si="15"/>
        <v>3992.0999999999981</v>
      </c>
      <c r="W108" s="37">
        <f>Table1[[#This Row],[loanCost2_5]]-Table1[[#This Row],[loanCost2_375]]</f>
        <v>1133.2800000000279</v>
      </c>
      <c r="X108" s="37">
        <f>Table1[[#This Row],[loanCost2_5]]-Table1[[#This Row],[loanCost2_25]]</f>
        <v>1492.9400000000023</v>
      </c>
      <c r="Y108" s="37">
        <f>Table1[[#This Row],[loanCost2_5]]-Table1[[#This Row],[loanCost2_125]]</f>
        <v>1661.0900000000038</v>
      </c>
      <c r="AA108" s="37">
        <f t="shared" si="10"/>
        <v>2472.0300000000279</v>
      </c>
      <c r="AB108" s="37">
        <f t="shared" si="11"/>
        <v>4163.0899999999856</v>
      </c>
      <c r="AC108" s="37">
        <f t="shared" si="12"/>
        <v>5653.1900000000023</v>
      </c>
      <c r="AD108" s="37"/>
      <c r="AE108" s="37"/>
    </row>
    <row r="109" spans="1:31" hidden="1" x14ac:dyDescent="0.25">
      <c r="A109" s="1">
        <v>47543</v>
      </c>
      <c r="B109" s="34">
        <v>254.82</v>
      </c>
      <c r="C109" s="35">
        <v>970.76</v>
      </c>
      <c r="D109" s="35">
        <v>121343.15</v>
      </c>
      <c r="E109" s="34">
        <v>240.92</v>
      </c>
      <c r="F109" s="35">
        <v>971.91</v>
      </c>
      <c r="G109" s="35">
        <v>120754.71</v>
      </c>
      <c r="H109" s="34">
        <v>227.14</v>
      </c>
      <c r="I109" s="35">
        <v>973.01</v>
      </c>
      <c r="J109" s="35">
        <v>120166.73</v>
      </c>
      <c r="K109" s="34">
        <v>213.48</v>
      </c>
      <c r="L109" s="35">
        <v>974.08</v>
      </c>
      <c r="M109" s="35">
        <v>119576.92</v>
      </c>
      <c r="N109" s="34">
        <f>N108+Table1[[#This Row],[int2_5]]</f>
        <v>42131.090000000011</v>
      </c>
      <c r="O109" s="35">
        <f>O108+Table1[[#This Row],[int2_375]]</f>
        <v>40983.909999999982</v>
      </c>
      <c r="P109" s="35">
        <f>P108+Table1[[#This Row],[int2_25]]</f>
        <v>40610.470000000008</v>
      </c>
      <c r="Q109" s="39">
        <f>Q108+Table1[[#This Row],[int2_125]]</f>
        <v>40428.660000000011</v>
      </c>
      <c r="S109" s="12">
        <f t="shared" si="13"/>
        <v>1351.5</v>
      </c>
      <c r="T109" s="12">
        <f t="shared" si="14"/>
        <v>2695.5799999999826</v>
      </c>
      <c r="U109" s="12">
        <f t="shared" si="15"/>
        <v>4030.1199999999981</v>
      </c>
      <c r="W109" s="37">
        <f>Table1[[#This Row],[loanCost2_5]]-Table1[[#This Row],[loanCost2_375]]</f>
        <v>1147.1800000000294</v>
      </c>
      <c r="X109" s="37">
        <f>Table1[[#This Row],[loanCost2_5]]-Table1[[#This Row],[loanCost2_25]]</f>
        <v>1520.6200000000026</v>
      </c>
      <c r="Y109" s="37">
        <f>Table1[[#This Row],[loanCost2_5]]-Table1[[#This Row],[loanCost2_125]]</f>
        <v>1702.4300000000003</v>
      </c>
      <c r="AA109" s="37">
        <f t="shared" si="10"/>
        <v>2498.6800000000294</v>
      </c>
      <c r="AB109" s="37">
        <f t="shared" si="11"/>
        <v>4216.1999999999853</v>
      </c>
      <c r="AC109" s="37">
        <f t="shared" si="12"/>
        <v>5732.5499999999984</v>
      </c>
      <c r="AD109" s="37"/>
      <c r="AE109" s="37"/>
    </row>
    <row r="110" spans="1:31" hidden="1" x14ac:dyDescent="0.25">
      <c r="A110" s="1">
        <v>47574</v>
      </c>
      <c r="B110" s="34">
        <v>252.8</v>
      </c>
      <c r="C110" s="35">
        <v>972.78</v>
      </c>
      <c r="D110" s="35">
        <v>120370.37</v>
      </c>
      <c r="E110" s="34">
        <v>238.99</v>
      </c>
      <c r="F110" s="35">
        <v>973.84</v>
      </c>
      <c r="G110" s="35">
        <v>119780.88</v>
      </c>
      <c r="H110" s="34">
        <v>225.31</v>
      </c>
      <c r="I110" s="35">
        <v>974.84</v>
      </c>
      <c r="J110" s="35">
        <v>119191.89</v>
      </c>
      <c r="K110" s="34">
        <v>211.75</v>
      </c>
      <c r="L110" s="35">
        <v>975.81</v>
      </c>
      <c r="M110" s="35">
        <v>118601.11</v>
      </c>
      <c r="N110" s="34">
        <f>N109+Table1[[#This Row],[int2_5]]</f>
        <v>42383.890000000014</v>
      </c>
      <c r="O110" s="35">
        <f>O109+Table1[[#This Row],[int2_375]]</f>
        <v>41222.89999999998</v>
      </c>
      <c r="P110" s="35">
        <f>P109+Table1[[#This Row],[int2_25]]</f>
        <v>40835.780000000006</v>
      </c>
      <c r="Q110" s="39">
        <f>Q109+Table1[[#This Row],[int2_125]]</f>
        <v>40640.410000000011</v>
      </c>
      <c r="S110" s="12">
        <f t="shared" si="13"/>
        <v>1364.25</v>
      </c>
      <c r="T110" s="12">
        <f t="shared" si="14"/>
        <v>2721.0099999999825</v>
      </c>
      <c r="U110" s="12">
        <f t="shared" si="15"/>
        <v>4068.1399999999981</v>
      </c>
      <c r="W110" s="37">
        <f>Table1[[#This Row],[loanCost2_5]]-Table1[[#This Row],[loanCost2_375]]</f>
        <v>1160.9900000000343</v>
      </c>
      <c r="X110" s="37">
        <f>Table1[[#This Row],[loanCost2_5]]-Table1[[#This Row],[loanCost2_25]]</f>
        <v>1548.1100000000079</v>
      </c>
      <c r="Y110" s="37">
        <f>Table1[[#This Row],[loanCost2_5]]-Table1[[#This Row],[loanCost2_125]]</f>
        <v>1743.4800000000032</v>
      </c>
      <c r="AA110" s="37">
        <f t="shared" si="10"/>
        <v>2525.2400000000343</v>
      </c>
      <c r="AB110" s="37">
        <f t="shared" si="11"/>
        <v>4269.1199999999899</v>
      </c>
      <c r="AC110" s="37">
        <f t="shared" si="12"/>
        <v>5811.6200000000008</v>
      </c>
      <c r="AD110" s="37"/>
      <c r="AE110" s="37"/>
    </row>
    <row r="111" spans="1:31" hidden="1" x14ac:dyDescent="0.25">
      <c r="A111" s="1">
        <v>47604</v>
      </c>
      <c r="B111" s="34">
        <v>250.77</v>
      </c>
      <c r="C111" s="35">
        <v>974.81</v>
      </c>
      <c r="D111" s="35">
        <v>119395.56</v>
      </c>
      <c r="E111" s="34">
        <v>237.07</v>
      </c>
      <c r="F111" s="35">
        <v>975.76</v>
      </c>
      <c r="G111" s="35">
        <v>118805.11</v>
      </c>
      <c r="H111" s="34">
        <v>223.48</v>
      </c>
      <c r="I111" s="35">
        <v>976.67</v>
      </c>
      <c r="J111" s="35">
        <v>118215.23</v>
      </c>
      <c r="K111" s="34">
        <v>210.02</v>
      </c>
      <c r="L111" s="35">
        <v>977.54</v>
      </c>
      <c r="M111" s="35">
        <v>117623.57</v>
      </c>
      <c r="N111" s="34">
        <f>N110+Table1[[#This Row],[int2_5]]</f>
        <v>42634.660000000011</v>
      </c>
      <c r="O111" s="35">
        <f>O110+Table1[[#This Row],[int2_375]]</f>
        <v>41459.969999999979</v>
      </c>
      <c r="P111" s="35">
        <f>P110+Table1[[#This Row],[int2_25]]</f>
        <v>41059.260000000009</v>
      </c>
      <c r="Q111" s="39">
        <f>Q110+Table1[[#This Row],[int2_125]]</f>
        <v>40850.430000000008</v>
      </c>
      <c r="S111" s="12">
        <f t="shared" si="13"/>
        <v>1377</v>
      </c>
      <c r="T111" s="12">
        <f t="shared" si="14"/>
        <v>2746.4399999999823</v>
      </c>
      <c r="U111" s="12">
        <f t="shared" si="15"/>
        <v>4106.159999999998</v>
      </c>
      <c r="W111" s="37">
        <f>Table1[[#This Row],[loanCost2_5]]-Table1[[#This Row],[loanCost2_375]]</f>
        <v>1174.6900000000314</v>
      </c>
      <c r="X111" s="37">
        <f>Table1[[#This Row],[loanCost2_5]]-Table1[[#This Row],[loanCost2_25]]</f>
        <v>1575.4000000000015</v>
      </c>
      <c r="Y111" s="37">
        <f>Table1[[#This Row],[loanCost2_5]]-Table1[[#This Row],[loanCost2_125]]</f>
        <v>1784.2300000000032</v>
      </c>
      <c r="AA111" s="37">
        <f t="shared" si="10"/>
        <v>2551.6900000000314</v>
      </c>
      <c r="AB111" s="37">
        <f t="shared" si="11"/>
        <v>4321.8399999999838</v>
      </c>
      <c r="AC111" s="37">
        <f t="shared" si="12"/>
        <v>5890.3900000000012</v>
      </c>
      <c r="AD111" s="37"/>
      <c r="AE111" s="37"/>
    </row>
    <row r="112" spans="1:31" hidden="1" x14ac:dyDescent="0.25">
      <c r="A112" s="1">
        <v>47635</v>
      </c>
      <c r="B112" s="34">
        <v>248.74</v>
      </c>
      <c r="C112" s="35">
        <v>976.84</v>
      </c>
      <c r="D112" s="35">
        <v>118418.72</v>
      </c>
      <c r="E112" s="34">
        <v>235.14</v>
      </c>
      <c r="F112" s="35">
        <v>977.69</v>
      </c>
      <c r="G112" s="35">
        <v>117827.42</v>
      </c>
      <c r="H112" s="34">
        <v>221.65</v>
      </c>
      <c r="I112" s="35">
        <v>978.5</v>
      </c>
      <c r="J112" s="35">
        <v>117236.73</v>
      </c>
      <c r="K112" s="34">
        <v>208.29</v>
      </c>
      <c r="L112" s="35">
        <v>979.27</v>
      </c>
      <c r="M112" s="35">
        <v>116644.3</v>
      </c>
      <c r="N112" s="34">
        <f>N111+Table1[[#This Row],[int2_5]]</f>
        <v>42883.400000000009</v>
      </c>
      <c r="O112" s="35">
        <f>O111+Table1[[#This Row],[int2_375]]</f>
        <v>41695.109999999979</v>
      </c>
      <c r="P112" s="35">
        <f>P111+Table1[[#This Row],[int2_25]]</f>
        <v>41280.910000000011</v>
      </c>
      <c r="Q112" s="39">
        <f>Q111+Table1[[#This Row],[int2_125]]</f>
        <v>41058.720000000008</v>
      </c>
      <c r="S112" s="12">
        <f t="shared" si="13"/>
        <v>1389.75</v>
      </c>
      <c r="T112" s="12">
        <f t="shared" si="14"/>
        <v>2771.8699999999822</v>
      </c>
      <c r="U112" s="12">
        <f t="shared" si="15"/>
        <v>4144.1799999999985</v>
      </c>
      <c r="W112" s="37">
        <f>Table1[[#This Row],[loanCost2_5]]-Table1[[#This Row],[loanCost2_375]]</f>
        <v>1188.29000000003</v>
      </c>
      <c r="X112" s="37">
        <f>Table1[[#This Row],[loanCost2_5]]-Table1[[#This Row],[loanCost2_25]]</f>
        <v>1602.489999999998</v>
      </c>
      <c r="Y112" s="37">
        <f>Table1[[#This Row],[loanCost2_5]]-Table1[[#This Row],[loanCost2_125]]</f>
        <v>1824.6800000000003</v>
      </c>
      <c r="AA112" s="37">
        <f t="shared" si="10"/>
        <v>2578.04000000003</v>
      </c>
      <c r="AB112" s="37">
        <f t="shared" si="11"/>
        <v>4374.3599999999806</v>
      </c>
      <c r="AC112" s="37">
        <f t="shared" si="12"/>
        <v>5968.8599999999988</v>
      </c>
      <c r="AD112" s="37"/>
      <c r="AE112" s="37"/>
    </row>
    <row r="113" spans="1:31" hidden="1" x14ac:dyDescent="0.25">
      <c r="A113" s="1">
        <v>47665</v>
      </c>
      <c r="B113" s="34">
        <v>246.71</v>
      </c>
      <c r="C113" s="35">
        <v>978.87</v>
      </c>
      <c r="D113" s="35">
        <v>117439.84</v>
      </c>
      <c r="E113" s="34">
        <v>233.2</v>
      </c>
      <c r="F113" s="35">
        <v>979.63</v>
      </c>
      <c r="G113" s="35">
        <v>116847.79</v>
      </c>
      <c r="H113" s="34">
        <v>219.82</v>
      </c>
      <c r="I113" s="35">
        <v>980.33</v>
      </c>
      <c r="J113" s="35">
        <v>116256.4</v>
      </c>
      <c r="K113" s="34">
        <v>206.56</v>
      </c>
      <c r="L113" s="35">
        <v>981</v>
      </c>
      <c r="M113" s="35">
        <v>115663.3</v>
      </c>
      <c r="N113" s="34">
        <f>N112+Table1[[#This Row],[int2_5]]</f>
        <v>43130.110000000008</v>
      </c>
      <c r="O113" s="35">
        <f>O112+Table1[[#This Row],[int2_375]]</f>
        <v>41928.309999999976</v>
      </c>
      <c r="P113" s="35">
        <f>P112+Table1[[#This Row],[int2_25]]</f>
        <v>41500.73000000001</v>
      </c>
      <c r="Q113" s="39">
        <f>Q112+Table1[[#This Row],[int2_125]]</f>
        <v>41265.280000000006</v>
      </c>
      <c r="S113" s="12">
        <f t="shared" si="13"/>
        <v>1402.5</v>
      </c>
      <c r="T113" s="12">
        <f t="shared" si="14"/>
        <v>2797.299999999982</v>
      </c>
      <c r="U113" s="12">
        <f t="shared" si="15"/>
        <v>4182.1999999999989</v>
      </c>
      <c r="W113" s="37">
        <f>Table1[[#This Row],[loanCost2_5]]-Table1[[#This Row],[loanCost2_375]]</f>
        <v>1201.800000000032</v>
      </c>
      <c r="X113" s="37">
        <f>Table1[[#This Row],[loanCost2_5]]-Table1[[#This Row],[loanCost2_25]]</f>
        <v>1629.3799999999974</v>
      </c>
      <c r="Y113" s="37">
        <f>Table1[[#This Row],[loanCost2_5]]-Table1[[#This Row],[loanCost2_125]]</f>
        <v>1864.8300000000017</v>
      </c>
      <c r="AA113" s="37">
        <f t="shared" si="10"/>
        <v>2604.300000000032</v>
      </c>
      <c r="AB113" s="37">
        <f t="shared" si="11"/>
        <v>4426.6799999999794</v>
      </c>
      <c r="AC113" s="37">
        <f t="shared" si="12"/>
        <v>6047.0300000000007</v>
      </c>
      <c r="AD113" s="37"/>
      <c r="AE113" s="37"/>
    </row>
    <row r="114" spans="1:31" hidden="1" x14ac:dyDescent="0.25">
      <c r="A114" s="1">
        <v>47696</v>
      </c>
      <c r="B114" s="34">
        <v>244.67</v>
      </c>
      <c r="C114" s="35">
        <v>980.91</v>
      </c>
      <c r="D114" s="35">
        <v>116458.93</v>
      </c>
      <c r="E114" s="34">
        <v>231.26</v>
      </c>
      <c r="F114" s="35">
        <v>981.57</v>
      </c>
      <c r="G114" s="35">
        <v>115866.22</v>
      </c>
      <c r="H114" s="34">
        <v>217.98</v>
      </c>
      <c r="I114" s="35">
        <v>982.17</v>
      </c>
      <c r="J114" s="35">
        <v>115274.23</v>
      </c>
      <c r="K114" s="34">
        <v>204.82</v>
      </c>
      <c r="L114" s="35">
        <v>982.74</v>
      </c>
      <c r="M114" s="35">
        <v>114680.56</v>
      </c>
      <c r="N114" s="34">
        <f>N113+Table1[[#This Row],[int2_5]]</f>
        <v>43374.780000000006</v>
      </c>
      <c r="O114" s="35">
        <f>O113+Table1[[#This Row],[int2_375]]</f>
        <v>42159.569999999978</v>
      </c>
      <c r="P114" s="35">
        <f>P113+Table1[[#This Row],[int2_25]]</f>
        <v>41718.710000000014</v>
      </c>
      <c r="Q114" s="39">
        <f>Q113+Table1[[#This Row],[int2_125]]</f>
        <v>41470.100000000006</v>
      </c>
      <c r="S114" s="12">
        <f t="shared" si="13"/>
        <v>1415.25</v>
      </c>
      <c r="T114" s="12">
        <f t="shared" si="14"/>
        <v>2822.7299999999818</v>
      </c>
      <c r="U114" s="12">
        <f t="shared" si="15"/>
        <v>4220.2199999999993</v>
      </c>
      <c r="W114" s="37">
        <f>Table1[[#This Row],[loanCost2_5]]-Table1[[#This Row],[loanCost2_375]]</f>
        <v>1215.2100000000282</v>
      </c>
      <c r="X114" s="37">
        <f>Table1[[#This Row],[loanCost2_5]]-Table1[[#This Row],[loanCost2_25]]</f>
        <v>1656.0699999999924</v>
      </c>
      <c r="Y114" s="37">
        <f>Table1[[#This Row],[loanCost2_5]]-Table1[[#This Row],[loanCost2_125]]</f>
        <v>1904.6800000000003</v>
      </c>
      <c r="AA114" s="37">
        <f t="shared" si="10"/>
        <v>2630.4600000000282</v>
      </c>
      <c r="AB114" s="37">
        <f t="shared" si="11"/>
        <v>4478.7999999999738</v>
      </c>
      <c r="AC114" s="37">
        <f t="shared" si="12"/>
        <v>6124.9</v>
      </c>
      <c r="AD114" s="37"/>
      <c r="AE114" s="37"/>
    </row>
    <row r="115" spans="1:31" hidden="1" x14ac:dyDescent="0.25">
      <c r="A115" s="1">
        <v>47727</v>
      </c>
      <c r="B115" s="34">
        <v>242.62</v>
      </c>
      <c r="C115" s="35">
        <v>982.96</v>
      </c>
      <c r="D115" s="35">
        <v>115475.97</v>
      </c>
      <c r="E115" s="34">
        <v>229.32</v>
      </c>
      <c r="F115" s="35">
        <v>983.51</v>
      </c>
      <c r="G115" s="35">
        <v>114882.71</v>
      </c>
      <c r="H115" s="34">
        <v>216.14</v>
      </c>
      <c r="I115" s="35">
        <v>984.01</v>
      </c>
      <c r="J115" s="35">
        <v>114290.22</v>
      </c>
      <c r="K115" s="34">
        <v>203.08</v>
      </c>
      <c r="L115" s="35">
        <v>984.48</v>
      </c>
      <c r="M115" s="35">
        <v>113696.08</v>
      </c>
      <c r="N115" s="34">
        <f>N114+Table1[[#This Row],[int2_5]]</f>
        <v>43617.400000000009</v>
      </c>
      <c r="O115" s="35">
        <f>O114+Table1[[#This Row],[int2_375]]</f>
        <v>42388.889999999978</v>
      </c>
      <c r="P115" s="35">
        <f>P114+Table1[[#This Row],[int2_25]]</f>
        <v>41934.850000000013</v>
      </c>
      <c r="Q115" s="39">
        <f>Q114+Table1[[#This Row],[int2_125]]</f>
        <v>41673.180000000008</v>
      </c>
      <c r="S115" s="12">
        <f t="shared" si="13"/>
        <v>1428</v>
      </c>
      <c r="T115" s="12">
        <f t="shared" si="14"/>
        <v>2848.1599999999817</v>
      </c>
      <c r="U115" s="12">
        <f t="shared" si="15"/>
        <v>4258.24</v>
      </c>
      <c r="W115" s="37">
        <f>Table1[[#This Row],[loanCost2_5]]-Table1[[#This Row],[loanCost2_375]]</f>
        <v>1228.5100000000311</v>
      </c>
      <c r="X115" s="37">
        <f>Table1[[#This Row],[loanCost2_5]]-Table1[[#This Row],[loanCost2_25]]</f>
        <v>1682.5499999999956</v>
      </c>
      <c r="Y115" s="37">
        <f>Table1[[#This Row],[loanCost2_5]]-Table1[[#This Row],[loanCost2_125]]</f>
        <v>1944.2200000000012</v>
      </c>
      <c r="AA115" s="37">
        <f t="shared" si="10"/>
        <v>2656.5100000000311</v>
      </c>
      <c r="AB115" s="37">
        <f t="shared" si="11"/>
        <v>4530.7099999999773</v>
      </c>
      <c r="AC115" s="37">
        <f t="shared" si="12"/>
        <v>6202.4600000000009</v>
      </c>
      <c r="AD115" s="37"/>
      <c r="AE115" s="37"/>
    </row>
    <row r="116" spans="1:31" hidden="1" x14ac:dyDescent="0.25">
      <c r="A116" s="1">
        <v>47757</v>
      </c>
      <c r="B116" s="34">
        <v>240.57</v>
      </c>
      <c r="C116" s="35">
        <v>985.01</v>
      </c>
      <c r="D116" s="35">
        <v>114490.97</v>
      </c>
      <c r="E116" s="34">
        <v>227.37</v>
      </c>
      <c r="F116" s="35">
        <v>985.46</v>
      </c>
      <c r="G116" s="35">
        <v>113897.25</v>
      </c>
      <c r="H116" s="34">
        <v>214.29</v>
      </c>
      <c r="I116" s="35">
        <v>985.86</v>
      </c>
      <c r="J116" s="35">
        <v>113304.36</v>
      </c>
      <c r="K116" s="34">
        <v>201.34</v>
      </c>
      <c r="L116" s="35">
        <v>986.22</v>
      </c>
      <c r="M116" s="35">
        <v>112709.86</v>
      </c>
      <c r="N116" s="34">
        <f>N115+Table1[[#This Row],[int2_5]]</f>
        <v>43857.970000000008</v>
      </c>
      <c r="O116" s="35">
        <f>O115+Table1[[#This Row],[int2_375]]</f>
        <v>42616.25999999998</v>
      </c>
      <c r="P116" s="35">
        <f>P115+Table1[[#This Row],[int2_25]]</f>
        <v>42149.140000000014</v>
      </c>
      <c r="Q116" s="39">
        <f>Q115+Table1[[#This Row],[int2_125]]</f>
        <v>41874.520000000004</v>
      </c>
      <c r="S116" s="12">
        <f t="shared" si="13"/>
        <v>1440.75</v>
      </c>
      <c r="T116" s="12">
        <f t="shared" si="14"/>
        <v>2873.5899999999815</v>
      </c>
      <c r="U116" s="12">
        <f t="shared" si="15"/>
        <v>4296.26</v>
      </c>
      <c r="W116" s="37">
        <f>Table1[[#This Row],[loanCost2_5]]-Table1[[#This Row],[loanCost2_375]]</f>
        <v>1241.7100000000282</v>
      </c>
      <c r="X116" s="37">
        <f>Table1[[#This Row],[loanCost2_5]]-Table1[[#This Row],[loanCost2_25]]</f>
        <v>1708.8299999999945</v>
      </c>
      <c r="Y116" s="37">
        <f>Table1[[#This Row],[loanCost2_5]]-Table1[[#This Row],[loanCost2_125]]</f>
        <v>1983.4500000000044</v>
      </c>
      <c r="AA116" s="37">
        <f t="shared" si="10"/>
        <v>2682.4600000000282</v>
      </c>
      <c r="AB116" s="37">
        <f t="shared" si="11"/>
        <v>4582.4199999999764</v>
      </c>
      <c r="AC116" s="37">
        <f t="shared" si="12"/>
        <v>6279.7100000000046</v>
      </c>
      <c r="AD116" s="37"/>
      <c r="AE116" s="37"/>
    </row>
    <row r="117" spans="1:31" hidden="1" x14ac:dyDescent="0.25">
      <c r="A117" s="1">
        <v>47788</v>
      </c>
      <c r="B117" s="34">
        <v>238.52</v>
      </c>
      <c r="C117" s="35">
        <v>987.06</v>
      </c>
      <c r="D117" s="35">
        <v>113503.91</v>
      </c>
      <c r="E117" s="34">
        <v>225.42</v>
      </c>
      <c r="F117" s="35">
        <v>987.41</v>
      </c>
      <c r="G117" s="35">
        <v>112909.84</v>
      </c>
      <c r="H117" s="34">
        <v>212.45</v>
      </c>
      <c r="I117" s="35">
        <v>987.7</v>
      </c>
      <c r="J117" s="35">
        <v>112316.66</v>
      </c>
      <c r="K117" s="34">
        <v>199.59</v>
      </c>
      <c r="L117" s="35">
        <v>987.97</v>
      </c>
      <c r="M117" s="35">
        <v>111721.89</v>
      </c>
      <c r="N117" s="34">
        <f>N116+Table1[[#This Row],[int2_5]]</f>
        <v>44096.490000000005</v>
      </c>
      <c r="O117" s="35">
        <f>O116+Table1[[#This Row],[int2_375]]</f>
        <v>42841.679999999978</v>
      </c>
      <c r="P117" s="35">
        <f>P116+Table1[[#This Row],[int2_25]]</f>
        <v>42361.590000000011</v>
      </c>
      <c r="Q117" s="39">
        <f>Q116+Table1[[#This Row],[int2_125]]</f>
        <v>42074.11</v>
      </c>
      <c r="S117" s="12">
        <f t="shared" si="13"/>
        <v>1453.5</v>
      </c>
      <c r="T117" s="12">
        <f t="shared" si="14"/>
        <v>2899.0199999999813</v>
      </c>
      <c r="U117" s="12">
        <f t="shared" si="15"/>
        <v>4334.2800000000007</v>
      </c>
      <c r="W117" s="37">
        <f>Table1[[#This Row],[loanCost2_5]]-Table1[[#This Row],[loanCost2_375]]</f>
        <v>1254.8100000000268</v>
      </c>
      <c r="X117" s="37">
        <f>Table1[[#This Row],[loanCost2_5]]-Table1[[#This Row],[loanCost2_25]]</f>
        <v>1734.8999999999942</v>
      </c>
      <c r="Y117" s="37">
        <f>Table1[[#This Row],[loanCost2_5]]-Table1[[#This Row],[loanCost2_125]]</f>
        <v>2022.3800000000047</v>
      </c>
      <c r="AA117" s="37">
        <f t="shared" si="10"/>
        <v>2708.3100000000268</v>
      </c>
      <c r="AB117" s="37">
        <f t="shared" si="11"/>
        <v>4633.9199999999755</v>
      </c>
      <c r="AC117" s="37">
        <f t="shared" si="12"/>
        <v>6356.6600000000053</v>
      </c>
      <c r="AD117" s="37"/>
      <c r="AE117" s="37"/>
    </row>
    <row r="118" spans="1:31" hidden="1" x14ac:dyDescent="0.25">
      <c r="A118" s="1">
        <v>47818</v>
      </c>
      <c r="B118" s="34">
        <v>236.47</v>
      </c>
      <c r="C118" s="35">
        <v>989.11</v>
      </c>
      <c r="D118" s="35">
        <v>112514.8</v>
      </c>
      <c r="E118" s="34">
        <v>223.47</v>
      </c>
      <c r="F118" s="35">
        <v>989.36</v>
      </c>
      <c r="G118" s="35">
        <v>111920.48</v>
      </c>
      <c r="H118" s="34">
        <v>210.59</v>
      </c>
      <c r="I118" s="35">
        <v>989.56</v>
      </c>
      <c r="J118" s="35">
        <v>111327.1</v>
      </c>
      <c r="K118" s="34">
        <v>197.84</v>
      </c>
      <c r="L118" s="35">
        <v>989.72</v>
      </c>
      <c r="M118" s="35">
        <v>110732.17</v>
      </c>
      <c r="N118" s="34">
        <f>N117+Table1[[#This Row],[int2_5]]</f>
        <v>44332.960000000006</v>
      </c>
      <c r="O118" s="35">
        <f>O117+Table1[[#This Row],[int2_375]]</f>
        <v>43065.14999999998</v>
      </c>
      <c r="P118" s="35">
        <f>P117+Table1[[#This Row],[int2_25]]</f>
        <v>42572.180000000008</v>
      </c>
      <c r="Q118" s="39">
        <f>Q117+Table1[[#This Row],[int2_125]]</f>
        <v>42271.95</v>
      </c>
      <c r="S118" s="12">
        <f t="shared" si="13"/>
        <v>1466.25</v>
      </c>
      <c r="T118" s="12">
        <f t="shared" si="14"/>
        <v>2924.4499999999812</v>
      </c>
      <c r="U118" s="12">
        <f t="shared" si="15"/>
        <v>4372.3000000000011</v>
      </c>
      <c r="W118" s="37">
        <f>Table1[[#This Row],[loanCost2_5]]-Table1[[#This Row],[loanCost2_375]]</f>
        <v>1267.8100000000268</v>
      </c>
      <c r="X118" s="37">
        <f>Table1[[#This Row],[loanCost2_5]]-Table1[[#This Row],[loanCost2_25]]</f>
        <v>1760.7799999999988</v>
      </c>
      <c r="Y118" s="37">
        <f>Table1[[#This Row],[loanCost2_5]]-Table1[[#This Row],[loanCost2_125]]</f>
        <v>2061.0100000000093</v>
      </c>
      <c r="AA118" s="37">
        <f t="shared" si="10"/>
        <v>2734.0600000000268</v>
      </c>
      <c r="AB118" s="37">
        <f t="shared" si="11"/>
        <v>4685.2299999999796</v>
      </c>
      <c r="AC118" s="37">
        <f t="shared" si="12"/>
        <v>6433.3100000000104</v>
      </c>
      <c r="AD118" s="37"/>
      <c r="AE118" s="37"/>
    </row>
    <row r="119" spans="1:31" hidden="1" x14ac:dyDescent="0.25">
      <c r="A119" s="1">
        <v>47849</v>
      </c>
      <c r="B119" s="34">
        <v>234.41</v>
      </c>
      <c r="C119" s="35">
        <v>991.17</v>
      </c>
      <c r="D119" s="35">
        <v>111523.62</v>
      </c>
      <c r="E119" s="34">
        <v>221.51</v>
      </c>
      <c r="F119" s="35">
        <v>991.32</v>
      </c>
      <c r="G119" s="35">
        <v>110929.16</v>
      </c>
      <c r="H119" s="34">
        <v>208.74</v>
      </c>
      <c r="I119" s="35">
        <v>991.41</v>
      </c>
      <c r="J119" s="35">
        <v>110335.69</v>
      </c>
      <c r="K119" s="34">
        <v>196.09</v>
      </c>
      <c r="L119" s="35">
        <v>991.47</v>
      </c>
      <c r="M119" s="35">
        <v>109740.7</v>
      </c>
      <c r="N119" s="34">
        <f>N118+Table1[[#This Row],[int2_5]]</f>
        <v>44567.37000000001</v>
      </c>
      <c r="O119" s="35">
        <f>O118+Table1[[#This Row],[int2_375]]</f>
        <v>43286.659999999982</v>
      </c>
      <c r="P119" s="35">
        <f>P118+Table1[[#This Row],[int2_25]]</f>
        <v>42780.920000000006</v>
      </c>
      <c r="Q119" s="39">
        <f>Q118+Table1[[#This Row],[int2_125]]</f>
        <v>42468.039999999994</v>
      </c>
      <c r="S119" s="12">
        <f t="shared" si="13"/>
        <v>1479</v>
      </c>
      <c r="T119" s="12">
        <f t="shared" si="14"/>
        <v>2949.879999999981</v>
      </c>
      <c r="U119" s="12">
        <f t="shared" si="15"/>
        <v>4410.3200000000015</v>
      </c>
      <c r="W119" s="37">
        <f>Table1[[#This Row],[loanCost2_5]]-Table1[[#This Row],[loanCost2_375]]</f>
        <v>1280.7100000000282</v>
      </c>
      <c r="X119" s="37">
        <f>Table1[[#This Row],[loanCost2_5]]-Table1[[#This Row],[loanCost2_25]]</f>
        <v>1786.4500000000044</v>
      </c>
      <c r="Y119" s="37">
        <f>Table1[[#This Row],[loanCost2_5]]-Table1[[#This Row],[loanCost2_125]]</f>
        <v>2099.3300000000163</v>
      </c>
      <c r="AA119" s="37">
        <f t="shared" si="10"/>
        <v>2759.7100000000282</v>
      </c>
      <c r="AB119" s="37">
        <f t="shared" si="11"/>
        <v>4736.3299999999854</v>
      </c>
      <c r="AC119" s="37">
        <f t="shared" si="12"/>
        <v>6509.6500000000178</v>
      </c>
      <c r="AD119" s="37"/>
      <c r="AE119" s="37"/>
    </row>
    <row r="120" spans="1:31" hidden="1" x14ac:dyDescent="0.25">
      <c r="A120" s="1">
        <v>47880</v>
      </c>
      <c r="B120" s="34">
        <v>232.34</v>
      </c>
      <c r="C120" s="35">
        <v>993.24</v>
      </c>
      <c r="D120" s="35">
        <v>110530.38</v>
      </c>
      <c r="E120" s="34">
        <v>219.55</v>
      </c>
      <c r="F120" s="35">
        <v>993.28</v>
      </c>
      <c r="G120" s="35">
        <v>109935.88</v>
      </c>
      <c r="H120" s="34">
        <v>206.88</v>
      </c>
      <c r="I120" s="35">
        <v>993.27</v>
      </c>
      <c r="J120" s="35">
        <v>109342.42</v>
      </c>
      <c r="K120" s="34">
        <v>194.33</v>
      </c>
      <c r="L120" s="35">
        <v>993.23</v>
      </c>
      <c r="M120" s="35">
        <v>108747.47</v>
      </c>
      <c r="N120" s="34">
        <f>N119+Table1[[#This Row],[int2_5]]</f>
        <v>44799.710000000006</v>
      </c>
      <c r="O120" s="35">
        <f>O119+Table1[[#This Row],[int2_375]]</f>
        <v>43506.209999999985</v>
      </c>
      <c r="P120" s="35">
        <f>P119+Table1[[#This Row],[int2_25]]</f>
        <v>42987.8</v>
      </c>
      <c r="Q120" s="39">
        <f>Q119+Table1[[#This Row],[int2_125]]</f>
        <v>42662.369999999995</v>
      </c>
      <c r="S120" s="12">
        <f t="shared" si="13"/>
        <v>1491.75</v>
      </c>
      <c r="T120" s="12">
        <f t="shared" si="14"/>
        <v>2975.3099999999808</v>
      </c>
      <c r="U120" s="12">
        <f t="shared" si="15"/>
        <v>4448.340000000002</v>
      </c>
      <c r="W120" s="37">
        <f>Table1[[#This Row],[loanCost2_5]]-Table1[[#This Row],[loanCost2_375]]</f>
        <v>1293.5000000000218</v>
      </c>
      <c r="X120" s="37">
        <f>Table1[[#This Row],[loanCost2_5]]-Table1[[#This Row],[loanCost2_25]]</f>
        <v>1811.9100000000035</v>
      </c>
      <c r="Y120" s="37">
        <f>Table1[[#This Row],[loanCost2_5]]-Table1[[#This Row],[loanCost2_125]]</f>
        <v>2137.3400000000111</v>
      </c>
      <c r="AA120" s="37">
        <f t="shared" si="10"/>
        <v>2785.2500000000218</v>
      </c>
      <c r="AB120" s="37">
        <f t="shared" si="11"/>
        <v>4787.2199999999848</v>
      </c>
      <c r="AC120" s="37">
        <f t="shared" si="12"/>
        <v>6585.680000000013</v>
      </c>
      <c r="AD120" s="37"/>
      <c r="AE120" s="37"/>
    </row>
    <row r="121" spans="1:31" hidden="1" x14ac:dyDescent="0.25">
      <c r="A121" s="1">
        <v>47908</v>
      </c>
      <c r="B121" s="34">
        <v>230.27</v>
      </c>
      <c r="C121" s="35">
        <v>995.31</v>
      </c>
      <c r="D121" s="35">
        <v>109535.08</v>
      </c>
      <c r="E121" s="34">
        <v>217.58</v>
      </c>
      <c r="F121" s="35">
        <v>995.25</v>
      </c>
      <c r="G121" s="35">
        <v>108940.63</v>
      </c>
      <c r="H121" s="34">
        <v>205.02</v>
      </c>
      <c r="I121" s="35">
        <v>995.13</v>
      </c>
      <c r="J121" s="35">
        <v>108347.29</v>
      </c>
      <c r="K121" s="34">
        <v>192.57</v>
      </c>
      <c r="L121" s="35">
        <v>994.99</v>
      </c>
      <c r="M121" s="35">
        <v>107752.49</v>
      </c>
      <c r="N121" s="34">
        <f>N120+Table1[[#This Row],[int2_5]]</f>
        <v>45029.98</v>
      </c>
      <c r="O121" s="35">
        <f>O120+Table1[[#This Row],[int2_375]]</f>
        <v>43723.789999999986</v>
      </c>
      <c r="P121" s="35">
        <f>P120+Table1[[#This Row],[int2_25]]</f>
        <v>43192.82</v>
      </c>
      <c r="Q121" s="39">
        <f>Q120+Table1[[#This Row],[int2_125]]</f>
        <v>42854.939999999995</v>
      </c>
      <c r="S121" s="12">
        <f t="shared" si="13"/>
        <v>1504.5</v>
      </c>
      <c r="T121" s="12">
        <f t="shared" si="14"/>
        <v>3000.7399999999807</v>
      </c>
      <c r="U121" s="12">
        <f t="shared" si="15"/>
        <v>4486.3600000000024</v>
      </c>
      <c r="W121" s="37">
        <f>Table1[[#This Row],[loanCost2_5]]-Table1[[#This Row],[loanCost2_375]]</f>
        <v>1306.1900000000169</v>
      </c>
      <c r="X121" s="37">
        <f>Table1[[#This Row],[loanCost2_5]]-Table1[[#This Row],[loanCost2_25]]</f>
        <v>1837.1600000000035</v>
      </c>
      <c r="Y121" s="37">
        <f>Table1[[#This Row],[loanCost2_5]]-Table1[[#This Row],[loanCost2_125]]</f>
        <v>2175.0400000000081</v>
      </c>
      <c r="AA121" s="37">
        <f t="shared" si="10"/>
        <v>2810.6900000000169</v>
      </c>
      <c r="AB121" s="37">
        <f t="shared" si="11"/>
        <v>4837.8999999999842</v>
      </c>
      <c r="AC121" s="37">
        <f t="shared" si="12"/>
        <v>6661.4000000000106</v>
      </c>
      <c r="AD121" s="37"/>
      <c r="AE121" s="37"/>
    </row>
    <row r="122" spans="1:31" hidden="1" x14ac:dyDescent="0.25">
      <c r="A122" s="1">
        <v>47939</v>
      </c>
      <c r="B122" s="34">
        <v>228.2</v>
      </c>
      <c r="C122" s="35">
        <v>997.38</v>
      </c>
      <c r="D122" s="35">
        <v>108537.69</v>
      </c>
      <c r="E122" s="34">
        <v>215.61</v>
      </c>
      <c r="F122" s="35">
        <v>997.22</v>
      </c>
      <c r="G122" s="35">
        <v>107943.41</v>
      </c>
      <c r="H122" s="34">
        <v>203.15</v>
      </c>
      <c r="I122" s="35">
        <v>997</v>
      </c>
      <c r="J122" s="35">
        <v>107350.29</v>
      </c>
      <c r="K122" s="34">
        <v>190.81</v>
      </c>
      <c r="L122" s="35">
        <v>996.75</v>
      </c>
      <c r="M122" s="35">
        <v>106755.74</v>
      </c>
      <c r="N122" s="34">
        <f>N121+Table1[[#This Row],[int2_5]]</f>
        <v>45258.18</v>
      </c>
      <c r="O122" s="35">
        <f>O121+Table1[[#This Row],[int2_375]]</f>
        <v>43939.399999999987</v>
      </c>
      <c r="P122" s="35">
        <f>P121+Table1[[#This Row],[int2_25]]</f>
        <v>43395.97</v>
      </c>
      <c r="Q122" s="39">
        <f>Q121+Table1[[#This Row],[int2_125]]</f>
        <v>43045.749999999993</v>
      </c>
      <c r="S122" s="12">
        <f t="shared" si="13"/>
        <v>1517.25</v>
      </c>
      <c r="T122" s="12">
        <f t="shared" si="14"/>
        <v>3026.1699999999805</v>
      </c>
      <c r="U122" s="12">
        <f t="shared" si="15"/>
        <v>4524.3800000000028</v>
      </c>
      <c r="W122" s="37">
        <f>Table1[[#This Row],[loanCost2_5]]-Table1[[#This Row],[loanCost2_375]]</f>
        <v>1318.7800000000134</v>
      </c>
      <c r="X122" s="37">
        <f>Table1[[#This Row],[loanCost2_5]]-Table1[[#This Row],[loanCost2_25]]</f>
        <v>1862.2099999999991</v>
      </c>
      <c r="Y122" s="37">
        <f>Table1[[#This Row],[loanCost2_5]]-Table1[[#This Row],[loanCost2_125]]</f>
        <v>2212.4300000000076</v>
      </c>
      <c r="AA122" s="37">
        <f t="shared" si="10"/>
        <v>2836.0300000000134</v>
      </c>
      <c r="AB122" s="37">
        <f t="shared" si="11"/>
        <v>4888.3799999999792</v>
      </c>
      <c r="AC122" s="37">
        <f t="shared" si="12"/>
        <v>6736.8100000000104</v>
      </c>
      <c r="AD122" s="37"/>
      <c r="AE122" s="37"/>
    </row>
    <row r="123" spans="1:31" hidden="1" x14ac:dyDescent="0.25">
      <c r="A123" s="1">
        <v>47969</v>
      </c>
      <c r="B123" s="34">
        <v>226.12</v>
      </c>
      <c r="C123" s="35">
        <v>999.46</v>
      </c>
      <c r="D123" s="35">
        <v>107538.23</v>
      </c>
      <c r="E123" s="34">
        <v>213.64</v>
      </c>
      <c r="F123" s="35">
        <v>999.19</v>
      </c>
      <c r="G123" s="35">
        <v>106944.22</v>
      </c>
      <c r="H123" s="34">
        <v>201.28</v>
      </c>
      <c r="I123" s="35">
        <v>998.87</v>
      </c>
      <c r="J123" s="35">
        <v>106351.42</v>
      </c>
      <c r="K123" s="34">
        <v>189.05</v>
      </c>
      <c r="L123" s="35">
        <v>998.51</v>
      </c>
      <c r="M123" s="35">
        <v>105757.22</v>
      </c>
      <c r="N123" s="34">
        <f>N122+Table1[[#This Row],[int2_5]]</f>
        <v>45484.3</v>
      </c>
      <c r="O123" s="35">
        <f>O122+Table1[[#This Row],[int2_375]]</f>
        <v>44153.039999999986</v>
      </c>
      <c r="P123" s="35">
        <f>P122+Table1[[#This Row],[int2_25]]</f>
        <v>43597.25</v>
      </c>
      <c r="Q123" s="39">
        <f>Q122+Table1[[#This Row],[int2_125]]</f>
        <v>43234.799999999996</v>
      </c>
      <c r="S123" s="12">
        <f t="shared" si="13"/>
        <v>1530</v>
      </c>
      <c r="T123" s="12">
        <f t="shared" si="14"/>
        <v>3051.5999999999804</v>
      </c>
      <c r="U123" s="12">
        <f t="shared" si="15"/>
        <v>4562.4000000000033</v>
      </c>
      <c r="W123" s="37">
        <f>Table1[[#This Row],[loanCost2_5]]-Table1[[#This Row],[loanCost2_375]]</f>
        <v>1331.2600000000166</v>
      </c>
      <c r="X123" s="37">
        <f>Table1[[#This Row],[loanCost2_5]]-Table1[[#This Row],[loanCost2_25]]</f>
        <v>1887.0500000000029</v>
      </c>
      <c r="Y123" s="37">
        <f>Table1[[#This Row],[loanCost2_5]]-Table1[[#This Row],[loanCost2_125]]</f>
        <v>2249.5000000000073</v>
      </c>
      <c r="AA123" s="37">
        <f t="shared" si="10"/>
        <v>2861.2600000000166</v>
      </c>
      <c r="AB123" s="37">
        <f t="shared" si="11"/>
        <v>4938.6499999999833</v>
      </c>
      <c r="AC123" s="37">
        <f t="shared" si="12"/>
        <v>6811.9000000000106</v>
      </c>
      <c r="AD123" s="37"/>
      <c r="AE123" s="37"/>
    </row>
    <row r="124" spans="1:31" hidden="1" x14ac:dyDescent="0.25">
      <c r="A124" s="1">
        <v>48000</v>
      </c>
      <c r="B124" s="34">
        <v>224.04</v>
      </c>
      <c r="C124" s="35">
        <v>1001.54</v>
      </c>
      <c r="D124" s="35">
        <v>106536.69</v>
      </c>
      <c r="E124" s="34">
        <v>211.66</v>
      </c>
      <c r="F124" s="35">
        <v>1001.17</v>
      </c>
      <c r="G124" s="35">
        <v>105943.05</v>
      </c>
      <c r="H124" s="34">
        <v>199.41</v>
      </c>
      <c r="I124" s="35">
        <v>1000.74</v>
      </c>
      <c r="J124" s="35">
        <v>105350.68</v>
      </c>
      <c r="K124" s="34">
        <v>187.28</v>
      </c>
      <c r="L124" s="35">
        <v>1000.28</v>
      </c>
      <c r="M124" s="35">
        <v>104756.94</v>
      </c>
      <c r="N124" s="34">
        <f>N123+Table1[[#This Row],[int2_5]]</f>
        <v>45708.340000000004</v>
      </c>
      <c r="O124" s="35">
        <f>O123+Table1[[#This Row],[int2_375]]</f>
        <v>44364.69999999999</v>
      </c>
      <c r="P124" s="35">
        <f>P123+Table1[[#This Row],[int2_25]]</f>
        <v>43796.66</v>
      </c>
      <c r="Q124" s="39">
        <f>Q123+Table1[[#This Row],[int2_125]]</f>
        <v>43422.079999999994</v>
      </c>
      <c r="S124" s="12">
        <f t="shared" si="13"/>
        <v>1542.75</v>
      </c>
      <c r="T124" s="12">
        <f t="shared" si="14"/>
        <v>3077.0299999999802</v>
      </c>
      <c r="U124" s="12">
        <f t="shared" si="15"/>
        <v>4600.4200000000037</v>
      </c>
      <c r="W124" s="37">
        <f>Table1[[#This Row],[loanCost2_5]]-Table1[[#This Row],[loanCost2_375]]</f>
        <v>1343.640000000014</v>
      </c>
      <c r="X124" s="37">
        <f>Table1[[#This Row],[loanCost2_5]]-Table1[[#This Row],[loanCost2_25]]</f>
        <v>1911.6800000000003</v>
      </c>
      <c r="Y124" s="37">
        <f>Table1[[#This Row],[loanCost2_5]]-Table1[[#This Row],[loanCost2_125]]</f>
        <v>2286.2600000000093</v>
      </c>
      <c r="AA124" s="37">
        <f t="shared" si="10"/>
        <v>2886.390000000014</v>
      </c>
      <c r="AB124" s="37">
        <f t="shared" si="11"/>
        <v>4988.7099999999809</v>
      </c>
      <c r="AC124" s="37">
        <f t="shared" si="12"/>
        <v>6886.680000000013</v>
      </c>
      <c r="AD124" s="37"/>
      <c r="AE124" s="37"/>
    </row>
    <row r="125" spans="1:31" hidden="1" x14ac:dyDescent="0.25">
      <c r="A125" s="1">
        <v>48030</v>
      </c>
      <c r="B125" s="34">
        <v>221.95</v>
      </c>
      <c r="C125" s="35">
        <v>1003.63</v>
      </c>
      <c r="D125" s="35">
        <v>105533.06</v>
      </c>
      <c r="E125" s="34">
        <v>209.68</v>
      </c>
      <c r="F125" s="35">
        <v>1003.15</v>
      </c>
      <c r="G125" s="35">
        <v>104939.9</v>
      </c>
      <c r="H125" s="34">
        <v>197.53</v>
      </c>
      <c r="I125" s="35">
        <v>1002.62</v>
      </c>
      <c r="J125" s="35">
        <v>104348.06</v>
      </c>
      <c r="K125" s="34">
        <v>185.51</v>
      </c>
      <c r="L125" s="35">
        <v>1002.05</v>
      </c>
      <c r="M125" s="35">
        <v>103754.89</v>
      </c>
      <c r="N125" s="34">
        <f>N124+Table1[[#This Row],[int2_5]]</f>
        <v>45930.29</v>
      </c>
      <c r="O125" s="35">
        <f>O124+Table1[[#This Row],[int2_375]]</f>
        <v>44574.37999999999</v>
      </c>
      <c r="P125" s="35">
        <f>P124+Table1[[#This Row],[int2_25]]</f>
        <v>43994.19</v>
      </c>
      <c r="Q125" s="39">
        <f>Q124+Table1[[#This Row],[int2_125]]</f>
        <v>43607.59</v>
      </c>
      <c r="S125" s="12">
        <f t="shared" si="13"/>
        <v>1555.5</v>
      </c>
      <c r="T125" s="12">
        <f t="shared" si="14"/>
        <v>3102.45999999998</v>
      </c>
      <c r="U125" s="12">
        <f t="shared" si="15"/>
        <v>4638.4400000000041</v>
      </c>
      <c r="W125" s="37">
        <f>Table1[[#This Row],[loanCost2_5]]-Table1[[#This Row],[loanCost2_375]]</f>
        <v>1355.9100000000108</v>
      </c>
      <c r="X125" s="37">
        <f>Table1[[#This Row],[loanCost2_5]]-Table1[[#This Row],[loanCost2_25]]</f>
        <v>1936.0999999999985</v>
      </c>
      <c r="Y125" s="37">
        <f>Table1[[#This Row],[loanCost2_5]]-Table1[[#This Row],[loanCost2_125]]</f>
        <v>2322.7000000000044</v>
      </c>
      <c r="AA125" s="37">
        <f t="shared" si="10"/>
        <v>2911.4100000000108</v>
      </c>
      <c r="AB125" s="37">
        <f t="shared" si="11"/>
        <v>5038.5599999999786</v>
      </c>
      <c r="AC125" s="37">
        <f t="shared" si="12"/>
        <v>6961.1400000000085</v>
      </c>
      <c r="AD125" s="37"/>
      <c r="AE125" s="37"/>
    </row>
    <row r="126" spans="1:31" hidden="1" x14ac:dyDescent="0.25">
      <c r="A126" s="1">
        <v>48061</v>
      </c>
      <c r="B126" s="34">
        <v>219.86</v>
      </c>
      <c r="C126" s="35">
        <v>1005.72</v>
      </c>
      <c r="D126" s="35">
        <v>104527.34</v>
      </c>
      <c r="E126" s="34">
        <v>207.69</v>
      </c>
      <c r="F126" s="35">
        <v>1005.14</v>
      </c>
      <c r="G126" s="35">
        <v>103934.76</v>
      </c>
      <c r="H126" s="34">
        <v>195.65</v>
      </c>
      <c r="I126" s="35">
        <v>1004.5</v>
      </c>
      <c r="J126" s="35">
        <v>103343.57</v>
      </c>
      <c r="K126" s="34">
        <v>183.73</v>
      </c>
      <c r="L126" s="35">
        <v>1003.83</v>
      </c>
      <c r="M126" s="35">
        <v>102751.06</v>
      </c>
      <c r="N126" s="34">
        <f>N125+Table1[[#This Row],[int2_5]]</f>
        <v>46150.15</v>
      </c>
      <c r="O126" s="35">
        <f>O125+Table1[[#This Row],[int2_375]]</f>
        <v>44782.069999999992</v>
      </c>
      <c r="P126" s="35">
        <f>P125+Table1[[#This Row],[int2_25]]</f>
        <v>44189.840000000004</v>
      </c>
      <c r="Q126" s="39">
        <f>Q125+Table1[[#This Row],[int2_125]]</f>
        <v>43791.32</v>
      </c>
      <c r="S126" s="12">
        <f t="shared" si="13"/>
        <v>1568.25</v>
      </c>
      <c r="T126" s="12">
        <f t="shared" si="14"/>
        <v>3127.8899999999799</v>
      </c>
      <c r="U126" s="12">
        <f t="shared" si="15"/>
        <v>4676.4600000000046</v>
      </c>
      <c r="W126" s="37">
        <f>Table1[[#This Row],[loanCost2_5]]-Table1[[#This Row],[loanCost2_375]]</f>
        <v>1368.080000000009</v>
      </c>
      <c r="X126" s="37">
        <f>Table1[[#This Row],[loanCost2_5]]-Table1[[#This Row],[loanCost2_25]]</f>
        <v>1960.3099999999977</v>
      </c>
      <c r="Y126" s="37">
        <f>Table1[[#This Row],[loanCost2_5]]-Table1[[#This Row],[loanCost2_125]]</f>
        <v>2358.8300000000017</v>
      </c>
      <c r="AA126" s="37">
        <f t="shared" si="10"/>
        <v>2936.330000000009</v>
      </c>
      <c r="AB126" s="37">
        <f t="shared" si="11"/>
        <v>5088.1999999999771</v>
      </c>
      <c r="AC126" s="37">
        <f t="shared" si="12"/>
        <v>7035.2900000000063</v>
      </c>
      <c r="AD126" s="37"/>
      <c r="AE126" s="37"/>
    </row>
    <row r="127" spans="1:31" hidden="1" x14ac:dyDescent="0.25">
      <c r="A127" s="1">
        <v>48092</v>
      </c>
      <c r="B127" s="34">
        <v>217.77</v>
      </c>
      <c r="C127" s="35">
        <v>1007.81</v>
      </c>
      <c r="D127" s="35">
        <v>103519.53</v>
      </c>
      <c r="E127" s="34">
        <v>205.7</v>
      </c>
      <c r="F127" s="35">
        <v>1007.13</v>
      </c>
      <c r="G127" s="35">
        <v>102927.64</v>
      </c>
      <c r="H127" s="34">
        <v>193.77</v>
      </c>
      <c r="I127" s="35">
        <v>1006.38</v>
      </c>
      <c r="J127" s="35">
        <v>102337.18</v>
      </c>
      <c r="K127" s="34">
        <v>181.96</v>
      </c>
      <c r="L127" s="35">
        <v>1005.6</v>
      </c>
      <c r="M127" s="35">
        <v>101745.46</v>
      </c>
      <c r="N127" s="34">
        <f>N126+Table1[[#This Row],[int2_5]]</f>
        <v>46367.92</v>
      </c>
      <c r="O127" s="35">
        <f>O126+Table1[[#This Row],[int2_375]]</f>
        <v>44987.76999999999</v>
      </c>
      <c r="P127" s="35">
        <f>P126+Table1[[#This Row],[int2_25]]</f>
        <v>44383.61</v>
      </c>
      <c r="Q127" s="39">
        <f>Q126+Table1[[#This Row],[int2_125]]</f>
        <v>43973.279999999999</v>
      </c>
      <c r="S127" s="12">
        <f t="shared" si="13"/>
        <v>1581</v>
      </c>
      <c r="T127" s="12">
        <f t="shared" si="14"/>
        <v>3153.3199999999797</v>
      </c>
      <c r="U127" s="12">
        <f t="shared" si="15"/>
        <v>4714.480000000005</v>
      </c>
      <c r="W127" s="37">
        <f>Table1[[#This Row],[loanCost2_5]]-Table1[[#This Row],[loanCost2_375]]</f>
        <v>1380.1500000000087</v>
      </c>
      <c r="X127" s="37">
        <f>Table1[[#This Row],[loanCost2_5]]-Table1[[#This Row],[loanCost2_25]]</f>
        <v>1984.3099999999977</v>
      </c>
      <c r="Y127" s="37">
        <f>Table1[[#This Row],[loanCost2_5]]-Table1[[#This Row],[loanCost2_125]]</f>
        <v>2394.6399999999994</v>
      </c>
      <c r="AA127" s="37">
        <f t="shared" si="10"/>
        <v>2961.1500000000087</v>
      </c>
      <c r="AB127" s="37">
        <f t="shared" si="11"/>
        <v>5137.6299999999774</v>
      </c>
      <c r="AC127" s="37">
        <f t="shared" si="12"/>
        <v>7109.1200000000044</v>
      </c>
      <c r="AD127" s="37"/>
      <c r="AE127" s="37"/>
    </row>
    <row r="128" spans="1:31" hidden="1" x14ac:dyDescent="0.25">
      <c r="A128" s="1">
        <v>48122</v>
      </c>
      <c r="B128" s="34">
        <v>215.67</v>
      </c>
      <c r="C128" s="35">
        <v>1009.91</v>
      </c>
      <c r="D128" s="35">
        <v>102509.61</v>
      </c>
      <c r="E128" s="34">
        <v>203.71</v>
      </c>
      <c r="F128" s="35">
        <v>1009.12</v>
      </c>
      <c r="G128" s="35">
        <v>101918.52</v>
      </c>
      <c r="H128" s="34">
        <v>191.88</v>
      </c>
      <c r="I128" s="35">
        <v>1008.27</v>
      </c>
      <c r="J128" s="35">
        <v>101328.92</v>
      </c>
      <c r="K128" s="34">
        <v>180.17</v>
      </c>
      <c r="L128" s="35">
        <v>1007.39</v>
      </c>
      <c r="M128" s="35">
        <v>100738.07</v>
      </c>
      <c r="N128" s="34">
        <f>N127+Table1[[#This Row],[int2_5]]</f>
        <v>46583.59</v>
      </c>
      <c r="O128" s="35">
        <f>O127+Table1[[#This Row],[int2_375]]</f>
        <v>45191.479999999989</v>
      </c>
      <c r="P128" s="35">
        <f>P127+Table1[[#This Row],[int2_25]]</f>
        <v>44575.49</v>
      </c>
      <c r="Q128" s="39">
        <f>Q127+Table1[[#This Row],[int2_125]]</f>
        <v>44153.45</v>
      </c>
      <c r="S128" s="12">
        <f t="shared" si="13"/>
        <v>1593.75</v>
      </c>
      <c r="T128" s="12">
        <f t="shared" si="14"/>
        <v>3178.7499999999795</v>
      </c>
      <c r="U128" s="12">
        <f t="shared" si="15"/>
        <v>4752.5000000000055</v>
      </c>
      <c r="W128" s="37">
        <f>Table1[[#This Row],[loanCost2_5]]-Table1[[#This Row],[loanCost2_375]]</f>
        <v>1392.1100000000079</v>
      </c>
      <c r="X128" s="37">
        <f>Table1[[#This Row],[loanCost2_5]]-Table1[[#This Row],[loanCost2_25]]</f>
        <v>2008.0999999999985</v>
      </c>
      <c r="Y128" s="37">
        <f>Table1[[#This Row],[loanCost2_5]]-Table1[[#This Row],[loanCost2_125]]</f>
        <v>2430.1399999999994</v>
      </c>
      <c r="AA128" s="37">
        <f t="shared" si="10"/>
        <v>2985.8600000000079</v>
      </c>
      <c r="AB128" s="37">
        <f t="shared" si="11"/>
        <v>5186.8499999999785</v>
      </c>
      <c r="AC128" s="37">
        <f t="shared" si="12"/>
        <v>7182.6400000000049</v>
      </c>
      <c r="AD128" s="37"/>
      <c r="AE128" s="37"/>
    </row>
    <row r="129" spans="1:31" hidden="1" x14ac:dyDescent="0.25">
      <c r="A129" s="1">
        <v>48153</v>
      </c>
      <c r="B129" s="34">
        <v>213.56</v>
      </c>
      <c r="C129" s="35">
        <v>1012.02</v>
      </c>
      <c r="D129" s="35">
        <v>101497.60000000001</v>
      </c>
      <c r="E129" s="34">
        <v>201.71</v>
      </c>
      <c r="F129" s="35">
        <v>1011.12</v>
      </c>
      <c r="G129" s="35">
        <v>100907.4</v>
      </c>
      <c r="H129" s="34">
        <v>189.99</v>
      </c>
      <c r="I129" s="35">
        <v>1010.16</v>
      </c>
      <c r="J129" s="35">
        <v>100318.76</v>
      </c>
      <c r="K129" s="34">
        <v>178.39</v>
      </c>
      <c r="L129" s="35">
        <v>1009.17</v>
      </c>
      <c r="M129" s="35">
        <v>99728.9</v>
      </c>
      <c r="N129" s="34">
        <f>N128+Table1[[#This Row],[int2_5]]</f>
        <v>46797.149999999994</v>
      </c>
      <c r="O129" s="35">
        <f>O128+Table1[[#This Row],[int2_375]]</f>
        <v>45393.189999999988</v>
      </c>
      <c r="P129" s="35">
        <f>P128+Table1[[#This Row],[int2_25]]</f>
        <v>44765.479999999996</v>
      </c>
      <c r="Q129" s="39">
        <f>Q128+Table1[[#This Row],[int2_125]]</f>
        <v>44331.839999999997</v>
      </c>
      <c r="S129" s="12">
        <f t="shared" si="13"/>
        <v>1606.5</v>
      </c>
      <c r="T129" s="12">
        <f t="shared" si="14"/>
        <v>3204.1799999999794</v>
      </c>
      <c r="U129" s="12">
        <f t="shared" si="15"/>
        <v>4790.5200000000059</v>
      </c>
      <c r="W129" s="37">
        <f>Table1[[#This Row],[loanCost2_5]]-Table1[[#This Row],[loanCost2_375]]</f>
        <v>1403.9600000000064</v>
      </c>
      <c r="X129" s="37">
        <f>Table1[[#This Row],[loanCost2_5]]-Table1[[#This Row],[loanCost2_25]]</f>
        <v>2031.6699999999983</v>
      </c>
      <c r="Y129" s="37">
        <f>Table1[[#This Row],[loanCost2_5]]-Table1[[#This Row],[loanCost2_125]]</f>
        <v>2465.3099999999977</v>
      </c>
      <c r="AA129" s="37">
        <f t="shared" si="10"/>
        <v>3010.4600000000064</v>
      </c>
      <c r="AB129" s="37">
        <f t="shared" si="11"/>
        <v>5235.8499999999776</v>
      </c>
      <c r="AC129" s="37">
        <f t="shared" si="12"/>
        <v>7255.8300000000036</v>
      </c>
      <c r="AD129" s="37"/>
      <c r="AE129" s="37"/>
    </row>
    <row r="130" spans="1:31" hidden="1" x14ac:dyDescent="0.25">
      <c r="A130" s="1">
        <v>48183</v>
      </c>
      <c r="B130" s="34">
        <v>211.45</v>
      </c>
      <c r="C130" s="35">
        <v>1014.13</v>
      </c>
      <c r="D130" s="35">
        <v>100483.47</v>
      </c>
      <c r="E130" s="34">
        <v>199.71</v>
      </c>
      <c r="F130" s="35">
        <v>1013.12</v>
      </c>
      <c r="G130" s="35">
        <v>99894.28</v>
      </c>
      <c r="H130" s="34">
        <v>188.1</v>
      </c>
      <c r="I130" s="35">
        <v>1012.05</v>
      </c>
      <c r="J130" s="35">
        <v>99306.71</v>
      </c>
      <c r="K130" s="34">
        <v>176.6</v>
      </c>
      <c r="L130" s="35">
        <v>1010.96</v>
      </c>
      <c r="M130" s="35">
        <v>98717.94</v>
      </c>
      <c r="N130" s="34">
        <f>N129+Table1[[#This Row],[int2_5]]</f>
        <v>47008.599999999991</v>
      </c>
      <c r="O130" s="35">
        <f>O129+Table1[[#This Row],[int2_375]]</f>
        <v>45592.899999999987</v>
      </c>
      <c r="P130" s="35">
        <f>P129+Table1[[#This Row],[int2_25]]</f>
        <v>44953.579999999994</v>
      </c>
      <c r="Q130" s="39">
        <f>Q129+Table1[[#This Row],[int2_125]]</f>
        <v>44508.439999999995</v>
      </c>
      <c r="S130" s="12">
        <f t="shared" si="13"/>
        <v>1619.25</v>
      </c>
      <c r="T130" s="12">
        <f t="shared" si="14"/>
        <v>3229.6099999999792</v>
      </c>
      <c r="U130" s="12">
        <f t="shared" si="15"/>
        <v>4828.5400000000063</v>
      </c>
      <c r="W130" s="37">
        <f>Table1[[#This Row],[loanCost2_5]]-Table1[[#This Row],[loanCost2_375]]</f>
        <v>1415.7000000000044</v>
      </c>
      <c r="X130" s="37">
        <f>Table1[[#This Row],[loanCost2_5]]-Table1[[#This Row],[loanCost2_25]]</f>
        <v>2055.0199999999968</v>
      </c>
      <c r="Y130" s="37">
        <f>Table1[[#This Row],[loanCost2_5]]-Table1[[#This Row],[loanCost2_125]]</f>
        <v>2500.1599999999962</v>
      </c>
      <c r="AA130" s="37">
        <f t="shared" si="10"/>
        <v>3034.9500000000044</v>
      </c>
      <c r="AB130" s="37">
        <f t="shared" si="11"/>
        <v>5284.6299999999756</v>
      </c>
      <c r="AC130" s="37">
        <f t="shared" si="12"/>
        <v>7328.7000000000025</v>
      </c>
      <c r="AD130" s="37"/>
      <c r="AE130" s="37"/>
    </row>
    <row r="131" spans="1:31" hidden="1" x14ac:dyDescent="0.25">
      <c r="A131" s="1">
        <v>48214</v>
      </c>
      <c r="B131" s="34">
        <v>209.34</v>
      </c>
      <c r="C131" s="35">
        <v>1016.24</v>
      </c>
      <c r="D131" s="35">
        <v>99467.23</v>
      </c>
      <c r="E131" s="34">
        <v>197.71</v>
      </c>
      <c r="F131" s="35">
        <v>1015.12</v>
      </c>
      <c r="G131" s="35">
        <v>98879.16</v>
      </c>
      <c r="H131" s="34">
        <v>186.2</v>
      </c>
      <c r="I131" s="35">
        <v>1013.95</v>
      </c>
      <c r="J131" s="35">
        <v>98292.76</v>
      </c>
      <c r="K131" s="34">
        <v>174.81</v>
      </c>
      <c r="L131" s="35">
        <v>1012.75</v>
      </c>
      <c r="M131" s="35">
        <v>97705.2</v>
      </c>
      <c r="N131" s="34">
        <f>N130+Table1[[#This Row],[int2_5]]</f>
        <v>47217.939999999988</v>
      </c>
      <c r="O131" s="35">
        <f>O130+Table1[[#This Row],[int2_375]]</f>
        <v>45790.609999999986</v>
      </c>
      <c r="P131" s="35">
        <f>P130+Table1[[#This Row],[int2_25]]</f>
        <v>45139.779999999992</v>
      </c>
      <c r="Q131" s="39">
        <f>Q130+Table1[[#This Row],[int2_125]]</f>
        <v>44683.249999999993</v>
      </c>
      <c r="S131" s="12">
        <f t="shared" si="13"/>
        <v>1632</v>
      </c>
      <c r="T131" s="12">
        <f t="shared" si="14"/>
        <v>3255.039999999979</v>
      </c>
      <c r="U131" s="12">
        <f t="shared" si="15"/>
        <v>4866.5600000000068</v>
      </c>
      <c r="W131" s="37">
        <f>Table1[[#This Row],[loanCost2_5]]-Table1[[#This Row],[loanCost2_375]]</f>
        <v>1427.3300000000017</v>
      </c>
      <c r="X131" s="37">
        <f>Table1[[#This Row],[loanCost2_5]]-Table1[[#This Row],[loanCost2_25]]</f>
        <v>2078.1599999999962</v>
      </c>
      <c r="Y131" s="37">
        <f>Table1[[#This Row],[loanCost2_5]]-Table1[[#This Row],[loanCost2_125]]</f>
        <v>2534.6899999999951</v>
      </c>
      <c r="AA131" s="37">
        <f t="shared" si="10"/>
        <v>3059.3300000000017</v>
      </c>
      <c r="AB131" s="37">
        <f t="shared" si="11"/>
        <v>5333.1999999999753</v>
      </c>
      <c r="AC131" s="37">
        <f t="shared" si="12"/>
        <v>7401.2500000000018</v>
      </c>
      <c r="AD131" s="37"/>
      <c r="AE131" s="37"/>
    </row>
    <row r="132" spans="1:31" hidden="1" x14ac:dyDescent="0.25">
      <c r="A132" s="1">
        <v>48245</v>
      </c>
      <c r="B132" s="34">
        <v>207.22</v>
      </c>
      <c r="C132" s="35">
        <v>1018.36</v>
      </c>
      <c r="D132" s="35">
        <v>98448.87</v>
      </c>
      <c r="E132" s="34">
        <v>195.7</v>
      </c>
      <c r="F132" s="35">
        <v>1017.13</v>
      </c>
      <c r="G132" s="35">
        <v>97862.03</v>
      </c>
      <c r="H132" s="34">
        <v>184.3</v>
      </c>
      <c r="I132" s="35">
        <v>1015.85</v>
      </c>
      <c r="J132" s="35">
        <v>97276.9</v>
      </c>
      <c r="K132" s="34">
        <v>173.02</v>
      </c>
      <c r="L132" s="35">
        <v>1014.54</v>
      </c>
      <c r="M132" s="35">
        <v>96690.66</v>
      </c>
      <c r="N132" s="34">
        <f>N131+Table1[[#This Row],[int2_5]]</f>
        <v>47425.159999999989</v>
      </c>
      <c r="O132" s="35">
        <f>O131+Table1[[#This Row],[int2_375]]</f>
        <v>45986.309999999983</v>
      </c>
      <c r="P132" s="35">
        <f>P131+Table1[[#This Row],[int2_25]]</f>
        <v>45324.079999999994</v>
      </c>
      <c r="Q132" s="39">
        <f>Q131+Table1[[#This Row],[int2_125]]</f>
        <v>44856.26999999999</v>
      </c>
      <c r="S132" s="12">
        <f t="shared" si="13"/>
        <v>1644.75</v>
      </c>
      <c r="T132" s="12">
        <f t="shared" si="14"/>
        <v>3280.4699999999789</v>
      </c>
      <c r="U132" s="12">
        <f t="shared" si="15"/>
        <v>4904.5800000000072</v>
      </c>
      <c r="W132" s="37">
        <f>Table1[[#This Row],[loanCost2_5]]-Table1[[#This Row],[loanCost2_375]]</f>
        <v>1438.8500000000058</v>
      </c>
      <c r="X132" s="37">
        <f>Table1[[#This Row],[loanCost2_5]]-Table1[[#This Row],[loanCost2_25]]</f>
        <v>2101.0799999999945</v>
      </c>
      <c r="Y132" s="37">
        <f>Table1[[#This Row],[loanCost2_5]]-Table1[[#This Row],[loanCost2_125]]</f>
        <v>2568.8899999999994</v>
      </c>
      <c r="AA132" s="37">
        <f t="shared" si="10"/>
        <v>3083.6000000000058</v>
      </c>
      <c r="AB132" s="37">
        <f t="shared" si="11"/>
        <v>5381.5499999999738</v>
      </c>
      <c r="AC132" s="37">
        <f t="shared" si="12"/>
        <v>7473.4700000000066</v>
      </c>
      <c r="AD132" s="37"/>
      <c r="AE132" s="37"/>
    </row>
    <row r="133" spans="1:31" hidden="1" x14ac:dyDescent="0.25">
      <c r="A133" s="1">
        <v>48274</v>
      </c>
      <c r="B133" s="34">
        <v>205.1</v>
      </c>
      <c r="C133" s="35">
        <v>1020.48</v>
      </c>
      <c r="D133" s="35">
        <v>97428.4</v>
      </c>
      <c r="E133" s="34">
        <v>193.69</v>
      </c>
      <c r="F133" s="35">
        <v>1019.14</v>
      </c>
      <c r="G133" s="35">
        <v>96842.880000000005</v>
      </c>
      <c r="H133" s="34">
        <v>182.39</v>
      </c>
      <c r="I133" s="35">
        <v>1017.76</v>
      </c>
      <c r="J133" s="35">
        <v>96259.15</v>
      </c>
      <c r="K133" s="34">
        <v>171.22</v>
      </c>
      <c r="L133" s="35">
        <v>1016.34</v>
      </c>
      <c r="M133" s="35">
        <v>95674.32</v>
      </c>
      <c r="N133" s="34">
        <f>N132+Table1[[#This Row],[int2_5]]</f>
        <v>47630.259999999987</v>
      </c>
      <c r="O133" s="35">
        <f>O132+Table1[[#This Row],[int2_375]]</f>
        <v>46179.999999999985</v>
      </c>
      <c r="P133" s="35">
        <f>P132+Table1[[#This Row],[int2_25]]</f>
        <v>45506.469999999994</v>
      </c>
      <c r="Q133" s="39">
        <f>Q132+Table1[[#This Row],[int2_125]]</f>
        <v>45027.489999999991</v>
      </c>
      <c r="S133" s="12">
        <f t="shared" si="13"/>
        <v>1657.5</v>
      </c>
      <c r="T133" s="12">
        <f t="shared" si="14"/>
        <v>3305.8999999999787</v>
      </c>
      <c r="U133" s="12">
        <f t="shared" si="15"/>
        <v>4942.6000000000076</v>
      </c>
      <c r="W133" s="37">
        <f>Table1[[#This Row],[loanCost2_5]]-Table1[[#This Row],[loanCost2_375]]</f>
        <v>1450.260000000002</v>
      </c>
      <c r="X133" s="37">
        <f>Table1[[#This Row],[loanCost2_5]]-Table1[[#This Row],[loanCost2_25]]</f>
        <v>2123.7899999999936</v>
      </c>
      <c r="Y133" s="37">
        <f>Table1[[#This Row],[loanCost2_5]]-Table1[[#This Row],[loanCost2_125]]</f>
        <v>2602.7699999999968</v>
      </c>
      <c r="AA133" s="37">
        <f t="shared" ref="AA133:AA196" si="16">S133+W133</f>
        <v>3107.760000000002</v>
      </c>
      <c r="AB133" s="37">
        <f t="shared" ref="AB133:AB196" si="17">T133+X133</f>
        <v>5429.6899999999723</v>
      </c>
      <c r="AC133" s="37">
        <f t="shared" ref="AC133:AC196" si="18">U133+Y133</f>
        <v>7545.3700000000044</v>
      </c>
      <c r="AD133" s="37"/>
      <c r="AE133" s="37"/>
    </row>
    <row r="134" spans="1:31" hidden="1" x14ac:dyDescent="0.25">
      <c r="A134" s="1">
        <v>48305</v>
      </c>
      <c r="B134" s="34">
        <v>202.98</v>
      </c>
      <c r="C134" s="35">
        <v>1022.6</v>
      </c>
      <c r="D134" s="35">
        <v>96405.79</v>
      </c>
      <c r="E134" s="34">
        <v>191.67</v>
      </c>
      <c r="F134" s="35">
        <v>1021.16</v>
      </c>
      <c r="G134" s="35">
        <v>95821.72</v>
      </c>
      <c r="H134" s="34">
        <v>180.49</v>
      </c>
      <c r="I134" s="35">
        <v>1019.66</v>
      </c>
      <c r="J134" s="35">
        <v>95239.48</v>
      </c>
      <c r="K134" s="34">
        <v>169.42</v>
      </c>
      <c r="L134" s="35">
        <v>1018.14</v>
      </c>
      <c r="M134" s="35">
        <v>94656.18</v>
      </c>
      <c r="N134" s="34">
        <f>N133+Table1[[#This Row],[int2_5]]</f>
        <v>47833.239999999991</v>
      </c>
      <c r="O134" s="35">
        <f>O133+Table1[[#This Row],[int2_375]]</f>
        <v>46371.669999999984</v>
      </c>
      <c r="P134" s="35">
        <f>P133+Table1[[#This Row],[int2_25]]</f>
        <v>45686.959999999992</v>
      </c>
      <c r="Q134" s="39">
        <f>Q133+Table1[[#This Row],[int2_125]]</f>
        <v>45196.909999999989</v>
      </c>
      <c r="S134" s="12">
        <f t="shared" ref="S134:S197" si="19">S$4+S133</f>
        <v>1670.25</v>
      </c>
      <c r="T134" s="12">
        <f t="shared" ref="T134:T197" si="20">T$4+T133</f>
        <v>3331.3299999999786</v>
      </c>
      <c r="U134" s="12">
        <f t="shared" ref="U134:U197" si="21">U$4+U133</f>
        <v>4980.6200000000081</v>
      </c>
      <c r="W134" s="37">
        <f>Table1[[#This Row],[loanCost2_5]]-Table1[[#This Row],[loanCost2_375]]</f>
        <v>1461.570000000007</v>
      </c>
      <c r="X134" s="37">
        <f>Table1[[#This Row],[loanCost2_5]]-Table1[[#This Row],[loanCost2_25]]</f>
        <v>2146.2799999999988</v>
      </c>
      <c r="Y134" s="37">
        <f>Table1[[#This Row],[loanCost2_5]]-Table1[[#This Row],[loanCost2_125]]</f>
        <v>2636.3300000000017</v>
      </c>
      <c r="AA134" s="37">
        <f t="shared" si="16"/>
        <v>3131.820000000007</v>
      </c>
      <c r="AB134" s="37">
        <f t="shared" si="17"/>
        <v>5477.6099999999769</v>
      </c>
      <c r="AC134" s="37">
        <f t="shared" si="18"/>
        <v>7616.9500000000098</v>
      </c>
      <c r="AD134" s="37"/>
      <c r="AE134" s="37"/>
    </row>
    <row r="135" spans="1:31" hidden="1" x14ac:dyDescent="0.25">
      <c r="A135" s="1">
        <v>48335</v>
      </c>
      <c r="B135" s="34">
        <v>200.85</v>
      </c>
      <c r="C135" s="35">
        <v>1024.73</v>
      </c>
      <c r="D135" s="35">
        <v>95381.06</v>
      </c>
      <c r="E135" s="34">
        <v>189.65</v>
      </c>
      <c r="F135" s="35">
        <v>1023.18</v>
      </c>
      <c r="G135" s="35">
        <v>94798.54</v>
      </c>
      <c r="H135" s="34">
        <v>178.57</v>
      </c>
      <c r="I135" s="35">
        <v>1021.58</v>
      </c>
      <c r="J135" s="35">
        <v>94217.91</v>
      </c>
      <c r="K135" s="34">
        <v>167.62</v>
      </c>
      <c r="L135" s="35">
        <v>1019.94</v>
      </c>
      <c r="M135" s="35">
        <v>93636.24</v>
      </c>
      <c r="N135" s="34">
        <f>N134+Table1[[#This Row],[int2_5]]</f>
        <v>48034.089999999989</v>
      </c>
      <c r="O135" s="35">
        <f>O134+Table1[[#This Row],[int2_375]]</f>
        <v>46561.319999999985</v>
      </c>
      <c r="P135" s="35">
        <f>P134+Table1[[#This Row],[int2_25]]</f>
        <v>45865.529999999992</v>
      </c>
      <c r="Q135" s="39">
        <f>Q134+Table1[[#This Row],[int2_125]]</f>
        <v>45364.529999999992</v>
      </c>
      <c r="S135" s="12">
        <f t="shared" si="19"/>
        <v>1683</v>
      </c>
      <c r="T135" s="12">
        <f t="shared" si="20"/>
        <v>3356.7599999999784</v>
      </c>
      <c r="U135" s="12">
        <f t="shared" si="21"/>
        <v>5018.6400000000085</v>
      </c>
      <c r="W135" s="37">
        <f>Table1[[#This Row],[loanCost2_5]]-Table1[[#This Row],[loanCost2_375]]</f>
        <v>1472.7700000000041</v>
      </c>
      <c r="X135" s="37">
        <f>Table1[[#This Row],[loanCost2_5]]-Table1[[#This Row],[loanCost2_25]]</f>
        <v>2168.5599999999977</v>
      </c>
      <c r="Y135" s="37">
        <f>Table1[[#This Row],[loanCost2_5]]-Table1[[#This Row],[loanCost2_125]]</f>
        <v>2669.5599999999977</v>
      </c>
      <c r="AA135" s="37">
        <f t="shared" si="16"/>
        <v>3155.7700000000041</v>
      </c>
      <c r="AB135" s="37">
        <f t="shared" si="17"/>
        <v>5525.3199999999761</v>
      </c>
      <c r="AC135" s="37">
        <f t="shared" si="18"/>
        <v>7688.2000000000062</v>
      </c>
      <c r="AD135" s="37"/>
      <c r="AE135" s="37"/>
    </row>
    <row r="136" spans="1:31" hidden="1" x14ac:dyDescent="0.25">
      <c r="A136" s="1">
        <v>48366</v>
      </c>
      <c r="B136" s="34">
        <v>198.71</v>
      </c>
      <c r="C136" s="35">
        <v>1026.8699999999999</v>
      </c>
      <c r="D136" s="35">
        <v>94354.19</v>
      </c>
      <c r="E136" s="34">
        <v>187.62</v>
      </c>
      <c r="F136" s="35">
        <v>1025.21</v>
      </c>
      <c r="G136" s="35">
        <v>93773.33</v>
      </c>
      <c r="H136" s="34">
        <v>176.66</v>
      </c>
      <c r="I136" s="35">
        <v>1023.49</v>
      </c>
      <c r="J136" s="35">
        <v>93194.42</v>
      </c>
      <c r="K136" s="34">
        <v>165.81</v>
      </c>
      <c r="L136" s="35">
        <v>1021.75</v>
      </c>
      <c r="M136" s="35">
        <v>92614.5</v>
      </c>
      <c r="N136" s="34">
        <f>N135+Table1[[#This Row],[int2_5]]</f>
        <v>48232.799999999988</v>
      </c>
      <c r="O136" s="35">
        <f>O135+Table1[[#This Row],[int2_375]]</f>
        <v>46748.939999999988</v>
      </c>
      <c r="P136" s="35">
        <f>P135+Table1[[#This Row],[int2_25]]</f>
        <v>46042.189999999995</v>
      </c>
      <c r="Q136" s="39">
        <f>Q135+Table1[[#This Row],[int2_125]]</f>
        <v>45530.339999999989</v>
      </c>
      <c r="S136" s="12">
        <f t="shared" si="19"/>
        <v>1695.75</v>
      </c>
      <c r="T136" s="12">
        <f t="shared" si="20"/>
        <v>3382.1899999999782</v>
      </c>
      <c r="U136" s="12">
        <f t="shared" si="21"/>
        <v>5056.6600000000089</v>
      </c>
      <c r="W136" s="37">
        <f>Table1[[#This Row],[loanCost2_5]]-Table1[[#This Row],[loanCost2_375]]</f>
        <v>1483.8600000000006</v>
      </c>
      <c r="X136" s="37">
        <f>Table1[[#This Row],[loanCost2_5]]-Table1[[#This Row],[loanCost2_25]]</f>
        <v>2190.6099999999933</v>
      </c>
      <c r="Y136" s="37">
        <f>Table1[[#This Row],[loanCost2_5]]-Table1[[#This Row],[loanCost2_125]]</f>
        <v>2702.4599999999991</v>
      </c>
      <c r="AA136" s="37">
        <f t="shared" si="16"/>
        <v>3179.6100000000006</v>
      </c>
      <c r="AB136" s="37">
        <f t="shared" si="17"/>
        <v>5572.799999999972</v>
      </c>
      <c r="AC136" s="37">
        <f t="shared" si="18"/>
        <v>7759.1200000000081</v>
      </c>
      <c r="AD136" s="37"/>
      <c r="AE136" s="37"/>
    </row>
    <row r="137" spans="1:31" hidden="1" x14ac:dyDescent="0.25">
      <c r="A137" s="1">
        <v>48396</v>
      </c>
      <c r="B137" s="34">
        <v>196.57</v>
      </c>
      <c r="C137" s="35">
        <v>1029.01</v>
      </c>
      <c r="D137" s="35">
        <v>93325.18</v>
      </c>
      <c r="E137" s="34">
        <v>185.59</v>
      </c>
      <c r="F137" s="35">
        <v>1027.24</v>
      </c>
      <c r="G137" s="35">
        <v>92746.09</v>
      </c>
      <c r="H137" s="34">
        <v>174.74</v>
      </c>
      <c r="I137" s="35">
        <v>1025.4100000000001</v>
      </c>
      <c r="J137" s="35">
        <v>92169.01</v>
      </c>
      <c r="K137" s="34">
        <v>164</v>
      </c>
      <c r="L137" s="35">
        <v>1023.56</v>
      </c>
      <c r="M137" s="35">
        <v>91590.94</v>
      </c>
      <c r="N137" s="34">
        <f>N136+Table1[[#This Row],[int2_5]]</f>
        <v>48429.369999999988</v>
      </c>
      <c r="O137" s="35">
        <f>O136+Table1[[#This Row],[int2_375]]</f>
        <v>46934.529999999984</v>
      </c>
      <c r="P137" s="35">
        <f>P136+Table1[[#This Row],[int2_25]]</f>
        <v>46216.929999999993</v>
      </c>
      <c r="Q137" s="39">
        <f>Q136+Table1[[#This Row],[int2_125]]</f>
        <v>45694.339999999989</v>
      </c>
      <c r="S137" s="12">
        <f t="shared" si="19"/>
        <v>1708.5</v>
      </c>
      <c r="T137" s="12">
        <f t="shared" si="20"/>
        <v>3407.6199999999781</v>
      </c>
      <c r="U137" s="12">
        <f t="shared" si="21"/>
        <v>5094.6800000000094</v>
      </c>
      <c r="W137" s="37">
        <f>Table1[[#This Row],[loanCost2_5]]-Table1[[#This Row],[loanCost2_375]]</f>
        <v>1494.8400000000038</v>
      </c>
      <c r="X137" s="37">
        <f>Table1[[#This Row],[loanCost2_5]]-Table1[[#This Row],[loanCost2_25]]</f>
        <v>2212.4399999999951</v>
      </c>
      <c r="Y137" s="37">
        <f>Table1[[#This Row],[loanCost2_5]]-Table1[[#This Row],[loanCost2_125]]</f>
        <v>2735.0299999999988</v>
      </c>
      <c r="AA137" s="37">
        <f t="shared" si="16"/>
        <v>3203.3400000000038</v>
      </c>
      <c r="AB137" s="37">
        <f t="shared" si="17"/>
        <v>5620.0599999999731</v>
      </c>
      <c r="AC137" s="37">
        <f t="shared" si="18"/>
        <v>7829.7100000000082</v>
      </c>
      <c r="AD137" s="37"/>
      <c r="AE137" s="37"/>
    </row>
    <row r="138" spans="1:31" hidden="1" x14ac:dyDescent="0.25">
      <c r="A138" s="1">
        <v>48427</v>
      </c>
      <c r="B138" s="34">
        <v>194.43</v>
      </c>
      <c r="C138" s="35">
        <v>1031.1500000000001</v>
      </c>
      <c r="D138" s="35">
        <v>92294.03</v>
      </c>
      <c r="E138" s="34">
        <v>183.56</v>
      </c>
      <c r="F138" s="35">
        <v>1029.27</v>
      </c>
      <c r="G138" s="35">
        <v>91716.82</v>
      </c>
      <c r="H138" s="34">
        <v>172.82</v>
      </c>
      <c r="I138" s="35">
        <v>1027.33</v>
      </c>
      <c r="J138" s="35">
        <v>91141.67</v>
      </c>
      <c r="K138" s="34">
        <v>162.19</v>
      </c>
      <c r="L138" s="35">
        <v>1025.3699999999999</v>
      </c>
      <c r="M138" s="35">
        <v>90565.58</v>
      </c>
      <c r="N138" s="34">
        <f>N137+Table1[[#This Row],[int2_5]]</f>
        <v>48623.799999999988</v>
      </c>
      <c r="O138" s="35">
        <f>O137+Table1[[#This Row],[int2_375]]</f>
        <v>47118.089999999982</v>
      </c>
      <c r="P138" s="35">
        <f>P137+Table1[[#This Row],[int2_25]]</f>
        <v>46389.749999999993</v>
      </c>
      <c r="Q138" s="39">
        <f>Q137+Table1[[#This Row],[int2_125]]</f>
        <v>45856.529999999992</v>
      </c>
      <c r="S138" s="12">
        <f t="shared" si="19"/>
        <v>1721.25</v>
      </c>
      <c r="T138" s="12">
        <f t="shared" si="20"/>
        <v>3433.0499999999779</v>
      </c>
      <c r="U138" s="12">
        <f t="shared" si="21"/>
        <v>5132.7000000000098</v>
      </c>
      <c r="W138" s="37">
        <f>Table1[[#This Row],[loanCost2_5]]-Table1[[#This Row],[loanCost2_375]]</f>
        <v>1505.7100000000064</v>
      </c>
      <c r="X138" s="37">
        <f>Table1[[#This Row],[loanCost2_5]]-Table1[[#This Row],[loanCost2_25]]</f>
        <v>2234.0499999999956</v>
      </c>
      <c r="Y138" s="37">
        <f>Table1[[#This Row],[loanCost2_5]]-Table1[[#This Row],[loanCost2_125]]</f>
        <v>2767.2699999999968</v>
      </c>
      <c r="AA138" s="37">
        <f t="shared" si="16"/>
        <v>3226.9600000000064</v>
      </c>
      <c r="AB138" s="37">
        <f t="shared" si="17"/>
        <v>5667.0999999999731</v>
      </c>
      <c r="AC138" s="37">
        <f t="shared" si="18"/>
        <v>7899.9700000000066</v>
      </c>
      <c r="AD138" s="37"/>
      <c r="AE138" s="37"/>
    </row>
    <row r="139" spans="1:31" hidden="1" x14ac:dyDescent="0.25">
      <c r="A139" s="1">
        <v>48458</v>
      </c>
      <c r="B139" s="34">
        <v>192.28</v>
      </c>
      <c r="C139" s="35">
        <v>1033.3</v>
      </c>
      <c r="D139" s="35">
        <v>91260.73</v>
      </c>
      <c r="E139" s="34">
        <v>181.52</v>
      </c>
      <c r="F139" s="35">
        <v>1031.31</v>
      </c>
      <c r="G139" s="35">
        <v>90685.52</v>
      </c>
      <c r="H139" s="34">
        <v>170.89</v>
      </c>
      <c r="I139" s="35">
        <v>1029.26</v>
      </c>
      <c r="J139" s="35">
        <v>90112.41</v>
      </c>
      <c r="K139" s="34">
        <v>160.38</v>
      </c>
      <c r="L139" s="35">
        <v>1027.18</v>
      </c>
      <c r="M139" s="35">
        <v>89538.39</v>
      </c>
      <c r="N139" s="34">
        <f>N138+Table1[[#This Row],[int2_5]]</f>
        <v>48816.079999999987</v>
      </c>
      <c r="O139" s="35">
        <f>O138+Table1[[#This Row],[int2_375]]</f>
        <v>47299.609999999979</v>
      </c>
      <c r="P139" s="35">
        <f>P138+Table1[[#This Row],[int2_25]]</f>
        <v>46560.639999999992</v>
      </c>
      <c r="Q139" s="39">
        <f>Q138+Table1[[#This Row],[int2_125]]</f>
        <v>46016.909999999989</v>
      </c>
      <c r="S139" s="12">
        <f t="shared" si="19"/>
        <v>1734</v>
      </c>
      <c r="T139" s="12">
        <f t="shared" si="20"/>
        <v>3458.4799999999777</v>
      </c>
      <c r="U139" s="12">
        <f t="shared" si="21"/>
        <v>5170.7200000000103</v>
      </c>
      <c r="W139" s="37">
        <f>Table1[[#This Row],[loanCost2_5]]-Table1[[#This Row],[loanCost2_375]]</f>
        <v>1516.4700000000084</v>
      </c>
      <c r="X139" s="37">
        <f>Table1[[#This Row],[loanCost2_5]]-Table1[[#This Row],[loanCost2_25]]</f>
        <v>2255.4399999999951</v>
      </c>
      <c r="Y139" s="37">
        <f>Table1[[#This Row],[loanCost2_5]]-Table1[[#This Row],[loanCost2_125]]</f>
        <v>2799.1699999999983</v>
      </c>
      <c r="AA139" s="37">
        <f t="shared" si="16"/>
        <v>3250.4700000000084</v>
      </c>
      <c r="AB139" s="37">
        <f t="shared" si="17"/>
        <v>5713.9199999999728</v>
      </c>
      <c r="AC139" s="37">
        <f t="shared" si="18"/>
        <v>7969.8900000000085</v>
      </c>
      <c r="AD139" s="37"/>
      <c r="AE139" s="37"/>
    </row>
    <row r="140" spans="1:31" hidden="1" x14ac:dyDescent="0.25">
      <c r="A140" s="1">
        <v>48488</v>
      </c>
      <c r="B140" s="34">
        <v>190.13</v>
      </c>
      <c r="C140" s="35">
        <v>1035.45</v>
      </c>
      <c r="D140" s="35">
        <v>90225.27</v>
      </c>
      <c r="E140" s="34">
        <v>179.48</v>
      </c>
      <c r="F140" s="35">
        <v>1033.3499999999999</v>
      </c>
      <c r="G140" s="35">
        <v>89652.17</v>
      </c>
      <c r="H140" s="34">
        <v>168.96</v>
      </c>
      <c r="I140" s="35">
        <v>1031.19</v>
      </c>
      <c r="J140" s="35">
        <v>89081.23</v>
      </c>
      <c r="K140" s="34">
        <v>158.56</v>
      </c>
      <c r="L140" s="35">
        <v>1029</v>
      </c>
      <c r="M140" s="35">
        <v>88509.39</v>
      </c>
      <c r="N140" s="34">
        <f>N139+Table1[[#This Row],[int2_5]]</f>
        <v>49006.209999999985</v>
      </c>
      <c r="O140" s="35">
        <f>O139+Table1[[#This Row],[int2_375]]</f>
        <v>47479.089999999982</v>
      </c>
      <c r="P140" s="35">
        <f>P139+Table1[[#This Row],[int2_25]]</f>
        <v>46729.599999999991</v>
      </c>
      <c r="Q140" s="39">
        <f>Q139+Table1[[#This Row],[int2_125]]</f>
        <v>46175.469999999987</v>
      </c>
      <c r="S140" s="12">
        <f t="shared" si="19"/>
        <v>1746.75</v>
      </c>
      <c r="T140" s="12">
        <f t="shared" si="20"/>
        <v>3483.9099999999776</v>
      </c>
      <c r="U140" s="12">
        <f t="shared" si="21"/>
        <v>5208.7400000000107</v>
      </c>
      <c r="W140" s="37">
        <f>Table1[[#This Row],[loanCost2_5]]-Table1[[#This Row],[loanCost2_375]]</f>
        <v>1527.1200000000026</v>
      </c>
      <c r="X140" s="37">
        <f>Table1[[#This Row],[loanCost2_5]]-Table1[[#This Row],[loanCost2_25]]</f>
        <v>2276.6099999999933</v>
      </c>
      <c r="Y140" s="37">
        <f>Table1[[#This Row],[loanCost2_5]]-Table1[[#This Row],[loanCost2_125]]</f>
        <v>2830.739999999998</v>
      </c>
      <c r="AA140" s="37">
        <f t="shared" si="16"/>
        <v>3273.8700000000026</v>
      </c>
      <c r="AB140" s="37">
        <f t="shared" si="17"/>
        <v>5760.5199999999713</v>
      </c>
      <c r="AC140" s="37">
        <f t="shared" si="18"/>
        <v>8039.4800000000087</v>
      </c>
      <c r="AD140" s="37"/>
      <c r="AE140" s="37"/>
    </row>
    <row r="141" spans="1:31" hidden="1" x14ac:dyDescent="0.25">
      <c r="A141" s="1">
        <v>48519</v>
      </c>
      <c r="B141" s="34">
        <v>187.97</v>
      </c>
      <c r="C141" s="35">
        <v>1037.6099999999999</v>
      </c>
      <c r="D141" s="35">
        <v>89187.66</v>
      </c>
      <c r="E141" s="34">
        <v>177.44</v>
      </c>
      <c r="F141" s="35">
        <v>1035.3900000000001</v>
      </c>
      <c r="G141" s="35">
        <v>88616.78</v>
      </c>
      <c r="H141" s="34">
        <v>167.03</v>
      </c>
      <c r="I141" s="35">
        <v>1033.1199999999999</v>
      </c>
      <c r="J141" s="35">
        <v>88048.1</v>
      </c>
      <c r="K141" s="34">
        <v>156.74</v>
      </c>
      <c r="L141" s="35">
        <v>1030.82</v>
      </c>
      <c r="M141" s="35">
        <v>87478.56</v>
      </c>
      <c r="N141" s="34">
        <f>N140+Table1[[#This Row],[int2_5]]</f>
        <v>49194.179999999986</v>
      </c>
      <c r="O141" s="35">
        <f>O140+Table1[[#This Row],[int2_375]]</f>
        <v>47656.529999999984</v>
      </c>
      <c r="P141" s="35">
        <f>P140+Table1[[#This Row],[int2_25]]</f>
        <v>46896.62999999999</v>
      </c>
      <c r="Q141" s="39">
        <f>Q140+Table1[[#This Row],[int2_125]]</f>
        <v>46332.209999999985</v>
      </c>
      <c r="S141" s="12">
        <f t="shared" si="19"/>
        <v>1759.5</v>
      </c>
      <c r="T141" s="12">
        <f t="shared" si="20"/>
        <v>3509.3399999999774</v>
      </c>
      <c r="U141" s="12">
        <f t="shared" si="21"/>
        <v>5246.7600000000111</v>
      </c>
      <c r="W141" s="37">
        <f>Table1[[#This Row],[loanCost2_5]]-Table1[[#This Row],[loanCost2_375]]</f>
        <v>1537.6500000000015</v>
      </c>
      <c r="X141" s="37">
        <f>Table1[[#This Row],[loanCost2_5]]-Table1[[#This Row],[loanCost2_25]]</f>
        <v>2297.5499999999956</v>
      </c>
      <c r="Y141" s="37">
        <f>Table1[[#This Row],[loanCost2_5]]-Table1[[#This Row],[loanCost2_125]]</f>
        <v>2861.9700000000012</v>
      </c>
      <c r="AA141" s="37">
        <f t="shared" si="16"/>
        <v>3297.1500000000015</v>
      </c>
      <c r="AB141" s="37">
        <f t="shared" si="17"/>
        <v>5806.889999999973</v>
      </c>
      <c r="AC141" s="37">
        <f t="shared" si="18"/>
        <v>8108.7300000000123</v>
      </c>
      <c r="AD141" s="37"/>
      <c r="AE141" s="37"/>
    </row>
    <row r="142" spans="1:31" hidden="1" x14ac:dyDescent="0.25">
      <c r="A142" s="1">
        <v>48549</v>
      </c>
      <c r="B142" s="34">
        <v>185.81</v>
      </c>
      <c r="C142" s="35">
        <v>1039.77</v>
      </c>
      <c r="D142" s="35">
        <v>88147.89</v>
      </c>
      <c r="E142" s="34">
        <v>175.39</v>
      </c>
      <c r="F142" s="35">
        <v>1037.44</v>
      </c>
      <c r="G142" s="35">
        <v>87579.33</v>
      </c>
      <c r="H142" s="34">
        <v>165.09</v>
      </c>
      <c r="I142" s="35">
        <v>1035.06</v>
      </c>
      <c r="J142" s="35">
        <v>87013.04</v>
      </c>
      <c r="K142" s="34">
        <v>154.91</v>
      </c>
      <c r="L142" s="35">
        <v>1032.6500000000001</v>
      </c>
      <c r="M142" s="35">
        <v>86445.91</v>
      </c>
      <c r="N142" s="34">
        <f>N141+Table1[[#This Row],[int2_5]]</f>
        <v>49379.989999999983</v>
      </c>
      <c r="O142" s="35">
        <f>O141+Table1[[#This Row],[int2_375]]</f>
        <v>47831.919999999984</v>
      </c>
      <c r="P142" s="35">
        <f>P141+Table1[[#This Row],[int2_25]]</f>
        <v>47061.719999999987</v>
      </c>
      <c r="Q142" s="39">
        <f>Q141+Table1[[#This Row],[int2_125]]</f>
        <v>46487.119999999988</v>
      </c>
      <c r="S142" s="12">
        <f t="shared" si="19"/>
        <v>1772.25</v>
      </c>
      <c r="T142" s="12">
        <f t="shared" si="20"/>
        <v>3534.7699999999772</v>
      </c>
      <c r="U142" s="12">
        <f t="shared" si="21"/>
        <v>5284.7800000000116</v>
      </c>
      <c r="W142" s="37">
        <f>Table1[[#This Row],[loanCost2_5]]-Table1[[#This Row],[loanCost2_375]]</f>
        <v>1548.0699999999997</v>
      </c>
      <c r="X142" s="37">
        <f>Table1[[#This Row],[loanCost2_5]]-Table1[[#This Row],[loanCost2_25]]</f>
        <v>2318.2699999999968</v>
      </c>
      <c r="Y142" s="37">
        <f>Table1[[#This Row],[loanCost2_5]]-Table1[[#This Row],[loanCost2_125]]</f>
        <v>2892.8699999999953</v>
      </c>
      <c r="AA142" s="37">
        <f t="shared" si="16"/>
        <v>3320.3199999999997</v>
      </c>
      <c r="AB142" s="37">
        <f t="shared" si="17"/>
        <v>5853.0399999999736</v>
      </c>
      <c r="AC142" s="37">
        <f t="shared" si="18"/>
        <v>8177.6500000000069</v>
      </c>
      <c r="AD142" s="37"/>
      <c r="AE142" s="37"/>
    </row>
    <row r="143" spans="1:31" hidden="1" x14ac:dyDescent="0.25">
      <c r="A143" s="1">
        <v>48580</v>
      </c>
      <c r="B143" s="34">
        <v>183.64</v>
      </c>
      <c r="C143" s="35">
        <v>1041.94</v>
      </c>
      <c r="D143" s="35">
        <v>87105.95</v>
      </c>
      <c r="E143" s="34">
        <v>173.33</v>
      </c>
      <c r="F143" s="35">
        <v>1039.5</v>
      </c>
      <c r="G143" s="35">
        <v>86539.839999999997</v>
      </c>
      <c r="H143" s="34">
        <v>163.15</v>
      </c>
      <c r="I143" s="35">
        <v>1037</v>
      </c>
      <c r="J143" s="35">
        <v>85976.04</v>
      </c>
      <c r="K143" s="34">
        <v>153.08000000000001</v>
      </c>
      <c r="L143" s="35">
        <v>1034.48</v>
      </c>
      <c r="M143" s="35">
        <v>85411.44</v>
      </c>
      <c r="N143" s="34">
        <f>N142+Table1[[#This Row],[int2_5]]</f>
        <v>49563.629999999983</v>
      </c>
      <c r="O143" s="35">
        <f>O142+Table1[[#This Row],[int2_375]]</f>
        <v>48005.249999999985</v>
      </c>
      <c r="P143" s="35">
        <f>P142+Table1[[#This Row],[int2_25]]</f>
        <v>47224.869999999988</v>
      </c>
      <c r="Q143" s="39">
        <f>Q142+Table1[[#This Row],[int2_125]]</f>
        <v>46640.19999999999</v>
      </c>
      <c r="S143" s="12">
        <f t="shared" si="19"/>
        <v>1785</v>
      </c>
      <c r="T143" s="12">
        <f t="shared" si="20"/>
        <v>3560.1999999999771</v>
      </c>
      <c r="U143" s="12">
        <f t="shared" si="21"/>
        <v>5322.800000000012</v>
      </c>
      <c r="W143" s="37">
        <f>Table1[[#This Row],[loanCost2_5]]-Table1[[#This Row],[loanCost2_375]]</f>
        <v>1558.3799999999974</v>
      </c>
      <c r="X143" s="37">
        <f>Table1[[#This Row],[loanCost2_5]]-Table1[[#This Row],[loanCost2_25]]</f>
        <v>2338.7599999999948</v>
      </c>
      <c r="Y143" s="37">
        <f>Table1[[#This Row],[loanCost2_5]]-Table1[[#This Row],[loanCost2_125]]</f>
        <v>2923.429999999993</v>
      </c>
      <c r="AA143" s="37">
        <f t="shared" si="16"/>
        <v>3343.3799999999974</v>
      </c>
      <c r="AB143" s="37">
        <f t="shared" si="17"/>
        <v>5898.9599999999718</v>
      </c>
      <c r="AC143" s="37">
        <f t="shared" si="18"/>
        <v>8246.230000000005</v>
      </c>
      <c r="AD143" s="37"/>
      <c r="AE143" s="37"/>
    </row>
    <row r="144" spans="1:31" hidden="1" x14ac:dyDescent="0.25">
      <c r="A144" s="1">
        <v>48611</v>
      </c>
      <c r="B144" s="34">
        <v>181.47</v>
      </c>
      <c r="C144" s="35">
        <v>1044.1099999999999</v>
      </c>
      <c r="D144" s="35">
        <v>86061.84</v>
      </c>
      <c r="E144" s="34">
        <v>171.28</v>
      </c>
      <c r="F144" s="35">
        <v>1041.55</v>
      </c>
      <c r="G144" s="35">
        <v>85498.28</v>
      </c>
      <c r="H144" s="34">
        <v>161.21</v>
      </c>
      <c r="I144" s="35">
        <v>1038.94</v>
      </c>
      <c r="J144" s="35">
        <v>84937.1</v>
      </c>
      <c r="K144" s="34">
        <v>151.25</v>
      </c>
      <c r="L144" s="35">
        <v>1036.31</v>
      </c>
      <c r="M144" s="35">
        <v>84375.13</v>
      </c>
      <c r="N144" s="34">
        <f>N143+Table1[[#This Row],[int2_5]]</f>
        <v>49745.099999999984</v>
      </c>
      <c r="O144" s="35">
        <f>O143+Table1[[#This Row],[int2_375]]</f>
        <v>48176.529999999984</v>
      </c>
      <c r="P144" s="35">
        <f>P143+Table1[[#This Row],[int2_25]]</f>
        <v>47386.079999999987</v>
      </c>
      <c r="Q144" s="39">
        <f>Q143+Table1[[#This Row],[int2_125]]</f>
        <v>46791.44999999999</v>
      </c>
      <c r="S144" s="12">
        <f t="shared" si="19"/>
        <v>1797.75</v>
      </c>
      <c r="T144" s="12">
        <f t="shared" si="20"/>
        <v>3585.6299999999769</v>
      </c>
      <c r="U144" s="12">
        <f t="shared" si="21"/>
        <v>5360.8200000000124</v>
      </c>
      <c r="W144" s="37">
        <f>Table1[[#This Row],[loanCost2_5]]-Table1[[#This Row],[loanCost2_375]]</f>
        <v>1568.5699999999997</v>
      </c>
      <c r="X144" s="37">
        <f>Table1[[#This Row],[loanCost2_5]]-Table1[[#This Row],[loanCost2_25]]</f>
        <v>2359.0199999999968</v>
      </c>
      <c r="Y144" s="37">
        <f>Table1[[#This Row],[loanCost2_5]]-Table1[[#This Row],[loanCost2_125]]</f>
        <v>2953.6499999999942</v>
      </c>
      <c r="AA144" s="37">
        <f t="shared" si="16"/>
        <v>3366.3199999999997</v>
      </c>
      <c r="AB144" s="37">
        <f t="shared" si="17"/>
        <v>5944.6499999999742</v>
      </c>
      <c r="AC144" s="37">
        <f t="shared" si="18"/>
        <v>8314.4700000000066</v>
      </c>
      <c r="AD144" s="37"/>
      <c r="AE144" s="37"/>
    </row>
    <row r="145" spans="1:31" hidden="1" x14ac:dyDescent="0.25">
      <c r="A145" s="1">
        <v>48639</v>
      </c>
      <c r="B145" s="34">
        <v>179.3</v>
      </c>
      <c r="C145" s="35">
        <v>1046.28</v>
      </c>
      <c r="D145" s="35">
        <v>85015.56</v>
      </c>
      <c r="E145" s="34">
        <v>169.22</v>
      </c>
      <c r="F145" s="35">
        <v>1043.6099999999999</v>
      </c>
      <c r="G145" s="35">
        <v>84454.67</v>
      </c>
      <c r="H145" s="34">
        <v>159.26</v>
      </c>
      <c r="I145" s="35">
        <v>1040.8900000000001</v>
      </c>
      <c r="J145" s="35">
        <v>83896.2</v>
      </c>
      <c r="K145" s="34">
        <v>149.41</v>
      </c>
      <c r="L145" s="35">
        <v>1038.1500000000001</v>
      </c>
      <c r="M145" s="35">
        <v>83336.98</v>
      </c>
      <c r="N145" s="34">
        <f>N144+Table1[[#This Row],[int2_5]]</f>
        <v>49924.399999999987</v>
      </c>
      <c r="O145" s="35">
        <f>O144+Table1[[#This Row],[int2_375]]</f>
        <v>48345.749999999985</v>
      </c>
      <c r="P145" s="35">
        <f>P144+Table1[[#This Row],[int2_25]]</f>
        <v>47545.339999999989</v>
      </c>
      <c r="Q145" s="39">
        <f>Q144+Table1[[#This Row],[int2_125]]</f>
        <v>46940.859999999993</v>
      </c>
      <c r="S145" s="12">
        <f t="shared" si="19"/>
        <v>1810.5</v>
      </c>
      <c r="T145" s="12">
        <f t="shared" si="20"/>
        <v>3611.0599999999768</v>
      </c>
      <c r="U145" s="12">
        <f t="shared" si="21"/>
        <v>5398.8400000000129</v>
      </c>
      <c r="W145" s="37">
        <f>Table1[[#This Row],[loanCost2_5]]-Table1[[#This Row],[loanCost2_375]]</f>
        <v>1578.6500000000015</v>
      </c>
      <c r="X145" s="37">
        <f>Table1[[#This Row],[loanCost2_5]]-Table1[[#This Row],[loanCost2_25]]</f>
        <v>2379.0599999999977</v>
      </c>
      <c r="Y145" s="37">
        <f>Table1[[#This Row],[loanCost2_5]]-Table1[[#This Row],[loanCost2_125]]</f>
        <v>2983.5399999999936</v>
      </c>
      <c r="AA145" s="37">
        <f t="shared" si="16"/>
        <v>3389.1500000000015</v>
      </c>
      <c r="AB145" s="37">
        <f t="shared" si="17"/>
        <v>5990.1199999999744</v>
      </c>
      <c r="AC145" s="37">
        <f t="shared" si="18"/>
        <v>8382.3800000000065</v>
      </c>
      <c r="AD145" s="37"/>
      <c r="AE145" s="37"/>
    </row>
    <row r="146" spans="1:31" hidden="1" x14ac:dyDescent="0.25">
      <c r="A146" s="1">
        <v>48670</v>
      </c>
      <c r="B146" s="34">
        <v>177.12</v>
      </c>
      <c r="C146" s="35">
        <v>1048.46</v>
      </c>
      <c r="D146" s="35">
        <v>83967.09</v>
      </c>
      <c r="E146" s="34">
        <v>167.15</v>
      </c>
      <c r="F146" s="35">
        <v>1045.68</v>
      </c>
      <c r="G146" s="35">
        <v>83408.990000000005</v>
      </c>
      <c r="H146" s="34">
        <v>157.31</v>
      </c>
      <c r="I146" s="35">
        <v>1042.8399999999999</v>
      </c>
      <c r="J146" s="35">
        <v>82853.36</v>
      </c>
      <c r="K146" s="34">
        <v>147.58000000000001</v>
      </c>
      <c r="L146" s="35">
        <v>1039.98</v>
      </c>
      <c r="M146" s="35">
        <v>82297</v>
      </c>
      <c r="N146" s="34">
        <f>N145+Table1[[#This Row],[int2_5]]</f>
        <v>50101.51999999999</v>
      </c>
      <c r="O146" s="35">
        <f>O145+Table1[[#This Row],[int2_375]]</f>
        <v>48512.899999999987</v>
      </c>
      <c r="P146" s="35">
        <f>P145+Table1[[#This Row],[int2_25]]</f>
        <v>47702.649999999987</v>
      </c>
      <c r="Q146" s="39">
        <f>Q145+Table1[[#This Row],[int2_125]]</f>
        <v>47088.439999999995</v>
      </c>
      <c r="S146" s="12">
        <f t="shared" si="19"/>
        <v>1823.25</v>
      </c>
      <c r="T146" s="12">
        <f t="shared" si="20"/>
        <v>3636.4899999999766</v>
      </c>
      <c r="U146" s="12">
        <f t="shared" si="21"/>
        <v>5436.8600000000133</v>
      </c>
      <c r="W146" s="37">
        <f>Table1[[#This Row],[loanCost2_5]]-Table1[[#This Row],[loanCost2_375]]</f>
        <v>1588.6200000000026</v>
      </c>
      <c r="X146" s="37">
        <f>Table1[[#This Row],[loanCost2_5]]-Table1[[#This Row],[loanCost2_25]]</f>
        <v>2398.8700000000026</v>
      </c>
      <c r="Y146" s="37">
        <f>Table1[[#This Row],[loanCost2_5]]-Table1[[#This Row],[loanCost2_125]]</f>
        <v>3013.0799999999945</v>
      </c>
      <c r="AA146" s="37">
        <f t="shared" si="16"/>
        <v>3411.8700000000026</v>
      </c>
      <c r="AB146" s="37">
        <f t="shared" si="17"/>
        <v>6035.3599999999788</v>
      </c>
      <c r="AC146" s="37">
        <f t="shared" si="18"/>
        <v>8449.9400000000078</v>
      </c>
      <c r="AD146" s="37"/>
      <c r="AE146" s="37"/>
    </row>
    <row r="147" spans="1:31" hidden="1" x14ac:dyDescent="0.25">
      <c r="A147" s="1">
        <v>48700</v>
      </c>
      <c r="B147" s="34">
        <v>174.93</v>
      </c>
      <c r="C147" s="35">
        <v>1050.6500000000001</v>
      </c>
      <c r="D147" s="35">
        <v>82916.44</v>
      </c>
      <c r="E147" s="34">
        <v>165.08</v>
      </c>
      <c r="F147" s="35">
        <v>1047.75</v>
      </c>
      <c r="G147" s="35">
        <v>82361.240000000005</v>
      </c>
      <c r="H147" s="34">
        <v>155.35</v>
      </c>
      <c r="I147" s="35">
        <v>1044.8</v>
      </c>
      <c r="J147" s="35">
        <v>81808.56</v>
      </c>
      <c r="K147" s="34">
        <v>145.72999999999999</v>
      </c>
      <c r="L147" s="35">
        <v>1041.83</v>
      </c>
      <c r="M147" s="35">
        <v>81255.17</v>
      </c>
      <c r="N147" s="34">
        <f>N146+Table1[[#This Row],[int2_5]]</f>
        <v>50276.44999999999</v>
      </c>
      <c r="O147" s="35">
        <f>O146+Table1[[#This Row],[int2_375]]</f>
        <v>48677.979999999989</v>
      </c>
      <c r="P147" s="35">
        <f>P146+Table1[[#This Row],[int2_25]]</f>
        <v>47857.999999999985</v>
      </c>
      <c r="Q147" s="39">
        <f>Q146+Table1[[#This Row],[int2_125]]</f>
        <v>47234.17</v>
      </c>
      <c r="S147" s="12">
        <f t="shared" si="19"/>
        <v>1836</v>
      </c>
      <c r="T147" s="12">
        <f t="shared" si="20"/>
        <v>3661.9199999999764</v>
      </c>
      <c r="U147" s="12">
        <f t="shared" si="21"/>
        <v>5474.8800000000138</v>
      </c>
      <c r="W147" s="37">
        <f>Table1[[#This Row],[loanCost2_5]]-Table1[[#This Row],[loanCost2_375]]</f>
        <v>1598.4700000000012</v>
      </c>
      <c r="X147" s="37">
        <f>Table1[[#This Row],[loanCost2_5]]-Table1[[#This Row],[loanCost2_25]]</f>
        <v>2418.4500000000044</v>
      </c>
      <c r="Y147" s="37">
        <f>Table1[[#This Row],[loanCost2_5]]-Table1[[#This Row],[loanCost2_125]]</f>
        <v>3042.2799999999916</v>
      </c>
      <c r="AA147" s="37">
        <f t="shared" si="16"/>
        <v>3434.4700000000012</v>
      </c>
      <c r="AB147" s="37">
        <f t="shared" si="17"/>
        <v>6080.3699999999808</v>
      </c>
      <c r="AC147" s="37">
        <f t="shared" si="18"/>
        <v>8517.1600000000053</v>
      </c>
      <c r="AD147" s="37"/>
      <c r="AE147" s="37"/>
    </row>
    <row r="148" spans="1:31" hidden="1" x14ac:dyDescent="0.25">
      <c r="A148" s="1">
        <v>48731</v>
      </c>
      <c r="B148" s="34">
        <v>172.74</v>
      </c>
      <c r="C148" s="35">
        <v>1052.8399999999999</v>
      </c>
      <c r="D148" s="35">
        <v>81863.61</v>
      </c>
      <c r="E148" s="34">
        <v>163.01</v>
      </c>
      <c r="F148" s="35">
        <v>1049.82</v>
      </c>
      <c r="G148" s="35">
        <v>81311.42</v>
      </c>
      <c r="H148" s="34">
        <v>153.38999999999999</v>
      </c>
      <c r="I148" s="35">
        <v>1046.76</v>
      </c>
      <c r="J148" s="35">
        <v>80761.8</v>
      </c>
      <c r="K148" s="34">
        <v>143.88999999999999</v>
      </c>
      <c r="L148" s="35">
        <v>1043.67</v>
      </c>
      <c r="M148" s="35">
        <v>80211.5</v>
      </c>
      <c r="N148" s="34">
        <f>N147+Table1[[#This Row],[int2_5]]</f>
        <v>50449.189999999988</v>
      </c>
      <c r="O148" s="35">
        <f>O147+Table1[[#This Row],[int2_375]]</f>
        <v>48840.989999999991</v>
      </c>
      <c r="P148" s="35">
        <f>P147+Table1[[#This Row],[int2_25]]</f>
        <v>48011.389999999985</v>
      </c>
      <c r="Q148" s="39">
        <f>Q147+Table1[[#This Row],[int2_125]]</f>
        <v>47378.06</v>
      </c>
      <c r="S148" s="12">
        <f t="shared" si="19"/>
        <v>1848.75</v>
      </c>
      <c r="T148" s="12">
        <f t="shared" si="20"/>
        <v>3687.3499999999763</v>
      </c>
      <c r="U148" s="12">
        <f t="shared" si="21"/>
        <v>5512.9000000000142</v>
      </c>
      <c r="W148" s="37">
        <f>Table1[[#This Row],[loanCost2_5]]-Table1[[#This Row],[loanCost2_375]]</f>
        <v>1608.1999999999971</v>
      </c>
      <c r="X148" s="37">
        <f>Table1[[#This Row],[loanCost2_5]]-Table1[[#This Row],[loanCost2_25]]</f>
        <v>2437.8000000000029</v>
      </c>
      <c r="Y148" s="37">
        <f>Table1[[#This Row],[loanCost2_5]]-Table1[[#This Row],[loanCost2_125]]</f>
        <v>3071.1299999999901</v>
      </c>
      <c r="AA148" s="37">
        <f t="shared" si="16"/>
        <v>3456.9499999999971</v>
      </c>
      <c r="AB148" s="37">
        <f t="shared" si="17"/>
        <v>6125.1499999999796</v>
      </c>
      <c r="AC148" s="37">
        <f t="shared" si="18"/>
        <v>8584.0300000000043</v>
      </c>
      <c r="AD148" s="37"/>
      <c r="AE148" s="37"/>
    </row>
    <row r="149" spans="1:31" hidden="1" x14ac:dyDescent="0.25">
      <c r="A149" s="1">
        <v>48761</v>
      </c>
      <c r="B149" s="34">
        <v>170.55</v>
      </c>
      <c r="C149" s="35">
        <v>1055.03</v>
      </c>
      <c r="D149" s="35">
        <v>80808.58</v>
      </c>
      <c r="E149" s="34">
        <v>160.93</v>
      </c>
      <c r="F149" s="35">
        <v>1051.9000000000001</v>
      </c>
      <c r="G149" s="35">
        <v>80259.509999999995</v>
      </c>
      <c r="H149" s="34">
        <v>151.43</v>
      </c>
      <c r="I149" s="35">
        <v>1048.72</v>
      </c>
      <c r="J149" s="35">
        <v>79713.08</v>
      </c>
      <c r="K149" s="34">
        <v>142.04</v>
      </c>
      <c r="L149" s="35">
        <v>1045.52</v>
      </c>
      <c r="M149" s="35">
        <v>79165.98</v>
      </c>
      <c r="N149" s="34">
        <f>N148+Table1[[#This Row],[int2_5]]</f>
        <v>50619.739999999991</v>
      </c>
      <c r="O149" s="35">
        <f>O148+Table1[[#This Row],[int2_375]]</f>
        <v>49001.919999999991</v>
      </c>
      <c r="P149" s="35">
        <f>P148+Table1[[#This Row],[int2_25]]</f>
        <v>48162.819999999985</v>
      </c>
      <c r="Q149" s="39">
        <f>Q148+Table1[[#This Row],[int2_125]]</f>
        <v>47520.1</v>
      </c>
      <c r="S149" s="12">
        <f t="shared" si="19"/>
        <v>1861.5</v>
      </c>
      <c r="T149" s="12">
        <f t="shared" si="20"/>
        <v>3712.7799999999761</v>
      </c>
      <c r="U149" s="12">
        <f t="shared" si="21"/>
        <v>5550.9200000000146</v>
      </c>
      <c r="W149" s="37">
        <f>Table1[[#This Row],[loanCost2_5]]-Table1[[#This Row],[loanCost2_375]]</f>
        <v>1617.8199999999997</v>
      </c>
      <c r="X149" s="37">
        <f>Table1[[#This Row],[loanCost2_5]]-Table1[[#This Row],[loanCost2_25]]</f>
        <v>2456.9200000000055</v>
      </c>
      <c r="Y149" s="37">
        <f>Table1[[#This Row],[loanCost2_5]]-Table1[[#This Row],[loanCost2_125]]</f>
        <v>3099.6399999999921</v>
      </c>
      <c r="AA149" s="37">
        <f t="shared" si="16"/>
        <v>3479.3199999999997</v>
      </c>
      <c r="AB149" s="37">
        <f t="shared" si="17"/>
        <v>6169.6999999999816</v>
      </c>
      <c r="AC149" s="37">
        <f t="shared" si="18"/>
        <v>8650.5600000000068</v>
      </c>
      <c r="AD149" s="37"/>
      <c r="AE149" s="37"/>
    </row>
    <row r="150" spans="1:31" hidden="1" x14ac:dyDescent="0.25">
      <c r="A150" s="1">
        <v>48792</v>
      </c>
      <c r="B150" s="34">
        <v>168.35</v>
      </c>
      <c r="C150" s="35">
        <v>1057.23</v>
      </c>
      <c r="D150" s="35">
        <v>79751.350000000006</v>
      </c>
      <c r="E150" s="34">
        <v>158.85</v>
      </c>
      <c r="F150" s="35">
        <v>1053.98</v>
      </c>
      <c r="G150" s="35">
        <v>79205.53</v>
      </c>
      <c r="H150" s="34">
        <v>149.46</v>
      </c>
      <c r="I150" s="35">
        <v>1050.69</v>
      </c>
      <c r="J150" s="35">
        <v>78662.39</v>
      </c>
      <c r="K150" s="34">
        <v>140.19</v>
      </c>
      <c r="L150" s="35">
        <v>1047.3699999999999</v>
      </c>
      <c r="M150" s="35">
        <v>78118.61</v>
      </c>
      <c r="N150" s="34">
        <f>N149+Table1[[#This Row],[int2_5]]</f>
        <v>50788.089999999989</v>
      </c>
      <c r="O150" s="35">
        <f>O149+Table1[[#This Row],[int2_375]]</f>
        <v>49160.76999999999</v>
      </c>
      <c r="P150" s="35">
        <f>P149+Table1[[#This Row],[int2_25]]</f>
        <v>48312.279999999984</v>
      </c>
      <c r="Q150" s="39">
        <f>Q149+Table1[[#This Row],[int2_125]]</f>
        <v>47660.29</v>
      </c>
      <c r="S150" s="12">
        <f t="shared" si="19"/>
        <v>1874.25</v>
      </c>
      <c r="T150" s="12">
        <f t="shared" si="20"/>
        <v>3738.2099999999759</v>
      </c>
      <c r="U150" s="12">
        <f t="shared" si="21"/>
        <v>5588.9400000000151</v>
      </c>
      <c r="W150" s="37">
        <f>Table1[[#This Row],[loanCost2_5]]-Table1[[#This Row],[loanCost2_375]]</f>
        <v>1627.3199999999997</v>
      </c>
      <c r="X150" s="37">
        <f>Table1[[#This Row],[loanCost2_5]]-Table1[[#This Row],[loanCost2_25]]</f>
        <v>2475.8100000000049</v>
      </c>
      <c r="Y150" s="37">
        <f>Table1[[#This Row],[loanCost2_5]]-Table1[[#This Row],[loanCost2_125]]</f>
        <v>3127.7999999999884</v>
      </c>
      <c r="AA150" s="37">
        <f t="shared" si="16"/>
        <v>3501.5699999999997</v>
      </c>
      <c r="AB150" s="37">
        <f t="shared" si="17"/>
        <v>6214.0199999999804</v>
      </c>
      <c r="AC150" s="37">
        <f t="shared" si="18"/>
        <v>8716.7400000000034</v>
      </c>
      <c r="AD150" s="37"/>
      <c r="AE150" s="37"/>
    </row>
    <row r="151" spans="1:31" hidden="1" x14ac:dyDescent="0.25">
      <c r="A151" s="1">
        <v>48823</v>
      </c>
      <c r="B151" s="34">
        <v>166.15</v>
      </c>
      <c r="C151" s="35">
        <v>1059.43</v>
      </c>
      <c r="D151" s="35">
        <v>78691.92</v>
      </c>
      <c r="E151" s="34">
        <v>156.76</v>
      </c>
      <c r="F151" s="35">
        <v>1056.07</v>
      </c>
      <c r="G151" s="35">
        <v>78149.460000000006</v>
      </c>
      <c r="H151" s="34">
        <v>147.49</v>
      </c>
      <c r="I151" s="35">
        <v>1052.6600000000001</v>
      </c>
      <c r="J151" s="35">
        <v>77609.73</v>
      </c>
      <c r="K151" s="34">
        <v>138.34</v>
      </c>
      <c r="L151" s="35">
        <v>1049.22</v>
      </c>
      <c r="M151" s="35">
        <v>77069.39</v>
      </c>
      <c r="N151" s="34">
        <f>N150+Table1[[#This Row],[int2_5]]</f>
        <v>50954.239999999991</v>
      </c>
      <c r="O151" s="35">
        <f>O150+Table1[[#This Row],[int2_375]]</f>
        <v>49317.529999999992</v>
      </c>
      <c r="P151" s="35">
        <f>P150+Table1[[#This Row],[int2_25]]</f>
        <v>48459.769999999982</v>
      </c>
      <c r="Q151" s="39">
        <f>Q150+Table1[[#This Row],[int2_125]]</f>
        <v>47798.63</v>
      </c>
      <c r="S151" s="12">
        <f t="shared" si="19"/>
        <v>1887</v>
      </c>
      <c r="T151" s="12">
        <f t="shared" si="20"/>
        <v>3763.6399999999758</v>
      </c>
      <c r="U151" s="12">
        <f t="shared" si="21"/>
        <v>5626.9600000000155</v>
      </c>
      <c r="W151" s="37">
        <f>Table1[[#This Row],[loanCost2_5]]-Table1[[#This Row],[loanCost2_375]]</f>
        <v>1636.7099999999991</v>
      </c>
      <c r="X151" s="37">
        <f>Table1[[#This Row],[loanCost2_5]]-Table1[[#This Row],[loanCost2_25]]</f>
        <v>2494.4700000000084</v>
      </c>
      <c r="Y151" s="37">
        <f>Table1[[#This Row],[loanCost2_5]]-Table1[[#This Row],[loanCost2_125]]</f>
        <v>3155.6099999999933</v>
      </c>
      <c r="AA151" s="37">
        <f t="shared" si="16"/>
        <v>3523.7099999999991</v>
      </c>
      <c r="AB151" s="37">
        <f t="shared" si="17"/>
        <v>6258.1099999999842</v>
      </c>
      <c r="AC151" s="37">
        <f t="shared" si="18"/>
        <v>8782.5700000000088</v>
      </c>
      <c r="AD151" s="37"/>
      <c r="AE151" s="37"/>
    </row>
    <row r="152" spans="1:31" hidden="1" x14ac:dyDescent="0.25">
      <c r="A152" s="1">
        <v>48853</v>
      </c>
      <c r="B152" s="34">
        <v>163.94</v>
      </c>
      <c r="C152" s="35">
        <v>1061.6400000000001</v>
      </c>
      <c r="D152" s="35">
        <v>77630.28</v>
      </c>
      <c r="E152" s="34">
        <v>154.66999999999999</v>
      </c>
      <c r="F152" s="35">
        <v>1058.1600000000001</v>
      </c>
      <c r="G152" s="35">
        <v>77091.3</v>
      </c>
      <c r="H152" s="34">
        <v>145.52000000000001</v>
      </c>
      <c r="I152" s="35">
        <v>1054.6300000000001</v>
      </c>
      <c r="J152" s="35">
        <v>76555.100000000006</v>
      </c>
      <c r="K152" s="34">
        <v>136.47999999999999</v>
      </c>
      <c r="L152" s="35">
        <v>1051.08</v>
      </c>
      <c r="M152" s="35">
        <v>76018.3</v>
      </c>
      <c r="N152" s="34">
        <f>N151+Table1[[#This Row],[int2_5]]</f>
        <v>51118.179999999993</v>
      </c>
      <c r="O152" s="35">
        <f>O151+Table1[[#This Row],[int2_375]]</f>
        <v>49472.19999999999</v>
      </c>
      <c r="P152" s="35">
        <f>P151+Table1[[#This Row],[int2_25]]</f>
        <v>48605.289999999979</v>
      </c>
      <c r="Q152" s="39">
        <f>Q151+Table1[[#This Row],[int2_125]]</f>
        <v>47935.11</v>
      </c>
      <c r="S152" s="12">
        <f t="shared" si="19"/>
        <v>1899.75</v>
      </c>
      <c r="T152" s="12">
        <f t="shared" si="20"/>
        <v>3789.0699999999756</v>
      </c>
      <c r="U152" s="12">
        <f t="shared" si="21"/>
        <v>5664.9800000000159</v>
      </c>
      <c r="W152" s="37">
        <f>Table1[[#This Row],[loanCost2_5]]-Table1[[#This Row],[loanCost2_375]]</f>
        <v>1645.9800000000032</v>
      </c>
      <c r="X152" s="37">
        <f>Table1[[#This Row],[loanCost2_5]]-Table1[[#This Row],[loanCost2_25]]</f>
        <v>2512.890000000014</v>
      </c>
      <c r="Y152" s="37">
        <f>Table1[[#This Row],[loanCost2_5]]-Table1[[#This Row],[loanCost2_125]]</f>
        <v>3183.0699999999924</v>
      </c>
      <c r="AA152" s="37">
        <f t="shared" si="16"/>
        <v>3545.7300000000032</v>
      </c>
      <c r="AB152" s="37">
        <f t="shared" si="17"/>
        <v>6301.95999999999</v>
      </c>
      <c r="AC152" s="37">
        <f t="shared" si="18"/>
        <v>8848.0500000000084</v>
      </c>
      <c r="AD152" s="37"/>
      <c r="AE152" s="37"/>
    </row>
    <row r="153" spans="1:31" hidden="1" x14ac:dyDescent="0.25">
      <c r="A153" s="1">
        <v>48884</v>
      </c>
      <c r="B153" s="34">
        <v>161.72999999999999</v>
      </c>
      <c r="C153" s="35">
        <v>1063.8499999999999</v>
      </c>
      <c r="D153" s="35">
        <v>76566.429999999993</v>
      </c>
      <c r="E153" s="34">
        <v>152.58000000000001</v>
      </c>
      <c r="F153" s="35">
        <v>1060.25</v>
      </c>
      <c r="G153" s="35">
        <v>76031.05</v>
      </c>
      <c r="H153" s="34">
        <v>143.54</v>
      </c>
      <c r="I153" s="35">
        <v>1056.6099999999999</v>
      </c>
      <c r="J153" s="35">
        <v>75498.490000000005</v>
      </c>
      <c r="K153" s="34">
        <v>134.62</v>
      </c>
      <c r="L153" s="35">
        <v>1052.94</v>
      </c>
      <c r="M153" s="35">
        <v>74965.36</v>
      </c>
      <c r="N153" s="34">
        <f>N152+Table1[[#This Row],[int2_5]]</f>
        <v>51279.909999999996</v>
      </c>
      <c r="O153" s="35">
        <f>O152+Table1[[#This Row],[int2_375]]</f>
        <v>49624.779999999992</v>
      </c>
      <c r="P153" s="35">
        <f>P152+Table1[[#This Row],[int2_25]]</f>
        <v>48748.82999999998</v>
      </c>
      <c r="Q153" s="39">
        <f>Q152+Table1[[#This Row],[int2_125]]</f>
        <v>48069.73</v>
      </c>
      <c r="S153" s="12">
        <f t="shared" si="19"/>
        <v>1912.5</v>
      </c>
      <c r="T153" s="12">
        <f t="shared" si="20"/>
        <v>3814.4999999999754</v>
      </c>
      <c r="U153" s="12">
        <f t="shared" si="21"/>
        <v>5703.0000000000164</v>
      </c>
      <c r="W153" s="37">
        <f>Table1[[#This Row],[loanCost2_5]]-Table1[[#This Row],[loanCost2_375]]</f>
        <v>1655.1300000000047</v>
      </c>
      <c r="X153" s="37">
        <f>Table1[[#This Row],[loanCost2_5]]-Table1[[#This Row],[loanCost2_25]]</f>
        <v>2531.0800000000163</v>
      </c>
      <c r="Y153" s="37">
        <f>Table1[[#This Row],[loanCost2_5]]-Table1[[#This Row],[loanCost2_125]]</f>
        <v>3210.179999999993</v>
      </c>
      <c r="AA153" s="37">
        <f t="shared" si="16"/>
        <v>3567.6300000000047</v>
      </c>
      <c r="AB153" s="37">
        <f t="shared" si="17"/>
        <v>6345.5799999999917</v>
      </c>
      <c r="AC153" s="37">
        <f t="shared" si="18"/>
        <v>8913.1800000000094</v>
      </c>
      <c r="AD153" s="37"/>
      <c r="AE153" s="37"/>
    </row>
    <row r="154" spans="1:31" hidden="1" x14ac:dyDescent="0.25">
      <c r="A154" s="1">
        <v>48914</v>
      </c>
      <c r="B154" s="34">
        <v>159.51</v>
      </c>
      <c r="C154" s="35">
        <v>1066.07</v>
      </c>
      <c r="D154" s="35">
        <v>75500.36</v>
      </c>
      <c r="E154" s="34">
        <v>150.47999999999999</v>
      </c>
      <c r="F154" s="35">
        <v>1062.3499999999999</v>
      </c>
      <c r="G154" s="35">
        <v>74968.7</v>
      </c>
      <c r="H154" s="34">
        <v>141.56</v>
      </c>
      <c r="I154" s="35">
        <v>1058.5899999999999</v>
      </c>
      <c r="J154" s="35">
        <v>74439.899999999994</v>
      </c>
      <c r="K154" s="34">
        <v>132.75</v>
      </c>
      <c r="L154" s="35">
        <v>1054.81</v>
      </c>
      <c r="M154" s="35">
        <v>73910.55</v>
      </c>
      <c r="N154" s="34">
        <f>N153+Table1[[#This Row],[int2_5]]</f>
        <v>51439.42</v>
      </c>
      <c r="O154" s="35">
        <f>O153+Table1[[#This Row],[int2_375]]</f>
        <v>49775.259999999995</v>
      </c>
      <c r="P154" s="35">
        <f>P153+Table1[[#This Row],[int2_25]]</f>
        <v>48890.389999999978</v>
      </c>
      <c r="Q154" s="39">
        <f>Q153+Table1[[#This Row],[int2_125]]</f>
        <v>48202.48</v>
      </c>
      <c r="S154" s="12">
        <f t="shared" si="19"/>
        <v>1925.25</v>
      </c>
      <c r="T154" s="12">
        <f t="shared" si="20"/>
        <v>3839.9299999999753</v>
      </c>
      <c r="U154" s="12">
        <f t="shared" si="21"/>
        <v>5741.0200000000168</v>
      </c>
      <c r="W154" s="37">
        <f>Table1[[#This Row],[loanCost2_5]]-Table1[[#This Row],[loanCost2_375]]</f>
        <v>1664.1600000000035</v>
      </c>
      <c r="X154" s="37">
        <f>Table1[[#This Row],[loanCost2_5]]-Table1[[#This Row],[loanCost2_25]]</f>
        <v>2549.0300000000207</v>
      </c>
      <c r="Y154" s="37">
        <f>Table1[[#This Row],[loanCost2_5]]-Table1[[#This Row],[loanCost2_125]]</f>
        <v>3236.9399999999951</v>
      </c>
      <c r="AA154" s="37">
        <f t="shared" si="16"/>
        <v>3589.4100000000035</v>
      </c>
      <c r="AB154" s="37">
        <f t="shared" si="17"/>
        <v>6388.9599999999955</v>
      </c>
      <c r="AC154" s="37">
        <f t="shared" si="18"/>
        <v>8977.9600000000119</v>
      </c>
      <c r="AD154" s="37"/>
      <c r="AE154" s="37"/>
    </row>
    <row r="155" spans="1:31" hidden="1" x14ac:dyDescent="0.25">
      <c r="A155" s="1">
        <v>48945</v>
      </c>
      <c r="B155" s="34">
        <v>157.29</v>
      </c>
      <c r="C155" s="35">
        <v>1068.29</v>
      </c>
      <c r="D155" s="35">
        <v>74432.070000000007</v>
      </c>
      <c r="E155" s="34">
        <v>148.38</v>
      </c>
      <c r="F155" s="35">
        <v>1064.45</v>
      </c>
      <c r="G155" s="35">
        <v>73904.240000000005</v>
      </c>
      <c r="H155" s="34">
        <v>139.57</v>
      </c>
      <c r="I155" s="35">
        <v>1060.58</v>
      </c>
      <c r="J155" s="35">
        <v>73379.33</v>
      </c>
      <c r="K155" s="34">
        <v>130.88</v>
      </c>
      <c r="L155" s="35">
        <v>1056.68</v>
      </c>
      <c r="M155" s="35">
        <v>72853.87</v>
      </c>
      <c r="N155" s="34">
        <f>N154+Table1[[#This Row],[int2_5]]</f>
        <v>51596.71</v>
      </c>
      <c r="O155" s="35">
        <f>O154+Table1[[#This Row],[int2_375]]</f>
        <v>49923.639999999992</v>
      </c>
      <c r="P155" s="35">
        <f>P154+Table1[[#This Row],[int2_25]]</f>
        <v>49029.959999999977</v>
      </c>
      <c r="Q155" s="39">
        <f>Q154+Table1[[#This Row],[int2_125]]</f>
        <v>48333.36</v>
      </c>
      <c r="S155" s="12">
        <f t="shared" si="19"/>
        <v>1938</v>
      </c>
      <c r="T155" s="12">
        <f t="shared" si="20"/>
        <v>3865.3599999999751</v>
      </c>
      <c r="U155" s="12">
        <f t="shared" si="21"/>
        <v>5779.0400000000172</v>
      </c>
      <c r="W155" s="37">
        <f>Table1[[#This Row],[loanCost2_5]]-Table1[[#This Row],[loanCost2_375]]</f>
        <v>1673.070000000007</v>
      </c>
      <c r="X155" s="37">
        <f>Table1[[#This Row],[loanCost2_5]]-Table1[[#This Row],[loanCost2_25]]</f>
        <v>2566.7500000000218</v>
      </c>
      <c r="Y155" s="37">
        <f>Table1[[#This Row],[loanCost2_5]]-Table1[[#This Row],[loanCost2_125]]</f>
        <v>3263.3499999999985</v>
      </c>
      <c r="AA155" s="37">
        <f t="shared" si="16"/>
        <v>3611.070000000007</v>
      </c>
      <c r="AB155" s="37">
        <f t="shared" si="17"/>
        <v>6432.1099999999969</v>
      </c>
      <c r="AC155" s="37">
        <f t="shared" si="18"/>
        <v>9042.3900000000158</v>
      </c>
      <c r="AD155" s="37"/>
      <c r="AE155" s="37"/>
    </row>
    <row r="156" spans="1:31" hidden="1" x14ac:dyDescent="0.25">
      <c r="A156" s="1">
        <v>48976</v>
      </c>
      <c r="B156" s="34">
        <v>155.07</v>
      </c>
      <c r="C156" s="35">
        <v>1070.51</v>
      </c>
      <c r="D156" s="35">
        <v>73361.56</v>
      </c>
      <c r="E156" s="34">
        <v>146.27000000000001</v>
      </c>
      <c r="F156" s="35">
        <v>1066.56</v>
      </c>
      <c r="G156" s="35">
        <v>72837.679999999993</v>
      </c>
      <c r="H156" s="34">
        <v>137.59</v>
      </c>
      <c r="I156" s="35">
        <v>1062.56</v>
      </c>
      <c r="J156" s="35">
        <v>72316.759999999995</v>
      </c>
      <c r="K156" s="34">
        <v>129.01</v>
      </c>
      <c r="L156" s="35">
        <v>1058.55</v>
      </c>
      <c r="M156" s="35">
        <v>71795.320000000007</v>
      </c>
      <c r="N156" s="34">
        <f>N155+Table1[[#This Row],[int2_5]]</f>
        <v>51751.78</v>
      </c>
      <c r="O156" s="35">
        <f>O155+Table1[[#This Row],[int2_375]]</f>
        <v>50069.909999999989</v>
      </c>
      <c r="P156" s="35">
        <f>P155+Table1[[#This Row],[int2_25]]</f>
        <v>49167.549999999974</v>
      </c>
      <c r="Q156" s="39">
        <f>Q155+Table1[[#This Row],[int2_125]]</f>
        <v>48462.37</v>
      </c>
      <c r="S156" s="12">
        <f t="shared" si="19"/>
        <v>1950.75</v>
      </c>
      <c r="T156" s="12">
        <f t="shared" si="20"/>
        <v>3890.789999999975</v>
      </c>
      <c r="U156" s="12">
        <f t="shared" si="21"/>
        <v>5817.0600000000177</v>
      </c>
      <c r="W156" s="37">
        <f>Table1[[#This Row],[loanCost2_5]]-Table1[[#This Row],[loanCost2_375]]</f>
        <v>1681.8700000000099</v>
      </c>
      <c r="X156" s="37">
        <f>Table1[[#This Row],[loanCost2_5]]-Table1[[#This Row],[loanCost2_25]]</f>
        <v>2584.230000000025</v>
      </c>
      <c r="Y156" s="37">
        <f>Table1[[#This Row],[loanCost2_5]]-Table1[[#This Row],[loanCost2_125]]</f>
        <v>3289.4099999999962</v>
      </c>
      <c r="AA156" s="37">
        <f t="shared" si="16"/>
        <v>3632.6200000000099</v>
      </c>
      <c r="AB156" s="37">
        <f t="shared" si="17"/>
        <v>6475.02</v>
      </c>
      <c r="AC156" s="37">
        <f t="shared" si="18"/>
        <v>9106.4700000000139</v>
      </c>
      <c r="AD156" s="37"/>
      <c r="AE156" s="37"/>
    </row>
    <row r="157" spans="1:31" hidden="1" x14ac:dyDescent="0.25">
      <c r="A157" s="1">
        <v>49004</v>
      </c>
      <c r="B157" s="34">
        <v>152.84</v>
      </c>
      <c r="C157" s="35">
        <v>1072.74</v>
      </c>
      <c r="D157" s="35">
        <v>72288.820000000007</v>
      </c>
      <c r="E157" s="34">
        <v>144.16</v>
      </c>
      <c r="F157" s="35">
        <v>1068.67</v>
      </c>
      <c r="G157" s="35">
        <v>71769.009999999995</v>
      </c>
      <c r="H157" s="34">
        <v>135.59</v>
      </c>
      <c r="I157" s="35">
        <v>1064.56</v>
      </c>
      <c r="J157" s="35">
        <v>71252.210000000006</v>
      </c>
      <c r="K157" s="34">
        <v>127.14</v>
      </c>
      <c r="L157" s="35">
        <v>1060.42</v>
      </c>
      <c r="M157" s="35">
        <v>70734.899999999994</v>
      </c>
      <c r="N157" s="34">
        <f>N156+Table1[[#This Row],[int2_5]]</f>
        <v>51904.619999999995</v>
      </c>
      <c r="O157" s="35">
        <f>O156+Table1[[#This Row],[int2_375]]</f>
        <v>50214.069999999992</v>
      </c>
      <c r="P157" s="35">
        <f>P156+Table1[[#This Row],[int2_25]]</f>
        <v>49303.13999999997</v>
      </c>
      <c r="Q157" s="39">
        <f>Q156+Table1[[#This Row],[int2_125]]</f>
        <v>48589.51</v>
      </c>
      <c r="S157" s="12">
        <f t="shared" si="19"/>
        <v>1963.5</v>
      </c>
      <c r="T157" s="12">
        <f t="shared" si="20"/>
        <v>3916.2199999999748</v>
      </c>
      <c r="U157" s="12">
        <f t="shared" si="21"/>
        <v>5855.0800000000181</v>
      </c>
      <c r="W157" s="37">
        <f>Table1[[#This Row],[loanCost2_5]]-Table1[[#This Row],[loanCost2_375]]</f>
        <v>1690.5500000000029</v>
      </c>
      <c r="X157" s="37">
        <f>Table1[[#This Row],[loanCost2_5]]-Table1[[#This Row],[loanCost2_25]]</f>
        <v>2601.480000000025</v>
      </c>
      <c r="Y157" s="37">
        <f>Table1[[#This Row],[loanCost2_5]]-Table1[[#This Row],[loanCost2_125]]</f>
        <v>3315.1099999999933</v>
      </c>
      <c r="AA157" s="37">
        <f t="shared" si="16"/>
        <v>3654.0500000000029</v>
      </c>
      <c r="AB157" s="37">
        <f t="shared" si="17"/>
        <v>6517.7</v>
      </c>
      <c r="AC157" s="37">
        <f t="shared" si="18"/>
        <v>9170.1900000000114</v>
      </c>
      <c r="AD157" s="37"/>
      <c r="AE157" s="37"/>
    </row>
    <row r="158" spans="1:31" hidden="1" x14ac:dyDescent="0.25">
      <c r="A158" s="1">
        <v>49035</v>
      </c>
      <c r="B158" s="34">
        <v>150.6</v>
      </c>
      <c r="C158" s="35">
        <v>1074.98</v>
      </c>
      <c r="D158" s="35">
        <v>71213.84</v>
      </c>
      <c r="E158" s="34">
        <v>142.04</v>
      </c>
      <c r="F158" s="35">
        <v>1070.79</v>
      </c>
      <c r="G158" s="35">
        <v>70698.22</v>
      </c>
      <c r="H158" s="34">
        <v>133.6</v>
      </c>
      <c r="I158" s="35">
        <v>1066.55</v>
      </c>
      <c r="J158" s="35">
        <v>70185.649999999994</v>
      </c>
      <c r="K158" s="34">
        <v>125.26</v>
      </c>
      <c r="L158" s="35">
        <v>1062.3</v>
      </c>
      <c r="M158" s="35">
        <v>69672.600000000006</v>
      </c>
      <c r="N158" s="34">
        <f>N157+Table1[[#This Row],[int2_5]]</f>
        <v>52055.219999999994</v>
      </c>
      <c r="O158" s="35">
        <f>O157+Table1[[#This Row],[int2_375]]</f>
        <v>50356.109999999993</v>
      </c>
      <c r="P158" s="35">
        <f>P157+Table1[[#This Row],[int2_25]]</f>
        <v>49436.739999999969</v>
      </c>
      <c r="Q158" s="39">
        <f>Q157+Table1[[#This Row],[int2_125]]</f>
        <v>48714.770000000004</v>
      </c>
      <c r="S158" s="12">
        <f t="shared" si="19"/>
        <v>1976.25</v>
      </c>
      <c r="T158" s="12">
        <f t="shared" si="20"/>
        <v>3941.6499999999746</v>
      </c>
      <c r="U158" s="12">
        <f t="shared" si="21"/>
        <v>5893.1000000000186</v>
      </c>
      <c r="W158" s="37">
        <f>Table1[[#This Row],[loanCost2_5]]-Table1[[#This Row],[loanCost2_375]]</f>
        <v>1699.1100000000006</v>
      </c>
      <c r="X158" s="37">
        <f>Table1[[#This Row],[loanCost2_5]]-Table1[[#This Row],[loanCost2_25]]</f>
        <v>2618.480000000025</v>
      </c>
      <c r="Y158" s="37">
        <f>Table1[[#This Row],[loanCost2_5]]-Table1[[#This Row],[loanCost2_125]]</f>
        <v>3340.4499999999898</v>
      </c>
      <c r="AA158" s="37">
        <f t="shared" si="16"/>
        <v>3675.3600000000006</v>
      </c>
      <c r="AB158" s="37">
        <f t="shared" si="17"/>
        <v>6560.1299999999992</v>
      </c>
      <c r="AC158" s="37">
        <f t="shared" si="18"/>
        <v>9233.5500000000084</v>
      </c>
      <c r="AD158" s="37"/>
      <c r="AE158" s="37"/>
    </row>
    <row r="159" spans="1:31" hidden="1" x14ac:dyDescent="0.25">
      <c r="A159" s="1">
        <v>49065</v>
      </c>
      <c r="B159" s="34">
        <v>148.36000000000001</v>
      </c>
      <c r="C159" s="35">
        <v>1077.22</v>
      </c>
      <c r="D159" s="35">
        <v>70136.62</v>
      </c>
      <c r="E159" s="34">
        <v>139.91999999999999</v>
      </c>
      <c r="F159" s="35">
        <v>1072.9100000000001</v>
      </c>
      <c r="G159" s="35">
        <v>69625.320000000007</v>
      </c>
      <c r="H159" s="34">
        <v>131.6</v>
      </c>
      <c r="I159" s="35">
        <v>1068.55</v>
      </c>
      <c r="J159" s="35">
        <v>69117.100000000006</v>
      </c>
      <c r="K159" s="34">
        <v>123.38</v>
      </c>
      <c r="L159" s="35">
        <v>1064.18</v>
      </c>
      <c r="M159" s="35">
        <v>68608.42</v>
      </c>
      <c r="N159" s="34">
        <f>N158+Table1[[#This Row],[int2_5]]</f>
        <v>52203.579999999994</v>
      </c>
      <c r="O159" s="35">
        <f>O158+Table1[[#This Row],[int2_375]]</f>
        <v>50496.029999999992</v>
      </c>
      <c r="P159" s="35">
        <f>P158+Table1[[#This Row],[int2_25]]</f>
        <v>49568.339999999967</v>
      </c>
      <c r="Q159" s="39">
        <f>Q158+Table1[[#This Row],[int2_125]]</f>
        <v>48838.15</v>
      </c>
      <c r="S159" s="12">
        <f t="shared" si="19"/>
        <v>1989</v>
      </c>
      <c r="T159" s="12">
        <f t="shared" si="20"/>
        <v>3967.0799999999745</v>
      </c>
      <c r="U159" s="12">
        <f t="shared" si="21"/>
        <v>5931.120000000019</v>
      </c>
      <c r="W159" s="37">
        <f>Table1[[#This Row],[loanCost2_5]]-Table1[[#This Row],[loanCost2_375]]</f>
        <v>1707.5500000000029</v>
      </c>
      <c r="X159" s="37">
        <f>Table1[[#This Row],[loanCost2_5]]-Table1[[#This Row],[loanCost2_25]]</f>
        <v>2635.2400000000271</v>
      </c>
      <c r="Y159" s="37">
        <f>Table1[[#This Row],[loanCost2_5]]-Table1[[#This Row],[loanCost2_125]]</f>
        <v>3365.429999999993</v>
      </c>
      <c r="AA159" s="37">
        <f t="shared" si="16"/>
        <v>3696.5500000000029</v>
      </c>
      <c r="AB159" s="37">
        <f t="shared" si="17"/>
        <v>6602.3200000000015</v>
      </c>
      <c r="AC159" s="37">
        <f t="shared" si="18"/>
        <v>9296.550000000012</v>
      </c>
      <c r="AD159" s="37"/>
      <c r="AE159" s="37"/>
    </row>
    <row r="160" spans="1:31" hidden="1" x14ac:dyDescent="0.25">
      <c r="A160" s="1">
        <v>49096</v>
      </c>
      <c r="B160" s="34">
        <v>146.12</v>
      </c>
      <c r="C160" s="35">
        <v>1079.46</v>
      </c>
      <c r="D160" s="35">
        <v>69057.16</v>
      </c>
      <c r="E160" s="34">
        <v>137.80000000000001</v>
      </c>
      <c r="F160" s="35">
        <v>1075.03</v>
      </c>
      <c r="G160" s="35">
        <v>68550.289999999994</v>
      </c>
      <c r="H160" s="34">
        <v>129.59</v>
      </c>
      <c r="I160" s="35">
        <v>1070.56</v>
      </c>
      <c r="J160" s="35">
        <v>68046.55</v>
      </c>
      <c r="K160" s="34">
        <v>121.49</v>
      </c>
      <c r="L160" s="35">
        <v>1066.07</v>
      </c>
      <c r="M160" s="35">
        <v>67542.350000000006</v>
      </c>
      <c r="N160" s="34">
        <f>N159+Table1[[#This Row],[int2_5]]</f>
        <v>52349.7</v>
      </c>
      <c r="O160" s="35">
        <f>O159+Table1[[#This Row],[int2_375]]</f>
        <v>50633.829999999994</v>
      </c>
      <c r="P160" s="35">
        <f>P159+Table1[[#This Row],[int2_25]]</f>
        <v>49697.929999999964</v>
      </c>
      <c r="Q160" s="39">
        <f>Q159+Table1[[#This Row],[int2_125]]</f>
        <v>48959.64</v>
      </c>
      <c r="S160" s="12">
        <f t="shared" si="19"/>
        <v>2001.75</v>
      </c>
      <c r="T160" s="12">
        <f t="shared" si="20"/>
        <v>3992.5099999999743</v>
      </c>
      <c r="U160" s="12">
        <f t="shared" si="21"/>
        <v>5969.1400000000194</v>
      </c>
      <c r="W160" s="37">
        <f>Table1[[#This Row],[loanCost2_5]]-Table1[[#This Row],[loanCost2_375]]</f>
        <v>1715.8700000000026</v>
      </c>
      <c r="X160" s="37">
        <f>Table1[[#This Row],[loanCost2_5]]-Table1[[#This Row],[loanCost2_25]]</f>
        <v>2651.7700000000332</v>
      </c>
      <c r="Y160" s="37">
        <f>Table1[[#This Row],[loanCost2_5]]-Table1[[#This Row],[loanCost2_125]]</f>
        <v>3390.0599999999977</v>
      </c>
      <c r="AA160" s="37">
        <f t="shared" si="16"/>
        <v>3717.6200000000026</v>
      </c>
      <c r="AB160" s="37">
        <f t="shared" si="17"/>
        <v>6644.2800000000079</v>
      </c>
      <c r="AC160" s="37">
        <f t="shared" si="18"/>
        <v>9359.2000000000171</v>
      </c>
      <c r="AD160" s="37"/>
      <c r="AE160" s="37"/>
    </row>
    <row r="161" spans="1:31" hidden="1" x14ac:dyDescent="0.25">
      <c r="A161" s="1">
        <v>49126</v>
      </c>
      <c r="B161" s="34">
        <v>143.87</v>
      </c>
      <c r="C161" s="35">
        <v>1081.71</v>
      </c>
      <c r="D161" s="35">
        <v>67975.45</v>
      </c>
      <c r="E161" s="34">
        <v>135.66999999999999</v>
      </c>
      <c r="F161" s="35">
        <v>1077.1600000000001</v>
      </c>
      <c r="G161" s="35">
        <v>67473.13</v>
      </c>
      <c r="H161" s="34">
        <v>127.59</v>
      </c>
      <c r="I161" s="35">
        <v>1072.56</v>
      </c>
      <c r="J161" s="35">
        <v>66973.98</v>
      </c>
      <c r="K161" s="34">
        <v>119.61</v>
      </c>
      <c r="L161" s="35">
        <v>1067.95</v>
      </c>
      <c r="M161" s="35">
        <v>66474.399999999994</v>
      </c>
      <c r="N161" s="34">
        <f>N160+Table1[[#This Row],[int2_5]]</f>
        <v>52493.57</v>
      </c>
      <c r="O161" s="35">
        <f>O160+Table1[[#This Row],[int2_375]]</f>
        <v>50769.499999999993</v>
      </c>
      <c r="P161" s="35">
        <f>P160+Table1[[#This Row],[int2_25]]</f>
        <v>49825.51999999996</v>
      </c>
      <c r="Q161" s="39">
        <f>Q160+Table1[[#This Row],[int2_125]]</f>
        <v>49079.25</v>
      </c>
      <c r="S161" s="12">
        <f t="shared" si="19"/>
        <v>2014.5</v>
      </c>
      <c r="T161" s="12">
        <f t="shared" si="20"/>
        <v>4017.9399999999741</v>
      </c>
      <c r="U161" s="12">
        <f t="shared" si="21"/>
        <v>6007.1600000000199</v>
      </c>
      <c r="W161" s="37">
        <f>Table1[[#This Row],[loanCost2_5]]-Table1[[#This Row],[loanCost2_375]]</f>
        <v>1724.070000000007</v>
      </c>
      <c r="X161" s="37">
        <f>Table1[[#This Row],[loanCost2_5]]-Table1[[#This Row],[loanCost2_25]]</f>
        <v>2668.0500000000393</v>
      </c>
      <c r="Y161" s="37">
        <f>Table1[[#This Row],[loanCost2_5]]-Table1[[#This Row],[loanCost2_125]]</f>
        <v>3414.3199999999997</v>
      </c>
      <c r="AA161" s="37">
        <f t="shared" si="16"/>
        <v>3738.570000000007</v>
      </c>
      <c r="AB161" s="37">
        <f t="shared" si="17"/>
        <v>6685.9900000000134</v>
      </c>
      <c r="AC161" s="37">
        <f t="shared" si="18"/>
        <v>9421.4800000000196</v>
      </c>
      <c r="AD161" s="37"/>
      <c r="AE161" s="37"/>
    </row>
    <row r="162" spans="1:31" hidden="1" x14ac:dyDescent="0.25">
      <c r="A162" s="1">
        <v>49157</v>
      </c>
      <c r="B162" s="34">
        <v>141.62</v>
      </c>
      <c r="C162" s="35">
        <v>1083.96</v>
      </c>
      <c r="D162" s="35">
        <v>66891.48</v>
      </c>
      <c r="E162" s="34">
        <v>133.54</v>
      </c>
      <c r="F162" s="35">
        <v>1079.29</v>
      </c>
      <c r="G162" s="35">
        <v>66393.84</v>
      </c>
      <c r="H162" s="34">
        <v>125.58</v>
      </c>
      <c r="I162" s="35">
        <v>1074.57</v>
      </c>
      <c r="J162" s="35">
        <v>65899.41</v>
      </c>
      <c r="K162" s="34">
        <v>117.72</v>
      </c>
      <c r="L162" s="35">
        <v>1069.8399999999999</v>
      </c>
      <c r="M162" s="35">
        <v>65404.56</v>
      </c>
      <c r="N162" s="34">
        <f>N161+Table1[[#This Row],[int2_5]]</f>
        <v>52635.19</v>
      </c>
      <c r="O162" s="35">
        <f>O161+Table1[[#This Row],[int2_375]]</f>
        <v>50903.039999999994</v>
      </c>
      <c r="P162" s="35">
        <f>P161+Table1[[#This Row],[int2_25]]</f>
        <v>49951.099999999962</v>
      </c>
      <c r="Q162" s="39">
        <f>Q161+Table1[[#This Row],[int2_125]]</f>
        <v>49196.97</v>
      </c>
      <c r="S162" s="12">
        <f t="shared" si="19"/>
        <v>2027.25</v>
      </c>
      <c r="T162" s="12">
        <f t="shared" si="20"/>
        <v>4043.369999999974</v>
      </c>
      <c r="U162" s="12">
        <f t="shared" si="21"/>
        <v>6045.1800000000203</v>
      </c>
      <c r="W162" s="37">
        <f>Table1[[#This Row],[loanCost2_5]]-Table1[[#This Row],[loanCost2_375]]</f>
        <v>1732.1500000000087</v>
      </c>
      <c r="X162" s="37">
        <f>Table1[[#This Row],[loanCost2_5]]-Table1[[#This Row],[loanCost2_25]]</f>
        <v>2684.0900000000402</v>
      </c>
      <c r="Y162" s="37">
        <f>Table1[[#This Row],[loanCost2_5]]-Table1[[#This Row],[loanCost2_125]]</f>
        <v>3438.2200000000012</v>
      </c>
      <c r="AA162" s="37">
        <f t="shared" si="16"/>
        <v>3759.4000000000087</v>
      </c>
      <c r="AB162" s="37">
        <f t="shared" si="17"/>
        <v>6727.4600000000137</v>
      </c>
      <c r="AC162" s="37">
        <f t="shared" si="18"/>
        <v>9483.4000000000215</v>
      </c>
      <c r="AD162" s="37"/>
      <c r="AE162" s="37"/>
    </row>
    <row r="163" spans="1:31" hidden="1" x14ac:dyDescent="0.25">
      <c r="A163" s="1">
        <v>49188</v>
      </c>
      <c r="B163" s="34">
        <v>139.36000000000001</v>
      </c>
      <c r="C163" s="35">
        <v>1086.22</v>
      </c>
      <c r="D163" s="35">
        <v>65805.259999999995</v>
      </c>
      <c r="E163" s="34">
        <v>131.4</v>
      </c>
      <c r="F163" s="35">
        <v>1081.43</v>
      </c>
      <c r="G163" s="35">
        <v>65312.41</v>
      </c>
      <c r="H163" s="34">
        <v>123.56</v>
      </c>
      <c r="I163" s="35">
        <v>1076.5899999999999</v>
      </c>
      <c r="J163" s="35">
        <v>64822.82</v>
      </c>
      <c r="K163" s="34">
        <v>115.82</v>
      </c>
      <c r="L163" s="35">
        <v>1071.74</v>
      </c>
      <c r="M163" s="35">
        <v>64332.82</v>
      </c>
      <c r="N163" s="34">
        <f>N162+Table1[[#This Row],[int2_5]]</f>
        <v>52774.55</v>
      </c>
      <c r="O163" s="35">
        <f>O162+Table1[[#This Row],[int2_375]]</f>
        <v>51034.439999999995</v>
      </c>
      <c r="P163" s="35">
        <f>P162+Table1[[#This Row],[int2_25]]</f>
        <v>50074.65999999996</v>
      </c>
      <c r="Q163" s="39">
        <f>Q162+Table1[[#This Row],[int2_125]]</f>
        <v>49312.79</v>
      </c>
      <c r="S163" s="12">
        <f t="shared" si="19"/>
        <v>2040</v>
      </c>
      <c r="T163" s="12">
        <f t="shared" si="20"/>
        <v>4068.7999999999738</v>
      </c>
      <c r="U163" s="12">
        <f t="shared" si="21"/>
        <v>6083.2000000000207</v>
      </c>
      <c r="W163" s="37">
        <f>Table1[[#This Row],[loanCost2_5]]-Table1[[#This Row],[loanCost2_375]]</f>
        <v>1740.1100000000079</v>
      </c>
      <c r="X163" s="37">
        <f>Table1[[#This Row],[loanCost2_5]]-Table1[[#This Row],[loanCost2_25]]</f>
        <v>2699.8900000000431</v>
      </c>
      <c r="Y163" s="37">
        <f>Table1[[#This Row],[loanCost2_5]]-Table1[[#This Row],[loanCost2_125]]</f>
        <v>3461.760000000002</v>
      </c>
      <c r="AA163" s="37">
        <f t="shared" si="16"/>
        <v>3780.1100000000079</v>
      </c>
      <c r="AB163" s="37">
        <f t="shared" si="17"/>
        <v>6768.6900000000169</v>
      </c>
      <c r="AC163" s="37">
        <f t="shared" si="18"/>
        <v>9544.9600000000228</v>
      </c>
      <c r="AD163" s="37"/>
      <c r="AE163" s="37"/>
    </row>
    <row r="164" spans="1:31" hidden="1" x14ac:dyDescent="0.25">
      <c r="A164" s="1">
        <v>49218</v>
      </c>
      <c r="B164" s="34">
        <v>137.09</v>
      </c>
      <c r="C164" s="35">
        <v>1088.49</v>
      </c>
      <c r="D164" s="35">
        <v>64716.77</v>
      </c>
      <c r="E164" s="34">
        <v>129.26</v>
      </c>
      <c r="F164" s="35">
        <v>1083.57</v>
      </c>
      <c r="G164" s="35">
        <v>64228.85</v>
      </c>
      <c r="H164" s="34">
        <v>121.54</v>
      </c>
      <c r="I164" s="35">
        <v>1078.6099999999999</v>
      </c>
      <c r="J164" s="35">
        <v>63744.22</v>
      </c>
      <c r="K164" s="34">
        <v>113.92</v>
      </c>
      <c r="L164" s="35">
        <v>1073.6400000000001</v>
      </c>
      <c r="M164" s="35">
        <v>63259.18</v>
      </c>
      <c r="N164" s="34">
        <f>N163+Table1[[#This Row],[int2_5]]</f>
        <v>52911.64</v>
      </c>
      <c r="O164" s="35">
        <f>O163+Table1[[#This Row],[int2_375]]</f>
        <v>51163.7</v>
      </c>
      <c r="P164" s="35">
        <f>P163+Table1[[#This Row],[int2_25]]</f>
        <v>50196.199999999961</v>
      </c>
      <c r="Q164" s="39">
        <f>Q163+Table1[[#This Row],[int2_125]]</f>
        <v>49426.71</v>
      </c>
      <c r="S164" s="12">
        <f t="shared" si="19"/>
        <v>2052.75</v>
      </c>
      <c r="T164" s="12">
        <f t="shared" si="20"/>
        <v>4094.2299999999736</v>
      </c>
      <c r="U164" s="12">
        <f t="shared" si="21"/>
        <v>6121.2200000000212</v>
      </c>
      <c r="W164" s="37">
        <f>Table1[[#This Row],[loanCost2_5]]-Table1[[#This Row],[loanCost2_375]]</f>
        <v>1747.9400000000023</v>
      </c>
      <c r="X164" s="37">
        <f>Table1[[#This Row],[loanCost2_5]]-Table1[[#This Row],[loanCost2_25]]</f>
        <v>2715.4400000000387</v>
      </c>
      <c r="Y164" s="37">
        <f>Table1[[#This Row],[loanCost2_5]]-Table1[[#This Row],[loanCost2_125]]</f>
        <v>3484.9300000000003</v>
      </c>
      <c r="AA164" s="37">
        <f t="shared" si="16"/>
        <v>3800.6900000000023</v>
      </c>
      <c r="AB164" s="37">
        <f t="shared" si="17"/>
        <v>6809.6700000000128</v>
      </c>
      <c r="AC164" s="37">
        <f t="shared" si="18"/>
        <v>9606.1500000000215</v>
      </c>
      <c r="AD164" s="37"/>
      <c r="AE164" s="37"/>
    </row>
    <row r="165" spans="1:31" hidden="1" x14ac:dyDescent="0.25">
      <c r="A165" s="1">
        <v>49249</v>
      </c>
      <c r="B165" s="34">
        <v>134.83000000000001</v>
      </c>
      <c r="C165" s="35">
        <v>1090.75</v>
      </c>
      <c r="D165" s="35">
        <v>63626.02</v>
      </c>
      <c r="E165" s="34">
        <v>127.12</v>
      </c>
      <c r="F165" s="35">
        <v>1085.71</v>
      </c>
      <c r="G165" s="35">
        <v>63143.14</v>
      </c>
      <c r="H165" s="34">
        <v>119.52</v>
      </c>
      <c r="I165" s="35">
        <v>1080.6300000000001</v>
      </c>
      <c r="J165" s="35">
        <v>62663.59</v>
      </c>
      <c r="K165" s="34">
        <v>112.02</v>
      </c>
      <c r="L165" s="35">
        <v>1075.54</v>
      </c>
      <c r="M165" s="35">
        <v>62183.64</v>
      </c>
      <c r="N165" s="34">
        <f>N164+Table1[[#This Row],[int2_5]]</f>
        <v>53046.47</v>
      </c>
      <c r="O165" s="35">
        <f>O164+Table1[[#This Row],[int2_375]]</f>
        <v>51290.82</v>
      </c>
      <c r="P165" s="35">
        <f>P164+Table1[[#This Row],[int2_25]]</f>
        <v>50315.719999999958</v>
      </c>
      <c r="Q165" s="39">
        <f>Q164+Table1[[#This Row],[int2_125]]</f>
        <v>49538.729999999996</v>
      </c>
      <c r="S165" s="12">
        <f t="shared" si="19"/>
        <v>2065.5</v>
      </c>
      <c r="T165" s="12">
        <f t="shared" si="20"/>
        <v>4119.6599999999735</v>
      </c>
      <c r="U165" s="12">
        <f t="shared" si="21"/>
        <v>6159.2400000000216</v>
      </c>
      <c r="W165" s="37">
        <f>Table1[[#This Row],[loanCost2_5]]-Table1[[#This Row],[loanCost2_375]]</f>
        <v>1755.6500000000015</v>
      </c>
      <c r="X165" s="37">
        <f>Table1[[#This Row],[loanCost2_5]]-Table1[[#This Row],[loanCost2_25]]</f>
        <v>2730.7500000000437</v>
      </c>
      <c r="Y165" s="37">
        <f>Table1[[#This Row],[loanCost2_5]]-Table1[[#This Row],[loanCost2_125]]</f>
        <v>3507.7400000000052</v>
      </c>
      <c r="AA165" s="37">
        <f t="shared" si="16"/>
        <v>3821.1500000000015</v>
      </c>
      <c r="AB165" s="37">
        <f t="shared" si="17"/>
        <v>6850.4100000000171</v>
      </c>
      <c r="AC165" s="37">
        <f t="shared" si="18"/>
        <v>9666.9800000000268</v>
      </c>
      <c r="AD165" s="37"/>
      <c r="AE165" s="37"/>
    </row>
    <row r="166" spans="1:31" hidden="1" x14ac:dyDescent="0.25">
      <c r="A166" s="1">
        <v>49279</v>
      </c>
      <c r="B166" s="34">
        <v>132.55000000000001</v>
      </c>
      <c r="C166" s="35">
        <v>1093.03</v>
      </c>
      <c r="D166" s="35">
        <v>62532.99</v>
      </c>
      <c r="E166" s="34">
        <v>124.97</v>
      </c>
      <c r="F166" s="35">
        <v>1087.8599999999999</v>
      </c>
      <c r="G166" s="35">
        <v>62055.28</v>
      </c>
      <c r="H166" s="34">
        <v>117.49</v>
      </c>
      <c r="I166" s="35">
        <v>1082.6600000000001</v>
      </c>
      <c r="J166" s="35">
        <v>61580.93</v>
      </c>
      <c r="K166" s="34">
        <v>110.12</v>
      </c>
      <c r="L166" s="35">
        <v>1077.44</v>
      </c>
      <c r="M166" s="35">
        <v>61106.2</v>
      </c>
      <c r="N166" s="34">
        <f>N165+Table1[[#This Row],[int2_5]]</f>
        <v>53179.020000000004</v>
      </c>
      <c r="O166" s="35">
        <f>O165+Table1[[#This Row],[int2_375]]</f>
        <v>51415.79</v>
      </c>
      <c r="P166" s="35">
        <f>P165+Table1[[#This Row],[int2_25]]</f>
        <v>50433.209999999955</v>
      </c>
      <c r="Q166" s="39">
        <f>Q165+Table1[[#This Row],[int2_125]]</f>
        <v>49648.85</v>
      </c>
      <c r="S166" s="12">
        <f t="shared" si="19"/>
        <v>2078.25</v>
      </c>
      <c r="T166" s="12">
        <f t="shared" si="20"/>
        <v>4145.0899999999729</v>
      </c>
      <c r="U166" s="12">
        <f t="shared" si="21"/>
        <v>6197.260000000022</v>
      </c>
      <c r="W166" s="37">
        <f>Table1[[#This Row],[loanCost2_5]]-Table1[[#This Row],[loanCost2_375]]</f>
        <v>1763.2300000000032</v>
      </c>
      <c r="X166" s="37">
        <f>Table1[[#This Row],[loanCost2_5]]-Table1[[#This Row],[loanCost2_25]]</f>
        <v>2745.8100000000486</v>
      </c>
      <c r="Y166" s="37">
        <f>Table1[[#This Row],[loanCost2_5]]-Table1[[#This Row],[loanCost2_125]]</f>
        <v>3530.1700000000055</v>
      </c>
      <c r="AA166" s="37">
        <f t="shared" si="16"/>
        <v>3841.4800000000032</v>
      </c>
      <c r="AB166" s="37">
        <f t="shared" si="17"/>
        <v>6890.9000000000215</v>
      </c>
      <c r="AC166" s="37">
        <f t="shared" si="18"/>
        <v>9727.4300000000276</v>
      </c>
      <c r="AD166" s="37"/>
      <c r="AE166" s="37"/>
    </row>
    <row r="167" spans="1:31" hidden="1" x14ac:dyDescent="0.25">
      <c r="A167" s="1">
        <v>49310</v>
      </c>
      <c r="B167" s="34">
        <v>130.28</v>
      </c>
      <c r="C167" s="35">
        <v>1095.3</v>
      </c>
      <c r="D167" s="35">
        <v>61437.69</v>
      </c>
      <c r="E167" s="34">
        <v>122.82</v>
      </c>
      <c r="F167" s="35">
        <v>1090.01</v>
      </c>
      <c r="G167" s="35">
        <v>60965.27</v>
      </c>
      <c r="H167" s="34">
        <v>115.46</v>
      </c>
      <c r="I167" s="35">
        <v>1084.69</v>
      </c>
      <c r="J167" s="35">
        <v>60496.24</v>
      </c>
      <c r="K167" s="34">
        <v>108.21</v>
      </c>
      <c r="L167" s="35">
        <v>1079.3499999999999</v>
      </c>
      <c r="M167" s="35">
        <v>60026.85</v>
      </c>
      <c r="N167" s="34">
        <f>N166+Table1[[#This Row],[int2_5]]</f>
        <v>53309.3</v>
      </c>
      <c r="O167" s="35">
        <f>O166+Table1[[#This Row],[int2_375]]</f>
        <v>51538.61</v>
      </c>
      <c r="P167" s="35">
        <f>P166+Table1[[#This Row],[int2_25]]</f>
        <v>50548.669999999955</v>
      </c>
      <c r="Q167" s="39">
        <f>Q166+Table1[[#This Row],[int2_125]]</f>
        <v>49757.06</v>
      </c>
      <c r="S167" s="12">
        <f t="shared" si="19"/>
        <v>2091</v>
      </c>
      <c r="T167" s="12">
        <f t="shared" si="20"/>
        <v>4170.5199999999732</v>
      </c>
      <c r="U167" s="12">
        <f t="shared" si="21"/>
        <v>6235.2800000000225</v>
      </c>
      <c r="W167" s="37">
        <f>Table1[[#This Row],[loanCost2_5]]-Table1[[#This Row],[loanCost2_375]]</f>
        <v>1770.6900000000023</v>
      </c>
      <c r="X167" s="37">
        <f>Table1[[#This Row],[loanCost2_5]]-Table1[[#This Row],[loanCost2_25]]</f>
        <v>2760.6300000000483</v>
      </c>
      <c r="Y167" s="37">
        <f>Table1[[#This Row],[loanCost2_5]]-Table1[[#This Row],[loanCost2_125]]</f>
        <v>3552.2400000000052</v>
      </c>
      <c r="AA167" s="37">
        <f t="shared" si="16"/>
        <v>3861.6900000000023</v>
      </c>
      <c r="AB167" s="37">
        <f t="shared" si="17"/>
        <v>6931.1500000000215</v>
      </c>
      <c r="AC167" s="37">
        <f t="shared" si="18"/>
        <v>9787.5200000000277</v>
      </c>
      <c r="AD167" s="37"/>
      <c r="AE167" s="37"/>
    </row>
    <row r="168" spans="1:31" hidden="1" x14ac:dyDescent="0.25">
      <c r="A168" s="1">
        <v>49341</v>
      </c>
      <c r="B168" s="34">
        <v>128</v>
      </c>
      <c r="C168" s="35">
        <v>1097.58</v>
      </c>
      <c r="D168" s="35">
        <v>60340.11</v>
      </c>
      <c r="E168" s="34">
        <v>120.66</v>
      </c>
      <c r="F168" s="35">
        <v>1092.17</v>
      </c>
      <c r="G168" s="35">
        <v>59873.1</v>
      </c>
      <c r="H168" s="34">
        <v>113.43</v>
      </c>
      <c r="I168" s="35">
        <v>1086.72</v>
      </c>
      <c r="J168" s="35">
        <v>59409.52</v>
      </c>
      <c r="K168" s="34">
        <v>106.3</v>
      </c>
      <c r="L168" s="35">
        <v>1081.26</v>
      </c>
      <c r="M168" s="35">
        <v>58945.58</v>
      </c>
      <c r="N168" s="34">
        <f>N167+Table1[[#This Row],[int2_5]]</f>
        <v>53437.3</v>
      </c>
      <c r="O168" s="35">
        <f>O167+Table1[[#This Row],[int2_375]]</f>
        <v>51659.270000000004</v>
      </c>
      <c r="P168" s="35">
        <f>P167+Table1[[#This Row],[int2_25]]</f>
        <v>50662.099999999955</v>
      </c>
      <c r="Q168" s="39">
        <f>Q167+Table1[[#This Row],[int2_125]]</f>
        <v>49863.360000000001</v>
      </c>
      <c r="S168" s="12">
        <f t="shared" si="19"/>
        <v>2103.75</v>
      </c>
      <c r="T168" s="12">
        <f t="shared" si="20"/>
        <v>4195.9499999999734</v>
      </c>
      <c r="U168" s="12">
        <f t="shared" si="21"/>
        <v>6273.3000000000229</v>
      </c>
      <c r="W168" s="37">
        <f>Table1[[#This Row],[loanCost2_5]]-Table1[[#This Row],[loanCost2_375]]</f>
        <v>1778.0299999999988</v>
      </c>
      <c r="X168" s="37">
        <f>Table1[[#This Row],[loanCost2_5]]-Table1[[#This Row],[loanCost2_25]]</f>
        <v>2775.200000000048</v>
      </c>
      <c r="Y168" s="37">
        <f>Table1[[#This Row],[loanCost2_5]]-Table1[[#This Row],[loanCost2_125]]</f>
        <v>3573.9400000000023</v>
      </c>
      <c r="AA168" s="37">
        <f t="shared" si="16"/>
        <v>3881.7799999999988</v>
      </c>
      <c r="AB168" s="37">
        <f t="shared" si="17"/>
        <v>6971.1500000000215</v>
      </c>
      <c r="AC168" s="37">
        <f t="shared" si="18"/>
        <v>9847.2400000000252</v>
      </c>
      <c r="AD168" s="37"/>
      <c r="AE168" s="37"/>
    </row>
    <row r="169" spans="1:31" hidden="1" x14ac:dyDescent="0.25">
      <c r="A169" s="1">
        <v>49369</v>
      </c>
      <c r="B169" s="34">
        <v>125.71</v>
      </c>
      <c r="C169" s="35">
        <v>1099.8699999999999</v>
      </c>
      <c r="D169" s="35">
        <v>59240.24</v>
      </c>
      <c r="E169" s="34">
        <v>118.5</v>
      </c>
      <c r="F169" s="35">
        <v>1094.33</v>
      </c>
      <c r="G169" s="35">
        <v>58778.77</v>
      </c>
      <c r="H169" s="34">
        <v>111.39</v>
      </c>
      <c r="I169" s="35">
        <v>1088.76</v>
      </c>
      <c r="J169" s="35">
        <v>58320.77</v>
      </c>
      <c r="K169" s="34">
        <v>104.38</v>
      </c>
      <c r="L169" s="35">
        <v>1083.18</v>
      </c>
      <c r="M169" s="35">
        <v>57862.41</v>
      </c>
      <c r="N169" s="34">
        <f>N168+Table1[[#This Row],[int2_5]]</f>
        <v>53563.01</v>
      </c>
      <c r="O169" s="35">
        <f>O168+Table1[[#This Row],[int2_375]]</f>
        <v>51777.770000000004</v>
      </c>
      <c r="P169" s="35">
        <f>P168+Table1[[#This Row],[int2_25]]</f>
        <v>50773.489999999954</v>
      </c>
      <c r="Q169" s="39">
        <f>Q168+Table1[[#This Row],[int2_125]]</f>
        <v>49967.74</v>
      </c>
      <c r="S169" s="12">
        <f t="shared" si="19"/>
        <v>2116.5</v>
      </c>
      <c r="T169" s="12">
        <f t="shared" si="20"/>
        <v>4221.3799999999737</v>
      </c>
      <c r="U169" s="12">
        <f t="shared" si="21"/>
        <v>6311.3200000000234</v>
      </c>
      <c r="W169" s="37">
        <f>Table1[[#This Row],[loanCost2_5]]-Table1[[#This Row],[loanCost2_375]]</f>
        <v>1785.239999999998</v>
      </c>
      <c r="X169" s="37">
        <f>Table1[[#This Row],[loanCost2_5]]-Table1[[#This Row],[loanCost2_25]]</f>
        <v>2789.5200000000477</v>
      </c>
      <c r="Y169" s="37">
        <f>Table1[[#This Row],[loanCost2_5]]-Table1[[#This Row],[loanCost2_125]]</f>
        <v>3595.2700000000041</v>
      </c>
      <c r="AA169" s="37">
        <f t="shared" si="16"/>
        <v>3901.739999999998</v>
      </c>
      <c r="AB169" s="37">
        <f t="shared" si="17"/>
        <v>7010.9000000000215</v>
      </c>
      <c r="AC169" s="37">
        <f t="shared" si="18"/>
        <v>9906.5900000000274</v>
      </c>
      <c r="AD169" s="37"/>
      <c r="AE169" s="37"/>
    </row>
    <row r="170" spans="1:31" hidden="1" x14ac:dyDescent="0.25">
      <c r="A170" s="1">
        <v>49400</v>
      </c>
      <c r="B170" s="34">
        <v>123.42</v>
      </c>
      <c r="C170" s="35">
        <v>1102.1600000000001</v>
      </c>
      <c r="D170" s="35">
        <v>58138.07</v>
      </c>
      <c r="E170" s="34">
        <v>116.33</v>
      </c>
      <c r="F170" s="35">
        <v>1096.5</v>
      </c>
      <c r="G170" s="35">
        <v>57682.27</v>
      </c>
      <c r="H170" s="34">
        <v>109.35</v>
      </c>
      <c r="I170" s="35">
        <v>1090.8</v>
      </c>
      <c r="J170" s="35">
        <v>57229.97</v>
      </c>
      <c r="K170" s="34">
        <v>102.46</v>
      </c>
      <c r="L170" s="35">
        <v>1085.0999999999999</v>
      </c>
      <c r="M170" s="35">
        <v>56777.31</v>
      </c>
      <c r="N170" s="34">
        <f>N169+Table1[[#This Row],[int2_5]]</f>
        <v>53686.43</v>
      </c>
      <c r="O170" s="35">
        <f>O169+Table1[[#This Row],[int2_375]]</f>
        <v>51894.100000000006</v>
      </c>
      <c r="P170" s="35">
        <f>P169+Table1[[#This Row],[int2_25]]</f>
        <v>50882.839999999953</v>
      </c>
      <c r="Q170" s="39">
        <f>Q169+Table1[[#This Row],[int2_125]]</f>
        <v>50070.2</v>
      </c>
      <c r="S170" s="12">
        <f t="shared" si="19"/>
        <v>2129.25</v>
      </c>
      <c r="T170" s="12">
        <f t="shared" si="20"/>
        <v>4246.809999999974</v>
      </c>
      <c r="U170" s="12">
        <f t="shared" si="21"/>
        <v>6349.3400000000238</v>
      </c>
      <c r="W170" s="37">
        <f>Table1[[#This Row],[loanCost2_5]]-Table1[[#This Row],[loanCost2_375]]</f>
        <v>1792.3299999999945</v>
      </c>
      <c r="X170" s="37">
        <f>Table1[[#This Row],[loanCost2_5]]-Table1[[#This Row],[loanCost2_25]]</f>
        <v>2803.5900000000474</v>
      </c>
      <c r="Y170" s="37">
        <f>Table1[[#This Row],[loanCost2_5]]-Table1[[#This Row],[loanCost2_125]]</f>
        <v>3616.2300000000032</v>
      </c>
      <c r="AA170" s="37">
        <f t="shared" si="16"/>
        <v>3921.5799999999945</v>
      </c>
      <c r="AB170" s="37">
        <f t="shared" si="17"/>
        <v>7050.4000000000215</v>
      </c>
      <c r="AC170" s="37">
        <f t="shared" si="18"/>
        <v>9965.570000000027</v>
      </c>
      <c r="AD170" s="37"/>
      <c r="AE170" s="37"/>
    </row>
    <row r="171" spans="1:31" hidden="1" x14ac:dyDescent="0.25">
      <c r="A171" s="1">
        <v>49430</v>
      </c>
      <c r="B171" s="34">
        <v>121.12</v>
      </c>
      <c r="C171" s="35">
        <v>1104.46</v>
      </c>
      <c r="D171" s="35">
        <v>57033.61</v>
      </c>
      <c r="E171" s="34">
        <v>114.16</v>
      </c>
      <c r="F171" s="35">
        <v>1098.67</v>
      </c>
      <c r="G171" s="35">
        <v>56583.6</v>
      </c>
      <c r="H171" s="34">
        <v>107.31</v>
      </c>
      <c r="I171" s="35">
        <v>1092.8399999999999</v>
      </c>
      <c r="J171" s="35">
        <v>56137.13</v>
      </c>
      <c r="K171" s="34">
        <v>100.54</v>
      </c>
      <c r="L171" s="35">
        <v>1087.02</v>
      </c>
      <c r="M171" s="35">
        <v>55690.29</v>
      </c>
      <c r="N171" s="34">
        <f>N170+Table1[[#This Row],[int2_5]]</f>
        <v>53807.55</v>
      </c>
      <c r="O171" s="35">
        <f>O170+Table1[[#This Row],[int2_375]]</f>
        <v>52008.260000000009</v>
      </c>
      <c r="P171" s="35">
        <f>P170+Table1[[#This Row],[int2_25]]</f>
        <v>50990.149999999951</v>
      </c>
      <c r="Q171" s="39">
        <f>Q170+Table1[[#This Row],[int2_125]]</f>
        <v>50170.74</v>
      </c>
      <c r="S171" s="12">
        <f t="shared" si="19"/>
        <v>2142</v>
      </c>
      <c r="T171" s="12">
        <f t="shared" si="20"/>
        <v>4272.2399999999743</v>
      </c>
      <c r="U171" s="12">
        <f t="shared" si="21"/>
        <v>6387.3600000000242</v>
      </c>
      <c r="W171" s="37">
        <f>Table1[[#This Row],[loanCost2_5]]-Table1[[#This Row],[loanCost2_375]]</f>
        <v>1799.2899999999936</v>
      </c>
      <c r="X171" s="37">
        <f>Table1[[#This Row],[loanCost2_5]]-Table1[[#This Row],[loanCost2_25]]</f>
        <v>2817.4000000000524</v>
      </c>
      <c r="Y171" s="37">
        <f>Table1[[#This Row],[loanCost2_5]]-Table1[[#This Row],[loanCost2_125]]</f>
        <v>3636.8100000000049</v>
      </c>
      <c r="AA171" s="37">
        <f t="shared" si="16"/>
        <v>3941.2899999999936</v>
      </c>
      <c r="AB171" s="37">
        <f t="shared" si="17"/>
        <v>7089.6400000000267</v>
      </c>
      <c r="AC171" s="37">
        <f t="shared" si="18"/>
        <v>10024.170000000029</v>
      </c>
      <c r="AD171" s="37"/>
      <c r="AE171" s="37"/>
    </row>
    <row r="172" spans="1:31" hidden="1" x14ac:dyDescent="0.25">
      <c r="A172" s="1">
        <v>49461</v>
      </c>
      <c r="B172" s="34">
        <v>118.82</v>
      </c>
      <c r="C172" s="35">
        <v>1106.76</v>
      </c>
      <c r="D172" s="35">
        <v>55926.85</v>
      </c>
      <c r="E172" s="34">
        <v>111.99</v>
      </c>
      <c r="F172" s="35">
        <v>1100.8399999999999</v>
      </c>
      <c r="G172" s="35">
        <v>55482.76</v>
      </c>
      <c r="H172" s="34">
        <v>105.26</v>
      </c>
      <c r="I172" s="35">
        <v>1094.8900000000001</v>
      </c>
      <c r="J172" s="35">
        <v>55042.23</v>
      </c>
      <c r="K172" s="34">
        <v>98.62</v>
      </c>
      <c r="L172" s="35">
        <v>1088.94</v>
      </c>
      <c r="M172" s="35">
        <v>54601.35</v>
      </c>
      <c r="N172" s="34">
        <f>N171+Table1[[#This Row],[int2_5]]</f>
        <v>53926.37</v>
      </c>
      <c r="O172" s="35">
        <f>O171+Table1[[#This Row],[int2_375]]</f>
        <v>52120.250000000007</v>
      </c>
      <c r="P172" s="35">
        <f>P171+Table1[[#This Row],[int2_25]]</f>
        <v>51095.409999999953</v>
      </c>
      <c r="Q172" s="39">
        <f>Q171+Table1[[#This Row],[int2_125]]</f>
        <v>50269.36</v>
      </c>
      <c r="S172" s="12">
        <f t="shared" si="19"/>
        <v>2154.75</v>
      </c>
      <c r="T172" s="12">
        <f t="shared" si="20"/>
        <v>4297.6699999999746</v>
      </c>
      <c r="U172" s="12">
        <f t="shared" si="21"/>
        <v>6425.3800000000247</v>
      </c>
      <c r="W172" s="37">
        <f>Table1[[#This Row],[loanCost2_5]]-Table1[[#This Row],[loanCost2_375]]</f>
        <v>1806.1199999999953</v>
      </c>
      <c r="X172" s="37">
        <f>Table1[[#This Row],[loanCost2_5]]-Table1[[#This Row],[loanCost2_25]]</f>
        <v>2830.9600000000501</v>
      </c>
      <c r="Y172" s="37">
        <f>Table1[[#This Row],[loanCost2_5]]-Table1[[#This Row],[loanCost2_125]]</f>
        <v>3657.010000000002</v>
      </c>
      <c r="AA172" s="37">
        <f t="shared" si="16"/>
        <v>3960.8699999999953</v>
      </c>
      <c r="AB172" s="37">
        <f t="shared" si="17"/>
        <v>7128.6300000000247</v>
      </c>
      <c r="AC172" s="37">
        <f t="shared" si="18"/>
        <v>10082.390000000027</v>
      </c>
      <c r="AD172" s="37"/>
      <c r="AE172" s="37"/>
    </row>
    <row r="173" spans="1:31" hidden="1" x14ac:dyDescent="0.25">
      <c r="A173" s="1">
        <v>49491</v>
      </c>
      <c r="B173" s="34">
        <v>116.51</v>
      </c>
      <c r="C173" s="35">
        <v>1109.07</v>
      </c>
      <c r="D173" s="35">
        <v>54817.79</v>
      </c>
      <c r="E173" s="34">
        <v>109.81</v>
      </c>
      <c r="F173" s="35">
        <v>1103.02</v>
      </c>
      <c r="G173" s="35">
        <v>54379.74</v>
      </c>
      <c r="H173" s="34">
        <v>103.2</v>
      </c>
      <c r="I173" s="35">
        <v>1096.95</v>
      </c>
      <c r="J173" s="35">
        <v>53945.29</v>
      </c>
      <c r="K173" s="34">
        <v>96.69</v>
      </c>
      <c r="L173" s="35">
        <v>1090.8699999999999</v>
      </c>
      <c r="M173" s="35">
        <v>53510.48</v>
      </c>
      <c r="N173" s="34">
        <f>N172+Table1[[#This Row],[int2_5]]</f>
        <v>54042.880000000005</v>
      </c>
      <c r="O173" s="35">
        <f>O172+Table1[[#This Row],[int2_375]]</f>
        <v>52230.060000000005</v>
      </c>
      <c r="P173" s="35">
        <f>P172+Table1[[#This Row],[int2_25]]</f>
        <v>51198.60999999995</v>
      </c>
      <c r="Q173" s="39">
        <f>Q172+Table1[[#This Row],[int2_125]]</f>
        <v>50366.05</v>
      </c>
      <c r="S173" s="12">
        <f t="shared" si="19"/>
        <v>2167.5</v>
      </c>
      <c r="T173" s="12">
        <f t="shared" si="20"/>
        <v>4323.0999999999749</v>
      </c>
      <c r="U173" s="12">
        <f t="shared" si="21"/>
        <v>6463.4000000000251</v>
      </c>
      <c r="W173" s="37">
        <f>Table1[[#This Row],[loanCost2_5]]-Table1[[#This Row],[loanCost2_375]]</f>
        <v>1812.8199999999997</v>
      </c>
      <c r="X173" s="37">
        <f>Table1[[#This Row],[loanCost2_5]]-Table1[[#This Row],[loanCost2_25]]</f>
        <v>2844.270000000055</v>
      </c>
      <c r="Y173" s="37">
        <f>Table1[[#This Row],[loanCost2_5]]-Table1[[#This Row],[loanCost2_125]]</f>
        <v>3676.8300000000017</v>
      </c>
      <c r="AA173" s="37">
        <f t="shared" si="16"/>
        <v>3980.3199999999997</v>
      </c>
      <c r="AB173" s="37">
        <f t="shared" si="17"/>
        <v>7167.3700000000299</v>
      </c>
      <c r="AC173" s="37">
        <f t="shared" si="18"/>
        <v>10140.230000000027</v>
      </c>
      <c r="AD173" s="37"/>
      <c r="AE173" s="37"/>
    </row>
    <row r="174" spans="1:31" hidden="1" x14ac:dyDescent="0.25">
      <c r="A174" s="1">
        <v>49522</v>
      </c>
      <c r="B174" s="34">
        <v>114.2</v>
      </c>
      <c r="C174" s="35">
        <v>1111.3800000000001</v>
      </c>
      <c r="D174" s="35">
        <v>53706.41</v>
      </c>
      <c r="E174" s="34">
        <v>107.63</v>
      </c>
      <c r="F174" s="35">
        <v>1105.2</v>
      </c>
      <c r="G174" s="35">
        <v>53274.54</v>
      </c>
      <c r="H174" s="34">
        <v>101.15</v>
      </c>
      <c r="I174" s="35">
        <v>1099</v>
      </c>
      <c r="J174" s="35">
        <v>52846.28</v>
      </c>
      <c r="K174" s="34">
        <v>94.76</v>
      </c>
      <c r="L174" s="35">
        <v>1092.8</v>
      </c>
      <c r="M174" s="35">
        <v>52417.68</v>
      </c>
      <c r="N174" s="34">
        <f>N173+Table1[[#This Row],[int2_5]]</f>
        <v>54157.08</v>
      </c>
      <c r="O174" s="35">
        <f>O173+Table1[[#This Row],[int2_375]]</f>
        <v>52337.69</v>
      </c>
      <c r="P174" s="35">
        <f>P173+Table1[[#This Row],[int2_25]]</f>
        <v>51299.759999999951</v>
      </c>
      <c r="Q174" s="39">
        <f>Q173+Table1[[#This Row],[int2_125]]</f>
        <v>50460.810000000005</v>
      </c>
      <c r="S174" s="12">
        <f t="shared" si="19"/>
        <v>2180.25</v>
      </c>
      <c r="T174" s="12">
        <f t="shared" si="20"/>
        <v>4348.5299999999752</v>
      </c>
      <c r="U174" s="12">
        <f t="shared" si="21"/>
        <v>6501.4200000000255</v>
      </c>
      <c r="W174" s="37">
        <f>Table1[[#This Row],[loanCost2_5]]-Table1[[#This Row],[loanCost2_375]]</f>
        <v>1819.3899999999994</v>
      </c>
      <c r="X174" s="37">
        <f>Table1[[#This Row],[loanCost2_5]]-Table1[[#This Row],[loanCost2_25]]</f>
        <v>2857.3200000000506</v>
      </c>
      <c r="Y174" s="37">
        <f>Table1[[#This Row],[loanCost2_5]]-Table1[[#This Row],[loanCost2_125]]</f>
        <v>3696.2699999999968</v>
      </c>
      <c r="AA174" s="37">
        <f t="shared" si="16"/>
        <v>3999.6399999999994</v>
      </c>
      <c r="AB174" s="37">
        <f t="shared" si="17"/>
        <v>7205.8500000000258</v>
      </c>
      <c r="AC174" s="37">
        <f t="shared" si="18"/>
        <v>10197.690000000022</v>
      </c>
      <c r="AD174" s="37"/>
      <c r="AE174" s="37"/>
    </row>
    <row r="175" spans="1:31" hidden="1" x14ac:dyDescent="0.25">
      <c r="A175" s="1">
        <v>49553</v>
      </c>
      <c r="B175" s="34">
        <v>111.89</v>
      </c>
      <c r="C175" s="35">
        <v>1113.69</v>
      </c>
      <c r="D175" s="35">
        <v>52592.72</v>
      </c>
      <c r="E175" s="34">
        <v>105.44</v>
      </c>
      <c r="F175" s="35">
        <v>1107.3900000000001</v>
      </c>
      <c r="G175" s="35">
        <v>52167.15</v>
      </c>
      <c r="H175" s="34">
        <v>99.09</v>
      </c>
      <c r="I175" s="35">
        <v>1101.06</v>
      </c>
      <c r="J175" s="35">
        <v>51745.22</v>
      </c>
      <c r="K175" s="34">
        <v>92.82</v>
      </c>
      <c r="L175" s="35">
        <v>1094.74</v>
      </c>
      <c r="M175" s="35">
        <v>51322.94</v>
      </c>
      <c r="N175" s="34">
        <f>N174+Table1[[#This Row],[int2_5]]</f>
        <v>54268.97</v>
      </c>
      <c r="O175" s="35">
        <f>O174+Table1[[#This Row],[int2_375]]</f>
        <v>52443.130000000005</v>
      </c>
      <c r="P175" s="35">
        <f>P174+Table1[[#This Row],[int2_25]]</f>
        <v>51398.849999999948</v>
      </c>
      <c r="Q175" s="39">
        <f>Q174+Table1[[#This Row],[int2_125]]</f>
        <v>50553.630000000005</v>
      </c>
      <c r="S175" s="12">
        <f t="shared" si="19"/>
        <v>2193</v>
      </c>
      <c r="T175" s="12">
        <f t="shared" si="20"/>
        <v>4373.9599999999755</v>
      </c>
      <c r="U175" s="12">
        <f t="shared" si="21"/>
        <v>6539.440000000026</v>
      </c>
      <c r="W175" s="37">
        <f>Table1[[#This Row],[loanCost2_5]]-Table1[[#This Row],[loanCost2_375]]</f>
        <v>1825.8399999999965</v>
      </c>
      <c r="X175" s="37">
        <f>Table1[[#This Row],[loanCost2_5]]-Table1[[#This Row],[loanCost2_25]]</f>
        <v>2870.1200000000536</v>
      </c>
      <c r="Y175" s="37">
        <f>Table1[[#This Row],[loanCost2_5]]-Table1[[#This Row],[loanCost2_125]]</f>
        <v>3715.3399999999965</v>
      </c>
      <c r="AA175" s="37">
        <f t="shared" si="16"/>
        <v>4018.8399999999965</v>
      </c>
      <c r="AB175" s="37">
        <f t="shared" si="17"/>
        <v>7244.080000000029</v>
      </c>
      <c r="AC175" s="37">
        <f t="shared" si="18"/>
        <v>10254.780000000022</v>
      </c>
      <c r="AD175" s="37"/>
      <c r="AE175" s="37"/>
    </row>
    <row r="176" spans="1:31" hidden="1" x14ac:dyDescent="0.25">
      <c r="A176" s="1">
        <v>49583</v>
      </c>
      <c r="B176" s="34">
        <v>109.57</v>
      </c>
      <c r="C176" s="35">
        <v>1116.01</v>
      </c>
      <c r="D176" s="35">
        <v>51476.71</v>
      </c>
      <c r="E176" s="34">
        <v>103.25</v>
      </c>
      <c r="F176" s="35">
        <v>1109.58</v>
      </c>
      <c r="G176" s="35">
        <v>51057.56</v>
      </c>
      <c r="H176" s="34">
        <v>97.02</v>
      </c>
      <c r="I176" s="35">
        <v>1103.1300000000001</v>
      </c>
      <c r="J176" s="35">
        <v>50642.09</v>
      </c>
      <c r="K176" s="34">
        <v>90.88</v>
      </c>
      <c r="L176" s="35">
        <v>1096.68</v>
      </c>
      <c r="M176" s="35">
        <v>50226.27</v>
      </c>
      <c r="N176" s="34">
        <f>N175+Table1[[#This Row],[int2_5]]</f>
        <v>54378.54</v>
      </c>
      <c r="O176" s="35">
        <f>O175+Table1[[#This Row],[int2_375]]</f>
        <v>52546.380000000005</v>
      </c>
      <c r="P176" s="35">
        <f>P175+Table1[[#This Row],[int2_25]]</f>
        <v>51495.869999999944</v>
      </c>
      <c r="Q176" s="39">
        <f>Q175+Table1[[#This Row],[int2_125]]</f>
        <v>50644.51</v>
      </c>
      <c r="S176" s="12">
        <f t="shared" si="19"/>
        <v>2205.75</v>
      </c>
      <c r="T176" s="12">
        <f t="shared" si="20"/>
        <v>4399.3899999999758</v>
      </c>
      <c r="U176" s="12">
        <f t="shared" si="21"/>
        <v>6577.4600000000264</v>
      </c>
      <c r="W176" s="37">
        <f>Table1[[#This Row],[loanCost2_5]]-Table1[[#This Row],[loanCost2_375]]</f>
        <v>1832.1599999999962</v>
      </c>
      <c r="X176" s="37">
        <f>Table1[[#This Row],[loanCost2_5]]-Table1[[#This Row],[loanCost2_25]]</f>
        <v>2882.6700000000565</v>
      </c>
      <c r="Y176" s="37">
        <f>Table1[[#This Row],[loanCost2_5]]-Table1[[#This Row],[loanCost2_125]]</f>
        <v>3734.0299999999988</v>
      </c>
      <c r="AA176" s="37">
        <f t="shared" si="16"/>
        <v>4037.9099999999962</v>
      </c>
      <c r="AB176" s="37">
        <f t="shared" si="17"/>
        <v>7282.0600000000322</v>
      </c>
      <c r="AC176" s="37">
        <f t="shared" si="18"/>
        <v>10311.490000000025</v>
      </c>
      <c r="AD176" s="37"/>
      <c r="AE176" s="37"/>
    </row>
    <row r="177" spans="1:31" hidden="1" x14ac:dyDescent="0.25">
      <c r="A177" s="1">
        <v>49614</v>
      </c>
      <c r="B177" s="34">
        <v>107.24</v>
      </c>
      <c r="C177" s="35">
        <v>1118.3399999999999</v>
      </c>
      <c r="D177" s="35">
        <v>50358.37</v>
      </c>
      <c r="E177" s="34">
        <v>101.05</v>
      </c>
      <c r="F177" s="35">
        <v>1111.78</v>
      </c>
      <c r="G177" s="35">
        <v>49945.78</v>
      </c>
      <c r="H177" s="34">
        <v>94.95</v>
      </c>
      <c r="I177" s="35">
        <v>1105.2</v>
      </c>
      <c r="J177" s="35">
        <v>49536.9</v>
      </c>
      <c r="K177" s="34">
        <v>88.94</v>
      </c>
      <c r="L177" s="35">
        <v>1098.6199999999999</v>
      </c>
      <c r="M177" s="35">
        <v>49127.65</v>
      </c>
      <c r="N177" s="34">
        <f>N176+Table1[[#This Row],[int2_5]]</f>
        <v>54485.78</v>
      </c>
      <c r="O177" s="35">
        <f>O176+Table1[[#This Row],[int2_375]]</f>
        <v>52647.430000000008</v>
      </c>
      <c r="P177" s="35">
        <f>P176+Table1[[#This Row],[int2_25]]</f>
        <v>51590.819999999942</v>
      </c>
      <c r="Q177" s="39">
        <f>Q176+Table1[[#This Row],[int2_125]]</f>
        <v>50733.450000000004</v>
      </c>
      <c r="S177" s="12">
        <f t="shared" si="19"/>
        <v>2218.5</v>
      </c>
      <c r="T177" s="12">
        <f t="shared" si="20"/>
        <v>4424.8199999999761</v>
      </c>
      <c r="U177" s="12">
        <f t="shared" si="21"/>
        <v>6615.4800000000268</v>
      </c>
      <c r="W177" s="37">
        <f>Table1[[#This Row],[loanCost2_5]]-Table1[[#This Row],[loanCost2_375]]</f>
        <v>1838.3499999999913</v>
      </c>
      <c r="X177" s="37">
        <f>Table1[[#This Row],[loanCost2_5]]-Table1[[#This Row],[loanCost2_25]]</f>
        <v>2894.9600000000573</v>
      </c>
      <c r="Y177" s="37">
        <f>Table1[[#This Row],[loanCost2_5]]-Table1[[#This Row],[loanCost2_125]]</f>
        <v>3752.3299999999945</v>
      </c>
      <c r="AA177" s="37">
        <f t="shared" si="16"/>
        <v>4056.8499999999913</v>
      </c>
      <c r="AB177" s="37">
        <f t="shared" si="17"/>
        <v>7319.7800000000334</v>
      </c>
      <c r="AC177" s="37">
        <f t="shared" si="18"/>
        <v>10367.810000000021</v>
      </c>
      <c r="AD177" s="37"/>
      <c r="AE177" s="37"/>
    </row>
    <row r="178" spans="1:31" hidden="1" x14ac:dyDescent="0.25">
      <c r="A178" s="1">
        <v>49644</v>
      </c>
      <c r="B178" s="34">
        <v>104.91</v>
      </c>
      <c r="C178" s="35">
        <v>1120.67</v>
      </c>
      <c r="D178" s="35">
        <v>49237.7</v>
      </c>
      <c r="E178" s="34">
        <v>98.85</v>
      </c>
      <c r="F178" s="35">
        <v>1113.98</v>
      </c>
      <c r="G178" s="35">
        <v>48831.81</v>
      </c>
      <c r="H178" s="34">
        <v>92.88</v>
      </c>
      <c r="I178" s="35">
        <v>1107.27</v>
      </c>
      <c r="J178" s="35">
        <v>48429.63</v>
      </c>
      <c r="K178" s="34">
        <v>87</v>
      </c>
      <c r="L178" s="35">
        <v>1100.56</v>
      </c>
      <c r="M178" s="35">
        <v>48027.09</v>
      </c>
      <c r="N178" s="34">
        <f>N177+Table1[[#This Row],[int2_5]]</f>
        <v>54590.69</v>
      </c>
      <c r="O178" s="35">
        <f>O177+Table1[[#This Row],[int2_375]]</f>
        <v>52746.280000000006</v>
      </c>
      <c r="P178" s="35">
        <f>P177+Table1[[#This Row],[int2_25]]</f>
        <v>51683.699999999939</v>
      </c>
      <c r="Q178" s="39">
        <f>Q177+Table1[[#This Row],[int2_125]]</f>
        <v>50820.450000000004</v>
      </c>
      <c r="S178" s="12">
        <f t="shared" si="19"/>
        <v>2231.25</v>
      </c>
      <c r="T178" s="12">
        <f t="shared" si="20"/>
        <v>4450.2499999999764</v>
      </c>
      <c r="U178" s="12">
        <f t="shared" si="21"/>
        <v>6653.5000000000273</v>
      </c>
      <c r="W178" s="37">
        <f>Table1[[#This Row],[loanCost2_5]]-Table1[[#This Row],[loanCost2_375]]</f>
        <v>1844.4099999999962</v>
      </c>
      <c r="X178" s="37">
        <f>Table1[[#This Row],[loanCost2_5]]-Table1[[#This Row],[loanCost2_25]]</f>
        <v>2906.9900000000634</v>
      </c>
      <c r="Y178" s="37">
        <f>Table1[[#This Row],[loanCost2_5]]-Table1[[#This Row],[loanCost2_125]]</f>
        <v>3770.239999999998</v>
      </c>
      <c r="AA178" s="37">
        <f t="shared" si="16"/>
        <v>4075.6599999999962</v>
      </c>
      <c r="AB178" s="37">
        <f t="shared" si="17"/>
        <v>7357.2400000000398</v>
      </c>
      <c r="AC178" s="37">
        <f t="shared" si="18"/>
        <v>10423.740000000025</v>
      </c>
      <c r="AD178" s="37"/>
      <c r="AE178" s="37"/>
    </row>
    <row r="179" spans="1:31" hidden="1" x14ac:dyDescent="0.25">
      <c r="A179" s="1">
        <v>49675</v>
      </c>
      <c r="B179" s="34">
        <v>102.58</v>
      </c>
      <c r="C179" s="35">
        <v>1123</v>
      </c>
      <c r="D179" s="35">
        <v>48114.7</v>
      </c>
      <c r="E179" s="34">
        <v>96.65</v>
      </c>
      <c r="F179" s="35">
        <v>1116.18</v>
      </c>
      <c r="G179" s="35">
        <v>47715.62</v>
      </c>
      <c r="H179" s="34">
        <v>90.81</v>
      </c>
      <c r="I179" s="35">
        <v>1109.3399999999999</v>
      </c>
      <c r="J179" s="35">
        <v>47320.28</v>
      </c>
      <c r="K179" s="34">
        <v>85.05</v>
      </c>
      <c r="L179" s="35">
        <v>1102.51</v>
      </c>
      <c r="M179" s="35">
        <v>46924.58</v>
      </c>
      <c r="N179" s="34">
        <f>N178+Table1[[#This Row],[int2_5]]</f>
        <v>54693.270000000004</v>
      </c>
      <c r="O179" s="35">
        <f>O178+Table1[[#This Row],[int2_375]]</f>
        <v>52842.930000000008</v>
      </c>
      <c r="P179" s="35">
        <f>P178+Table1[[#This Row],[int2_25]]</f>
        <v>51774.509999999937</v>
      </c>
      <c r="Q179" s="39">
        <f>Q178+Table1[[#This Row],[int2_125]]</f>
        <v>50905.500000000007</v>
      </c>
      <c r="S179" s="12">
        <f t="shared" si="19"/>
        <v>2244</v>
      </c>
      <c r="T179" s="12">
        <f t="shared" si="20"/>
        <v>4475.6799999999766</v>
      </c>
      <c r="U179" s="12">
        <f t="shared" si="21"/>
        <v>6691.5200000000277</v>
      </c>
      <c r="W179" s="37">
        <f>Table1[[#This Row],[loanCost2_5]]-Table1[[#This Row],[loanCost2_375]]</f>
        <v>1850.3399999999965</v>
      </c>
      <c r="X179" s="37">
        <f>Table1[[#This Row],[loanCost2_5]]-Table1[[#This Row],[loanCost2_25]]</f>
        <v>2918.7600000000675</v>
      </c>
      <c r="Y179" s="37">
        <f>Table1[[#This Row],[loanCost2_5]]-Table1[[#This Row],[loanCost2_125]]</f>
        <v>3787.7699999999968</v>
      </c>
      <c r="AA179" s="37">
        <f t="shared" si="16"/>
        <v>4094.3399999999965</v>
      </c>
      <c r="AB179" s="37">
        <f t="shared" si="17"/>
        <v>7394.4400000000442</v>
      </c>
      <c r="AC179" s="37">
        <f t="shared" si="18"/>
        <v>10479.290000000025</v>
      </c>
      <c r="AD179" s="37"/>
      <c r="AE179" s="37"/>
    </row>
    <row r="180" spans="1:31" hidden="1" x14ac:dyDescent="0.25">
      <c r="A180" s="1">
        <v>49706</v>
      </c>
      <c r="B180" s="34">
        <v>100.24</v>
      </c>
      <c r="C180" s="35">
        <v>1125.3399999999999</v>
      </c>
      <c r="D180" s="35">
        <v>46989.36</v>
      </c>
      <c r="E180" s="34">
        <v>94.44</v>
      </c>
      <c r="F180" s="35">
        <v>1118.3900000000001</v>
      </c>
      <c r="G180" s="35">
        <v>46597.23</v>
      </c>
      <c r="H180" s="34">
        <v>88.73</v>
      </c>
      <c r="I180" s="35">
        <v>1111.42</v>
      </c>
      <c r="J180" s="35">
        <v>46208.86</v>
      </c>
      <c r="K180" s="34">
        <v>83.1</v>
      </c>
      <c r="L180" s="35">
        <v>1104.46</v>
      </c>
      <c r="M180" s="35">
        <v>45820.11</v>
      </c>
      <c r="N180" s="34">
        <f>N179+Table1[[#This Row],[int2_5]]</f>
        <v>54793.51</v>
      </c>
      <c r="O180" s="35">
        <f>O179+Table1[[#This Row],[int2_375]]</f>
        <v>52937.37000000001</v>
      </c>
      <c r="P180" s="35">
        <f>P179+Table1[[#This Row],[int2_25]]</f>
        <v>51863.23999999994</v>
      </c>
      <c r="Q180" s="39">
        <f>Q179+Table1[[#This Row],[int2_125]]</f>
        <v>50988.600000000006</v>
      </c>
      <c r="S180" s="12">
        <f t="shared" si="19"/>
        <v>2256.75</v>
      </c>
      <c r="T180" s="12">
        <f t="shared" si="20"/>
        <v>4501.1099999999769</v>
      </c>
      <c r="U180" s="12">
        <f t="shared" si="21"/>
        <v>6729.5400000000282</v>
      </c>
      <c r="W180" s="37">
        <f>Table1[[#This Row],[loanCost2_5]]-Table1[[#This Row],[loanCost2_375]]</f>
        <v>1856.1399999999921</v>
      </c>
      <c r="X180" s="37">
        <f>Table1[[#This Row],[loanCost2_5]]-Table1[[#This Row],[loanCost2_25]]</f>
        <v>2930.2700000000623</v>
      </c>
      <c r="Y180" s="37">
        <f>Table1[[#This Row],[loanCost2_5]]-Table1[[#This Row],[loanCost2_125]]</f>
        <v>3804.9099999999962</v>
      </c>
      <c r="AA180" s="37">
        <f t="shared" si="16"/>
        <v>4112.8899999999921</v>
      </c>
      <c r="AB180" s="37">
        <f t="shared" si="17"/>
        <v>7431.3800000000392</v>
      </c>
      <c r="AC180" s="37">
        <f t="shared" si="18"/>
        <v>10534.450000000024</v>
      </c>
      <c r="AD180" s="37"/>
      <c r="AE180" s="37"/>
    </row>
    <row r="181" spans="1:31" hidden="1" x14ac:dyDescent="0.25">
      <c r="A181" s="1">
        <v>49735</v>
      </c>
      <c r="B181" s="34">
        <v>97.89</v>
      </c>
      <c r="C181" s="35">
        <v>1127.69</v>
      </c>
      <c r="D181" s="35">
        <v>45861.68</v>
      </c>
      <c r="E181" s="34">
        <v>92.22</v>
      </c>
      <c r="F181" s="35">
        <v>1120.6099999999999</v>
      </c>
      <c r="G181" s="35">
        <v>45476.62</v>
      </c>
      <c r="H181" s="34">
        <v>86.64</v>
      </c>
      <c r="I181" s="35">
        <v>1113.51</v>
      </c>
      <c r="J181" s="35">
        <v>45095.35</v>
      </c>
      <c r="K181" s="34">
        <v>81.14</v>
      </c>
      <c r="L181" s="35">
        <v>1106.42</v>
      </c>
      <c r="M181" s="35">
        <v>44713.69</v>
      </c>
      <c r="N181" s="34">
        <f>N180+Table1[[#This Row],[int2_5]]</f>
        <v>54891.4</v>
      </c>
      <c r="O181" s="35">
        <f>O180+Table1[[#This Row],[int2_375]]</f>
        <v>53029.590000000011</v>
      </c>
      <c r="P181" s="35">
        <f>P180+Table1[[#This Row],[int2_25]]</f>
        <v>51949.879999999939</v>
      </c>
      <c r="Q181" s="39">
        <f>Q180+Table1[[#This Row],[int2_125]]</f>
        <v>51069.740000000005</v>
      </c>
      <c r="S181" s="12">
        <f t="shared" si="19"/>
        <v>2269.5</v>
      </c>
      <c r="T181" s="12">
        <f t="shared" si="20"/>
        <v>4526.5399999999772</v>
      </c>
      <c r="U181" s="12">
        <f t="shared" si="21"/>
        <v>6767.5600000000286</v>
      </c>
      <c r="W181" s="37">
        <f>Table1[[#This Row],[loanCost2_5]]-Table1[[#This Row],[loanCost2_375]]</f>
        <v>1861.8099999999904</v>
      </c>
      <c r="X181" s="37">
        <f>Table1[[#This Row],[loanCost2_5]]-Table1[[#This Row],[loanCost2_25]]</f>
        <v>2941.5200000000623</v>
      </c>
      <c r="Y181" s="37">
        <f>Table1[[#This Row],[loanCost2_5]]-Table1[[#This Row],[loanCost2_125]]</f>
        <v>3821.6599999999962</v>
      </c>
      <c r="AA181" s="37">
        <f t="shared" si="16"/>
        <v>4131.3099999999904</v>
      </c>
      <c r="AB181" s="37">
        <f t="shared" si="17"/>
        <v>7468.0600000000395</v>
      </c>
      <c r="AC181" s="37">
        <f t="shared" si="18"/>
        <v>10589.220000000025</v>
      </c>
      <c r="AD181" s="37"/>
      <c r="AE181" s="37"/>
    </row>
    <row r="182" spans="1:31" hidden="1" x14ac:dyDescent="0.25">
      <c r="A182" s="1">
        <v>49766</v>
      </c>
      <c r="B182" s="34">
        <v>95.55</v>
      </c>
      <c r="C182" s="35">
        <v>1130.03</v>
      </c>
      <c r="D182" s="35">
        <v>44731.64</v>
      </c>
      <c r="E182" s="34">
        <v>90.01</v>
      </c>
      <c r="F182" s="35">
        <v>1122.82</v>
      </c>
      <c r="G182" s="35">
        <v>44353.8</v>
      </c>
      <c r="H182" s="34">
        <v>84.55</v>
      </c>
      <c r="I182" s="35">
        <v>1115.5999999999999</v>
      </c>
      <c r="J182" s="35">
        <v>43979.75</v>
      </c>
      <c r="K182" s="34">
        <v>79.180000000000007</v>
      </c>
      <c r="L182" s="35">
        <v>1108.3800000000001</v>
      </c>
      <c r="M182" s="35">
        <v>43605.31</v>
      </c>
      <c r="N182" s="34">
        <f>N181+Table1[[#This Row],[int2_5]]</f>
        <v>54986.950000000004</v>
      </c>
      <c r="O182" s="35">
        <f>O181+Table1[[#This Row],[int2_375]]</f>
        <v>53119.600000000013</v>
      </c>
      <c r="P182" s="35">
        <f>P181+Table1[[#This Row],[int2_25]]</f>
        <v>52034.429999999942</v>
      </c>
      <c r="Q182" s="39">
        <f>Q181+Table1[[#This Row],[int2_125]]</f>
        <v>51148.920000000006</v>
      </c>
      <c r="S182" s="12">
        <f t="shared" si="19"/>
        <v>2282.25</v>
      </c>
      <c r="T182" s="12">
        <f t="shared" si="20"/>
        <v>4551.9699999999775</v>
      </c>
      <c r="U182" s="12">
        <f t="shared" si="21"/>
        <v>6805.580000000029</v>
      </c>
      <c r="W182" s="37">
        <f>Table1[[#This Row],[loanCost2_5]]-Table1[[#This Row],[loanCost2_375]]</f>
        <v>1867.3499999999913</v>
      </c>
      <c r="X182" s="37">
        <f>Table1[[#This Row],[loanCost2_5]]-Table1[[#This Row],[loanCost2_25]]</f>
        <v>2952.5200000000623</v>
      </c>
      <c r="Y182" s="37">
        <f>Table1[[#This Row],[loanCost2_5]]-Table1[[#This Row],[loanCost2_125]]</f>
        <v>3838.0299999999988</v>
      </c>
      <c r="AA182" s="37">
        <f t="shared" si="16"/>
        <v>4149.5999999999913</v>
      </c>
      <c r="AB182" s="37">
        <f t="shared" si="17"/>
        <v>7504.4900000000398</v>
      </c>
      <c r="AC182" s="37">
        <f t="shared" si="18"/>
        <v>10643.610000000028</v>
      </c>
      <c r="AD182" s="37"/>
      <c r="AE182" s="37"/>
    </row>
    <row r="183" spans="1:31" hidden="1" x14ac:dyDescent="0.25">
      <c r="A183" s="1">
        <v>49796</v>
      </c>
      <c r="B183" s="34">
        <v>93.19</v>
      </c>
      <c r="C183" s="35">
        <v>1132.3900000000001</v>
      </c>
      <c r="D183" s="35">
        <v>43599.25</v>
      </c>
      <c r="E183" s="34">
        <v>87.78</v>
      </c>
      <c r="F183" s="35">
        <v>1125.05</v>
      </c>
      <c r="G183" s="35">
        <v>43228.75</v>
      </c>
      <c r="H183" s="34">
        <v>82.46</v>
      </c>
      <c r="I183" s="35">
        <v>1117.69</v>
      </c>
      <c r="J183" s="35">
        <v>42862.07</v>
      </c>
      <c r="K183" s="34">
        <v>77.22</v>
      </c>
      <c r="L183" s="35">
        <v>1110.3399999999999</v>
      </c>
      <c r="M183" s="35">
        <v>42494.97</v>
      </c>
      <c r="N183" s="34">
        <f>N182+Table1[[#This Row],[int2_5]]</f>
        <v>55080.140000000007</v>
      </c>
      <c r="O183" s="35">
        <f>O182+Table1[[#This Row],[int2_375]]</f>
        <v>53207.380000000012</v>
      </c>
      <c r="P183" s="35">
        <f>P182+Table1[[#This Row],[int2_25]]</f>
        <v>52116.889999999941</v>
      </c>
      <c r="Q183" s="39">
        <f>Q182+Table1[[#This Row],[int2_125]]</f>
        <v>51226.140000000007</v>
      </c>
      <c r="S183" s="12">
        <f t="shared" si="19"/>
        <v>2295</v>
      </c>
      <c r="T183" s="12">
        <f t="shared" si="20"/>
        <v>4577.3999999999778</v>
      </c>
      <c r="U183" s="12">
        <f t="shared" si="21"/>
        <v>6843.6000000000295</v>
      </c>
      <c r="W183" s="37">
        <f>Table1[[#This Row],[loanCost2_5]]-Table1[[#This Row],[loanCost2_375]]</f>
        <v>1872.7599999999948</v>
      </c>
      <c r="X183" s="37">
        <f>Table1[[#This Row],[loanCost2_5]]-Table1[[#This Row],[loanCost2_25]]</f>
        <v>2963.2500000000655</v>
      </c>
      <c r="Y183" s="37">
        <f>Table1[[#This Row],[loanCost2_5]]-Table1[[#This Row],[loanCost2_125]]</f>
        <v>3854</v>
      </c>
      <c r="AA183" s="37">
        <f t="shared" si="16"/>
        <v>4167.7599999999948</v>
      </c>
      <c r="AB183" s="37">
        <f t="shared" si="17"/>
        <v>7540.6500000000433</v>
      </c>
      <c r="AC183" s="37">
        <f t="shared" si="18"/>
        <v>10697.600000000029</v>
      </c>
      <c r="AD183" s="37"/>
      <c r="AE183" s="37"/>
    </row>
    <row r="184" spans="1:31" hidden="1" x14ac:dyDescent="0.25">
      <c r="A184" s="1">
        <v>49827</v>
      </c>
      <c r="B184" s="34">
        <v>90.83</v>
      </c>
      <c r="C184" s="35">
        <v>1134.75</v>
      </c>
      <c r="D184" s="35">
        <v>42464.5</v>
      </c>
      <c r="E184" s="34">
        <v>85.56</v>
      </c>
      <c r="F184" s="35">
        <v>1127.27</v>
      </c>
      <c r="G184" s="35">
        <v>42101.48</v>
      </c>
      <c r="H184" s="34">
        <v>80.37</v>
      </c>
      <c r="I184" s="35">
        <v>1119.78</v>
      </c>
      <c r="J184" s="35">
        <v>41742.28</v>
      </c>
      <c r="K184" s="34">
        <v>75.25</v>
      </c>
      <c r="L184" s="35">
        <v>1112.31</v>
      </c>
      <c r="M184" s="35">
        <v>41382.660000000003</v>
      </c>
      <c r="N184" s="34">
        <f>N183+Table1[[#This Row],[int2_5]]</f>
        <v>55170.970000000008</v>
      </c>
      <c r="O184" s="35">
        <f>O183+Table1[[#This Row],[int2_375]]</f>
        <v>53292.94000000001</v>
      </c>
      <c r="P184" s="35">
        <f>P183+Table1[[#This Row],[int2_25]]</f>
        <v>52197.259999999944</v>
      </c>
      <c r="Q184" s="39">
        <f>Q183+Table1[[#This Row],[int2_125]]</f>
        <v>51301.390000000007</v>
      </c>
      <c r="S184" s="12">
        <f t="shared" si="19"/>
        <v>2307.75</v>
      </c>
      <c r="T184" s="12">
        <f t="shared" si="20"/>
        <v>4602.8299999999781</v>
      </c>
      <c r="U184" s="12">
        <f t="shared" si="21"/>
        <v>6881.6200000000299</v>
      </c>
      <c r="W184" s="37">
        <f>Table1[[#This Row],[loanCost2_5]]-Table1[[#This Row],[loanCost2_375]]</f>
        <v>1878.0299999999988</v>
      </c>
      <c r="X184" s="37">
        <f>Table1[[#This Row],[loanCost2_5]]-Table1[[#This Row],[loanCost2_25]]</f>
        <v>2973.7100000000646</v>
      </c>
      <c r="Y184" s="37">
        <f>Table1[[#This Row],[loanCost2_5]]-Table1[[#This Row],[loanCost2_125]]</f>
        <v>3869.5800000000017</v>
      </c>
      <c r="AA184" s="37">
        <f t="shared" si="16"/>
        <v>4185.7799999999988</v>
      </c>
      <c r="AB184" s="37">
        <f t="shared" si="17"/>
        <v>7576.5400000000427</v>
      </c>
      <c r="AC184" s="37">
        <f t="shared" si="18"/>
        <v>10751.200000000032</v>
      </c>
      <c r="AD184" s="37"/>
      <c r="AE184" s="37"/>
    </row>
    <row r="185" spans="1:31" hidden="1" x14ac:dyDescent="0.25">
      <c r="A185" s="1">
        <v>49857</v>
      </c>
      <c r="B185" s="34">
        <v>88.47</v>
      </c>
      <c r="C185" s="35">
        <v>1137.1099999999999</v>
      </c>
      <c r="D185" s="35">
        <v>41327.39</v>
      </c>
      <c r="E185" s="34">
        <v>83.33</v>
      </c>
      <c r="F185" s="35">
        <v>1129.5</v>
      </c>
      <c r="G185" s="35">
        <v>40971.97</v>
      </c>
      <c r="H185" s="34">
        <v>78.27</v>
      </c>
      <c r="I185" s="35">
        <v>1121.8800000000001</v>
      </c>
      <c r="J185" s="35">
        <v>40620.400000000001</v>
      </c>
      <c r="K185" s="34">
        <v>73.28</v>
      </c>
      <c r="L185" s="35">
        <v>1114.28</v>
      </c>
      <c r="M185" s="35">
        <v>40268.379999999997</v>
      </c>
      <c r="N185" s="34">
        <f>N184+Table1[[#This Row],[int2_5]]</f>
        <v>55259.44000000001</v>
      </c>
      <c r="O185" s="35">
        <f>O184+Table1[[#This Row],[int2_375]]</f>
        <v>53376.270000000011</v>
      </c>
      <c r="P185" s="35">
        <f>P184+Table1[[#This Row],[int2_25]]</f>
        <v>52275.529999999941</v>
      </c>
      <c r="Q185" s="39">
        <f>Q184+Table1[[#This Row],[int2_125]]</f>
        <v>51374.670000000006</v>
      </c>
      <c r="S185" s="12">
        <f t="shared" si="19"/>
        <v>2320.5</v>
      </c>
      <c r="T185" s="12">
        <f t="shared" si="20"/>
        <v>4628.2599999999784</v>
      </c>
      <c r="U185" s="12">
        <f t="shared" si="21"/>
        <v>6919.6400000000303</v>
      </c>
      <c r="W185" s="37">
        <f>Table1[[#This Row],[loanCost2_5]]-Table1[[#This Row],[loanCost2_375]]</f>
        <v>1883.1699999999983</v>
      </c>
      <c r="X185" s="37">
        <f>Table1[[#This Row],[loanCost2_5]]-Table1[[#This Row],[loanCost2_25]]</f>
        <v>2983.910000000069</v>
      </c>
      <c r="Y185" s="37">
        <f>Table1[[#This Row],[loanCost2_5]]-Table1[[#This Row],[loanCost2_125]]</f>
        <v>3884.7700000000041</v>
      </c>
      <c r="AA185" s="37">
        <f t="shared" si="16"/>
        <v>4203.6699999999983</v>
      </c>
      <c r="AB185" s="37">
        <f t="shared" si="17"/>
        <v>7612.1700000000474</v>
      </c>
      <c r="AC185" s="37">
        <f t="shared" si="18"/>
        <v>10804.410000000034</v>
      </c>
      <c r="AD185" s="37"/>
      <c r="AE185" s="37"/>
    </row>
    <row r="186" spans="1:31" hidden="1" x14ac:dyDescent="0.25">
      <c r="A186" s="1">
        <v>49888</v>
      </c>
      <c r="B186" s="34">
        <v>86.1</v>
      </c>
      <c r="C186" s="35">
        <v>1139.48</v>
      </c>
      <c r="D186" s="35">
        <v>40187.910000000003</v>
      </c>
      <c r="E186" s="34">
        <v>81.09</v>
      </c>
      <c r="F186" s="35">
        <v>1131.74</v>
      </c>
      <c r="G186" s="35">
        <v>39840.239999999998</v>
      </c>
      <c r="H186" s="34">
        <v>76.16</v>
      </c>
      <c r="I186" s="35">
        <v>1123.99</v>
      </c>
      <c r="J186" s="35">
        <v>39496.410000000003</v>
      </c>
      <c r="K186" s="34">
        <v>71.31</v>
      </c>
      <c r="L186" s="35">
        <v>1116.25</v>
      </c>
      <c r="M186" s="35">
        <v>39152.129999999997</v>
      </c>
      <c r="N186" s="34">
        <f>N185+Table1[[#This Row],[int2_5]]</f>
        <v>55345.540000000008</v>
      </c>
      <c r="O186" s="35">
        <f>O185+Table1[[#This Row],[int2_375]]</f>
        <v>53457.360000000008</v>
      </c>
      <c r="P186" s="35">
        <f>P185+Table1[[#This Row],[int2_25]]</f>
        <v>52351.689999999944</v>
      </c>
      <c r="Q186" s="39">
        <f>Q185+Table1[[#This Row],[int2_125]]</f>
        <v>51445.98</v>
      </c>
      <c r="S186" s="12">
        <f t="shared" si="19"/>
        <v>2333.25</v>
      </c>
      <c r="T186" s="12">
        <f t="shared" si="20"/>
        <v>4653.6899999999787</v>
      </c>
      <c r="U186" s="12">
        <f t="shared" si="21"/>
        <v>6957.6600000000308</v>
      </c>
      <c r="W186" s="37">
        <f>Table1[[#This Row],[loanCost2_5]]-Table1[[#This Row],[loanCost2_375]]</f>
        <v>1888.1800000000003</v>
      </c>
      <c r="X186" s="37">
        <f>Table1[[#This Row],[loanCost2_5]]-Table1[[#This Row],[loanCost2_25]]</f>
        <v>2993.850000000064</v>
      </c>
      <c r="Y186" s="37">
        <f>Table1[[#This Row],[loanCost2_5]]-Table1[[#This Row],[loanCost2_125]]</f>
        <v>3899.5600000000049</v>
      </c>
      <c r="AA186" s="37">
        <f t="shared" si="16"/>
        <v>4221.43</v>
      </c>
      <c r="AB186" s="37">
        <f t="shared" si="17"/>
        <v>7647.5400000000427</v>
      </c>
      <c r="AC186" s="37">
        <f t="shared" si="18"/>
        <v>10857.220000000036</v>
      </c>
      <c r="AD186" s="37"/>
      <c r="AE186" s="37"/>
    </row>
    <row r="187" spans="1:31" hidden="1" x14ac:dyDescent="0.25">
      <c r="A187" s="1">
        <v>49919</v>
      </c>
      <c r="B187" s="34">
        <v>83.72</v>
      </c>
      <c r="C187" s="35">
        <v>1141.8599999999999</v>
      </c>
      <c r="D187" s="35">
        <v>39046.06</v>
      </c>
      <c r="E187" s="34">
        <v>78.849999999999994</v>
      </c>
      <c r="F187" s="35">
        <v>1133.98</v>
      </c>
      <c r="G187" s="35">
        <v>38706.26</v>
      </c>
      <c r="H187" s="34">
        <v>74.06</v>
      </c>
      <c r="I187" s="35">
        <v>1126.0899999999999</v>
      </c>
      <c r="J187" s="35">
        <v>38370.32</v>
      </c>
      <c r="K187" s="34">
        <v>69.33</v>
      </c>
      <c r="L187" s="35">
        <v>1118.23</v>
      </c>
      <c r="M187" s="35">
        <v>38033.9</v>
      </c>
      <c r="N187" s="34">
        <f>N186+Table1[[#This Row],[int2_5]]</f>
        <v>55429.260000000009</v>
      </c>
      <c r="O187" s="35">
        <f>O186+Table1[[#This Row],[int2_375]]</f>
        <v>53536.210000000006</v>
      </c>
      <c r="P187" s="35">
        <f>P186+Table1[[#This Row],[int2_25]]</f>
        <v>52425.749999999942</v>
      </c>
      <c r="Q187" s="39">
        <f>Q186+Table1[[#This Row],[int2_125]]</f>
        <v>51515.310000000005</v>
      </c>
      <c r="S187" s="12">
        <f t="shared" si="19"/>
        <v>2346</v>
      </c>
      <c r="T187" s="12">
        <f t="shared" si="20"/>
        <v>4679.119999999979</v>
      </c>
      <c r="U187" s="12">
        <f t="shared" si="21"/>
        <v>6995.6800000000312</v>
      </c>
      <c r="W187" s="37">
        <f>Table1[[#This Row],[loanCost2_5]]-Table1[[#This Row],[loanCost2_375]]</f>
        <v>1893.0500000000029</v>
      </c>
      <c r="X187" s="37">
        <f>Table1[[#This Row],[loanCost2_5]]-Table1[[#This Row],[loanCost2_25]]</f>
        <v>3003.5100000000675</v>
      </c>
      <c r="Y187" s="37">
        <f>Table1[[#This Row],[loanCost2_5]]-Table1[[#This Row],[loanCost2_125]]</f>
        <v>3913.9500000000044</v>
      </c>
      <c r="AA187" s="37">
        <f t="shared" si="16"/>
        <v>4239.0500000000029</v>
      </c>
      <c r="AB187" s="37">
        <f t="shared" si="17"/>
        <v>7682.6300000000465</v>
      </c>
      <c r="AC187" s="37">
        <f t="shared" si="18"/>
        <v>10909.630000000036</v>
      </c>
      <c r="AD187" s="37"/>
      <c r="AE187" s="37"/>
    </row>
    <row r="188" spans="1:31" hidden="1" x14ac:dyDescent="0.25">
      <c r="A188" s="1">
        <v>49949</v>
      </c>
      <c r="B188" s="34">
        <v>81.349999999999994</v>
      </c>
      <c r="C188" s="35">
        <v>1144.23</v>
      </c>
      <c r="D188" s="35">
        <v>37901.82</v>
      </c>
      <c r="E188" s="34">
        <v>76.61</v>
      </c>
      <c r="F188" s="35">
        <v>1136.22</v>
      </c>
      <c r="G188" s="35">
        <v>37570.03</v>
      </c>
      <c r="H188" s="34">
        <v>71.94</v>
      </c>
      <c r="I188" s="35">
        <v>1128.21</v>
      </c>
      <c r="J188" s="35">
        <v>37242.11</v>
      </c>
      <c r="K188" s="34">
        <v>67.349999999999994</v>
      </c>
      <c r="L188" s="35">
        <v>1120.21</v>
      </c>
      <c r="M188" s="35">
        <v>36913.69</v>
      </c>
      <c r="N188" s="34">
        <f>N187+Table1[[#This Row],[int2_5]]</f>
        <v>55510.610000000008</v>
      </c>
      <c r="O188" s="35">
        <f>O187+Table1[[#This Row],[int2_375]]</f>
        <v>53612.820000000007</v>
      </c>
      <c r="P188" s="35">
        <f>P187+Table1[[#This Row],[int2_25]]</f>
        <v>52497.689999999944</v>
      </c>
      <c r="Q188" s="39">
        <f>Q187+Table1[[#This Row],[int2_125]]</f>
        <v>51582.66</v>
      </c>
      <c r="S188" s="12">
        <f t="shared" si="19"/>
        <v>2358.75</v>
      </c>
      <c r="T188" s="12">
        <f t="shared" si="20"/>
        <v>4704.5499999999793</v>
      </c>
      <c r="U188" s="12">
        <f t="shared" si="21"/>
        <v>7033.7000000000317</v>
      </c>
      <c r="W188" s="37">
        <f>Table1[[#This Row],[loanCost2_5]]-Table1[[#This Row],[loanCost2_375]]</f>
        <v>1897.7900000000009</v>
      </c>
      <c r="X188" s="37">
        <f>Table1[[#This Row],[loanCost2_5]]-Table1[[#This Row],[loanCost2_25]]</f>
        <v>3012.9200000000637</v>
      </c>
      <c r="Y188" s="37">
        <f>Table1[[#This Row],[loanCost2_5]]-Table1[[#This Row],[loanCost2_125]]</f>
        <v>3927.9500000000044</v>
      </c>
      <c r="AA188" s="37">
        <f t="shared" si="16"/>
        <v>4256.5400000000009</v>
      </c>
      <c r="AB188" s="37">
        <f t="shared" si="17"/>
        <v>7717.470000000043</v>
      </c>
      <c r="AC188" s="37">
        <f t="shared" si="18"/>
        <v>10961.650000000036</v>
      </c>
      <c r="AD188" s="37"/>
      <c r="AE188" s="37"/>
    </row>
    <row r="189" spans="1:31" hidden="1" x14ac:dyDescent="0.25">
      <c r="A189" s="1">
        <v>49980</v>
      </c>
      <c r="B189" s="34">
        <v>78.959999999999994</v>
      </c>
      <c r="C189" s="35">
        <v>1146.6199999999999</v>
      </c>
      <c r="D189" s="35">
        <v>36755.199999999997</v>
      </c>
      <c r="E189" s="34">
        <v>74.36</v>
      </c>
      <c r="F189" s="35">
        <v>1138.47</v>
      </c>
      <c r="G189" s="35">
        <v>36431.56</v>
      </c>
      <c r="H189" s="34">
        <v>69.83</v>
      </c>
      <c r="I189" s="35">
        <v>1130.32</v>
      </c>
      <c r="J189" s="35">
        <v>36111.79</v>
      </c>
      <c r="K189" s="34">
        <v>65.37</v>
      </c>
      <c r="L189" s="35">
        <v>1122.19</v>
      </c>
      <c r="M189" s="35">
        <v>35791.5</v>
      </c>
      <c r="N189" s="34">
        <f>N188+Table1[[#This Row],[int2_5]]</f>
        <v>55589.570000000007</v>
      </c>
      <c r="O189" s="35">
        <f>O188+Table1[[#This Row],[int2_375]]</f>
        <v>53687.180000000008</v>
      </c>
      <c r="P189" s="35">
        <f>P188+Table1[[#This Row],[int2_25]]</f>
        <v>52567.519999999946</v>
      </c>
      <c r="Q189" s="39">
        <f>Q188+Table1[[#This Row],[int2_125]]</f>
        <v>51648.030000000006</v>
      </c>
      <c r="S189" s="12">
        <f t="shared" si="19"/>
        <v>2371.5</v>
      </c>
      <c r="T189" s="12">
        <f t="shared" si="20"/>
        <v>4729.9799999999796</v>
      </c>
      <c r="U189" s="12">
        <f t="shared" si="21"/>
        <v>7071.7200000000321</v>
      </c>
      <c r="W189" s="37">
        <f>Table1[[#This Row],[loanCost2_5]]-Table1[[#This Row],[loanCost2_375]]</f>
        <v>1902.3899999999994</v>
      </c>
      <c r="X189" s="37">
        <f>Table1[[#This Row],[loanCost2_5]]-Table1[[#This Row],[loanCost2_25]]</f>
        <v>3022.0500000000611</v>
      </c>
      <c r="Y189" s="37">
        <f>Table1[[#This Row],[loanCost2_5]]-Table1[[#This Row],[loanCost2_125]]</f>
        <v>3941.5400000000009</v>
      </c>
      <c r="AA189" s="37">
        <f t="shared" si="16"/>
        <v>4273.8899999999994</v>
      </c>
      <c r="AB189" s="37">
        <f t="shared" si="17"/>
        <v>7752.0300000000407</v>
      </c>
      <c r="AC189" s="37">
        <f t="shared" si="18"/>
        <v>11013.260000000033</v>
      </c>
      <c r="AD189" s="37"/>
      <c r="AE189" s="37"/>
    </row>
    <row r="190" spans="1:31" hidden="1" x14ac:dyDescent="0.25">
      <c r="A190" s="1">
        <v>50010</v>
      </c>
      <c r="B190" s="34">
        <v>76.569999999999993</v>
      </c>
      <c r="C190" s="35">
        <v>1149.01</v>
      </c>
      <c r="D190" s="35">
        <v>35606.199999999997</v>
      </c>
      <c r="E190" s="34">
        <v>72.099999999999994</v>
      </c>
      <c r="F190" s="35">
        <v>1140.73</v>
      </c>
      <c r="G190" s="35">
        <v>35290.83</v>
      </c>
      <c r="H190" s="34">
        <v>67.709999999999994</v>
      </c>
      <c r="I190" s="35">
        <v>1132.44</v>
      </c>
      <c r="J190" s="35">
        <v>34979.35</v>
      </c>
      <c r="K190" s="34">
        <v>63.38</v>
      </c>
      <c r="L190" s="35">
        <v>1124.18</v>
      </c>
      <c r="M190" s="35">
        <v>34667.32</v>
      </c>
      <c r="N190" s="34">
        <f>N189+Table1[[#This Row],[int2_5]]</f>
        <v>55666.140000000007</v>
      </c>
      <c r="O190" s="35">
        <f>O189+Table1[[#This Row],[int2_375]]</f>
        <v>53759.280000000006</v>
      </c>
      <c r="P190" s="35">
        <f>P189+Table1[[#This Row],[int2_25]]</f>
        <v>52635.229999999945</v>
      </c>
      <c r="Q190" s="39">
        <f>Q189+Table1[[#This Row],[int2_125]]</f>
        <v>51711.41</v>
      </c>
      <c r="S190" s="12">
        <f t="shared" si="19"/>
        <v>2384.25</v>
      </c>
      <c r="T190" s="12">
        <f t="shared" si="20"/>
        <v>4755.4099999999798</v>
      </c>
      <c r="U190" s="12">
        <f t="shared" si="21"/>
        <v>7109.7400000000325</v>
      </c>
      <c r="W190" s="37">
        <f>Table1[[#This Row],[loanCost2_5]]-Table1[[#This Row],[loanCost2_375]]</f>
        <v>1906.8600000000006</v>
      </c>
      <c r="X190" s="37">
        <f>Table1[[#This Row],[loanCost2_5]]-Table1[[#This Row],[loanCost2_25]]</f>
        <v>3030.9100000000617</v>
      </c>
      <c r="Y190" s="37">
        <f>Table1[[#This Row],[loanCost2_5]]-Table1[[#This Row],[loanCost2_125]]</f>
        <v>3954.7300000000032</v>
      </c>
      <c r="AA190" s="37">
        <f t="shared" si="16"/>
        <v>4291.1100000000006</v>
      </c>
      <c r="AB190" s="37">
        <f t="shared" si="17"/>
        <v>7786.3200000000415</v>
      </c>
      <c r="AC190" s="37">
        <f t="shared" si="18"/>
        <v>11064.470000000036</v>
      </c>
      <c r="AD190" s="37"/>
      <c r="AE190" s="37"/>
    </row>
    <row r="191" spans="1:31" hidden="1" x14ac:dyDescent="0.25">
      <c r="A191" s="1">
        <v>50041</v>
      </c>
      <c r="B191" s="34">
        <v>74.180000000000007</v>
      </c>
      <c r="C191" s="35">
        <v>1151.4000000000001</v>
      </c>
      <c r="D191" s="35">
        <v>34454.800000000003</v>
      </c>
      <c r="E191" s="34">
        <v>69.849999999999994</v>
      </c>
      <c r="F191" s="35">
        <v>1142.98</v>
      </c>
      <c r="G191" s="35">
        <v>34147.85</v>
      </c>
      <c r="H191" s="34">
        <v>65.59</v>
      </c>
      <c r="I191" s="35">
        <v>1134.56</v>
      </c>
      <c r="J191" s="35">
        <v>33844.79</v>
      </c>
      <c r="K191" s="34">
        <v>61.39</v>
      </c>
      <c r="L191" s="35">
        <v>1126.17</v>
      </c>
      <c r="M191" s="35">
        <v>33541.15</v>
      </c>
      <c r="N191" s="34">
        <f>N190+Table1[[#This Row],[int2_5]]</f>
        <v>55740.320000000007</v>
      </c>
      <c r="O191" s="35">
        <f>O190+Table1[[#This Row],[int2_375]]</f>
        <v>53829.130000000005</v>
      </c>
      <c r="P191" s="35">
        <f>P190+Table1[[#This Row],[int2_25]]</f>
        <v>52700.819999999942</v>
      </c>
      <c r="Q191" s="39">
        <f>Q190+Table1[[#This Row],[int2_125]]</f>
        <v>51772.800000000003</v>
      </c>
      <c r="S191" s="12">
        <f t="shared" si="19"/>
        <v>2397</v>
      </c>
      <c r="T191" s="12">
        <f t="shared" si="20"/>
        <v>4780.8399999999801</v>
      </c>
      <c r="U191" s="12">
        <f t="shared" si="21"/>
        <v>7147.760000000033</v>
      </c>
      <c r="W191" s="37">
        <f>Table1[[#This Row],[loanCost2_5]]-Table1[[#This Row],[loanCost2_375]]</f>
        <v>1911.1900000000023</v>
      </c>
      <c r="X191" s="37">
        <f>Table1[[#This Row],[loanCost2_5]]-Table1[[#This Row],[loanCost2_25]]</f>
        <v>3039.5000000000655</v>
      </c>
      <c r="Y191" s="37">
        <f>Table1[[#This Row],[loanCost2_5]]-Table1[[#This Row],[loanCost2_125]]</f>
        <v>3967.5200000000041</v>
      </c>
      <c r="AA191" s="37">
        <f t="shared" si="16"/>
        <v>4308.1900000000023</v>
      </c>
      <c r="AB191" s="37">
        <f t="shared" si="17"/>
        <v>7820.3400000000456</v>
      </c>
      <c r="AC191" s="37">
        <f t="shared" si="18"/>
        <v>11115.280000000037</v>
      </c>
      <c r="AD191" s="37"/>
      <c r="AE191" s="37"/>
    </row>
    <row r="192" spans="1:31" hidden="1" x14ac:dyDescent="0.25">
      <c r="A192" s="1">
        <v>50072</v>
      </c>
      <c r="B192" s="34">
        <v>71.78</v>
      </c>
      <c r="C192" s="35">
        <v>1153.8</v>
      </c>
      <c r="D192" s="35">
        <v>33301</v>
      </c>
      <c r="E192" s="34">
        <v>67.58</v>
      </c>
      <c r="F192" s="35">
        <v>1145.25</v>
      </c>
      <c r="G192" s="35">
        <v>33002.6</v>
      </c>
      <c r="H192" s="34">
        <v>63.46</v>
      </c>
      <c r="I192" s="35">
        <v>1136.69</v>
      </c>
      <c r="J192" s="35">
        <v>32708.1</v>
      </c>
      <c r="K192" s="34">
        <v>59.4</v>
      </c>
      <c r="L192" s="35">
        <v>1128.1600000000001</v>
      </c>
      <c r="M192" s="35">
        <v>32412.99</v>
      </c>
      <c r="N192" s="34">
        <f>N191+Table1[[#This Row],[int2_5]]</f>
        <v>55812.100000000006</v>
      </c>
      <c r="O192" s="35">
        <f>O191+Table1[[#This Row],[int2_375]]</f>
        <v>53896.710000000006</v>
      </c>
      <c r="P192" s="35">
        <f>P191+Table1[[#This Row],[int2_25]]</f>
        <v>52764.279999999941</v>
      </c>
      <c r="Q192" s="39">
        <f>Q191+Table1[[#This Row],[int2_125]]</f>
        <v>51832.200000000004</v>
      </c>
      <c r="S192" s="12">
        <f t="shared" si="19"/>
        <v>2409.75</v>
      </c>
      <c r="T192" s="12">
        <f t="shared" si="20"/>
        <v>4806.2699999999804</v>
      </c>
      <c r="U192" s="12">
        <f t="shared" si="21"/>
        <v>7185.7800000000334</v>
      </c>
      <c r="W192" s="37">
        <f>Table1[[#This Row],[loanCost2_5]]-Table1[[#This Row],[loanCost2_375]]</f>
        <v>1915.3899999999994</v>
      </c>
      <c r="X192" s="37">
        <f>Table1[[#This Row],[loanCost2_5]]-Table1[[#This Row],[loanCost2_25]]</f>
        <v>3047.8200000000652</v>
      </c>
      <c r="Y192" s="37">
        <f>Table1[[#This Row],[loanCost2_5]]-Table1[[#This Row],[loanCost2_125]]</f>
        <v>3979.9000000000015</v>
      </c>
      <c r="AA192" s="37">
        <f t="shared" si="16"/>
        <v>4325.1399999999994</v>
      </c>
      <c r="AB192" s="37">
        <f t="shared" si="17"/>
        <v>7854.0900000000456</v>
      </c>
      <c r="AC192" s="37">
        <f t="shared" si="18"/>
        <v>11165.680000000035</v>
      </c>
      <c r="AD192" s="37"/>
      <c r="AE192" s="37"/>
    </row>
    <row r="193" spans="1:31" hidden="1" x14ac:dyDescent="0.25">
      <c r="A193" s="1">
        <v>50100</v>
      </c>
      <c r="B193" s="34">
        <v>69.38</v>
      </c>
      <c r="C193" s="35">
        <v>1156.2</v>
      </c>
      <c r="D193" s="35">
        <v>32144.79</v>
      </c>
      <c r="E193" s="34">
        <v>65.319999999999993</v>
      </c>
      <c r="F193" s="35">
        <v>1147.51</v>
      </c>
      <c r="G193" s="35">
        <v>31855.09</v>
      </c>
      <c r="H193" s="34">
        <v>61.33</v>
      </c>
      <c r="I193" s="35">
        <v>1138.82</v>
      </c>
      <c r="J193" s="35">
        <v>31569.279999999999</v>
      </c>
      <c r="K193" s="34">
        <v>57.4</v>
      </c>
      <c r="L193" s="35">
        <v>1130.1600000000001</v>
      </c>
      <c r="M193" s="35">
        <v>31282.83</v>
      </c>
      <c r="N193" s="34">
        <f>N192+Table1[[#This Row],[int2_5]]</f>
        <v>55881.48</v>
      </c>
      <c r="O193" s="35">
        <f>O192+Table1[[#This Row],[int2_375]]</f>
        <v>53962.030000000006</v>
      </c>
      <c r="P193" s="35">
        <f>P192+Table1[[#This Row],[int2_25]]</f>
        <v>52825.609999999942</v>
      </c>
      <c r="Q193" s="39">
        <f>Q192+Table1[[#This Row],[int2_125]]</f>
        <v>51889.600000000006</v>
      </c>
      <c r="S193" s="12">
        <f t="shared" si="19"/>
        <v>2422.5</v>
      </c>
      <c r="T193" s="12">
        <f t="shared" si="20"/>
        <v>4831.6999999999807</v>
      </c>
      <c r="U193" s="12">
        <f t="shared" si="21"/>
        <v>7223.8000000000338</v>
      </c>
      <c r="W193" s="37">
        <f>Table1[[#This Row],[loanCost2_5]]-Table1[[#This Row],[loanCost2_375]]</f>
        <v>1919.4499999999971</v>
      </c>
      <c r="X193" s="37">
        <f>Table1[[#This Row],[loanCost2_5]]-Table1[[#This Row],[loanCost2_25]]</f>
        <v>3055.8700000000608</v>
      </c>
      <c r="Y193" s="37">
        <f>Table1[[#This Row],[loanCost2_5]]-Table1[[#This Row],[loanCost2_125]]</f>
        <v>3991.8799999999974</v>
      </c>
      <c r="AA193" s="37">
        <f t="shared" si="16"/>
        <v>4341.9499999999971</v>
      </c>
      <c r="AB193" s="37">
        <f t="shared" si="17"/>
        <v>7887.5700000000415</v>
      </c>
      <c r="AC193" s="37">
        <f t="shared" si="18"/>
        <v>11215.680000000031</v>
      </c>
      <c r="AD193" s="37"/>
      <c r="AE193" s="37"/>
    </row>
    <row r="194" spans="1:31" hidden="1" x14ac:dyDescent="0.25">
      <c r="A194" s="1">
        <v>50131</v>
      </c>
      <c r="B194" s="34">
        <v>66.97</v>
      </c>
      <c r="C194" s="35">
        <v>1158.6099999999999</v>
      </c>
      <c r="D194" s="35">
        <v>30986.18</v>
      </c>
      <c r="E194" s="34">
        <v>63.05</v>
      </c>
      <c r="F194" s="35">
        <v>1149.78</v>
      </c>
      <c r="G194" s="35">
        <v>30705.31</v>
      </c>
      <c r="H194" s="34">
        <v>59.19</v>
      </c>
      <c r="I194" s="35">
        <v>1140.96</v>
      </c>
      <c r="J194" s="35">
        <v>30428.32</v>
      </c>
      <c r="K194" s="34">
        <v>55.4</v>
      </c>
      <c r="L194" s="35">
        <v>1132.1600000000001</v>
      </c>
      <c r="M194" s="35">
        <v>30150.66</v>
      </c>
      <c r="N194" s="34">
        <f>N193+Table1[[#This Row],[int2_5]]</f>
        <v>55948.450000000004</v>
      </c>
      <c r="O194" s="35">
        <f>O193+Table1[[#This Row],[int2_375]]</f>
        <v>54025.080000000009</v>
      </c>
      <c r="P194" s="35">
        <f>P193+Table1[[#This Row],[int2_25]]</f>
        <v>52884.799999999945</v>
      </c>
      <c r="Q194" s="39">
        <f>Q193+Table1[[#This Row],[int2_125]]</f>
        <v>51945.000000000007</v>
      </c>
      <c r="S194" s="12">
        <f t="shared" si="19"/>
        <v>2435.25</v>
      </c>
      <c r="T194" s="12">
        <f t="shared" si="20"/>
        <v>4857.129999999981</v>
      </c>
      <c r="U194" s="12">
        <f t="shared" si="21"/>
        <v>7261.8200000000343</v>
      </c>
      <c r="W194" s="37">
        <f>Table1[[#This Row],[loanCost2_5]]-Table1[[#This Row],[loanCost2_375]]</f>
        <v>1923.3699999999953</v>
      </c>
      <c r="X194" s="37">
        <f>Table1[[#This Row],[loanCost2_5]]-Table1[[#This Row],[loanCost2_25]]</f>
        <v>3063.6500000000597</v>
      </c>
      <c r="Y194" s="37">
        <f>Table1[[#This Row],[loanCost2_5]]-Table1[[#This Row],[loanCost2_125]]</f>
        <v>4003.4499999999971</v>
      </c>
      <c r="AA194" s="37">
        <f t="shared" si="16"/>
        <v>4358.6199999999953</v>
      </c>
      <c r="AB194" s="37">
        <f t="shared" si="17"/>
        <v>7920.7800000000407</v>
      </c>
      <c r="AC194" s="37">
        <f t="shared" si="18"/>
        <v>11265.270000000031</v>
      </c>
      <c r="AD194" s="37"/>
      <c r="AE194" s="37"/>
    </row>
    <row r="195" spans="1:31" hidden="1" x14ac:dyDescent="0.25">
      <c r="A195" s="1">
        <v>50161</v>
      </c>
      <c r="B195" s="34">
        <v>64.55</v>
      </c>
      <c r="C195" s="35">
        <v>1161.03</v>
      </c>
      <c r="D195" s="35">
        <v>29825.16</v>
      </c>
      <c r="E195" s="34">
        <v>60.77</v>
      </c>
      <c r="F195" s="35">
        <v>1152.06</v>
      </c>
      <c r="G195" s="35">
        <v>29553.25</v>
      </c>
      <c r="H195" s="34">
        <v>57.05</v>
      </c>
      <c r="I195" s="35">
        <v>1143.0999999999999</v>
      </c>
      <c r="J195" s="35">
        <v>29285.22</v>
      </c>
      <c r="K195" s="34">
        <v>53.39</v>
      </c>
      <c r="L195" s="35">
        <v>1134.17</v>
      </c>
      <c r="M195" s="35">
        <v>29016.5</v>
      </c>
      <c r="N195" s="34">
        <f>N194+Table1[[#This Row],[int2_5]]</f>
        <v>56013.000000000007</v>
      </c>
      <c r="O195" s="35">
        <f>O194+Table1[[#This Row],[int2_375]]</f>
        <v>54085.850000000006</v>
      </c>
      <c r="P195" s="35">
        <f>P194+Table1[[#This Row],[int2_25]]</f>
        <v>52941.849999999948</v>
      </c>
      <c r="Q195" s="39">
        <f>Q194+Table1[[#This Row],[int2_125]]</f>
        <v>51998.390000000007</v>
      </c>
      <c r="S195" s="12">
        <f t="shared" si="19"/>
        <v>2448</v>
      </c>
      <c r="T195" s="12">
        <f t="shared" si="20"/>
        <v>4882.5599999999813</v>
      </c>
      <c r="U195" s="12">
        <f t="shared" si="21"/>
        <v>7299.8400000000347</v>
      </c>
      <c r="W195" s="37">
        <f>Table1[[#This Row],[loanCost2_5]]-Table1[[#This Row],[loanCost2_375]]</f>
        <v>1927.1500000000015</v>
      </c>
      <c r="X195" s="37">
        <f>Table1[[#This Row],[loanCost2_5]]-Table1[[#This Row],[loanCost2_25]]</f>
        <v>3071.1500000000597</v>
      </c>
      <c r="Y195" s="37">
        <f>Table1[[#This Row],[loanCost2_5]]-Table1[[#This Row],[loanCost2_125]]</f>
        <v>4014.6100000000006</v>
      </c>
      <c r="AA195" s="37">
        <f t="shared" si="16"/>
        <v>4375.1500000000015</v>
      </c>
      <c r="AB195" s="37">
        <f t="shared" si="17"/>
        <v>7953.710000000041</v>
      </c>
      <c r="AC195" s="37">
        <f t="shared" si="18"/>
        <v>11314.450000000035</v>
      </c>
      <c r="AD195" s="37"/>
      <c r="AE195" s="37"/>
    </row>
    <row r="196" spans="1:31" hidden="1" x14ac:dyDescent="0.25">
      <c r="A196" s="1">
        <v>50192</v>
      </c>
      <c r="B196" s="34">
        <v>62.14</v>
      </c>
      <c r="C196" s="35">
        <v>1163.44</v>
      </c>
      <c r="D196" s="35">
        <v>28661.71</v>
      </c>
      <c r="E196" s="34">
        <v>58.49</v>
      </c>
      <c r="F196" s="35">
        <v>1154.3399999999999</v>
      </c>
      <c r="G196" s="35">
        <v>28398.91</v>
      </c>
      <c r="H196" s="34">
        <v>54.91</v>
      </c>
      <c r="I196" s="35">
        <v>1145.24</v>
      </c>
      <c r="J196" s="35">
        <v>28139.98</v>
      </c>
      <c r="K196" s="34">
        <v>51.38</v>
      </c>
      <c r="L196" s="35">
        <v>1136.18</v>
      </c>
      <c r="M196" s="35">
        <v>27880.32</v>
      </c>
      <c r="N196" s="34">
        <f>N195+Table1[[#This Row],[int2_5]]</f>
        <v>56075.140000000007</v>
      </c>
      <c r="O196" s="35">
        <f>O195+Table1[[#This Row],[int2_375]]</f>
        <v>54144.340000000004</v>
      </c>
      <c r="P196" s="35">
        <f>P195+Table1[[#This Row],[int2_25]]</f>
        <v>52996.759999999951</v>
      </c>
      <c r="Q196" s="39">
        <f>Q195+Table1[[#This Row],[int2_125]]</f>
        <v>52049.770000000004</v>
      </c>
      <c r="S196" s="12">
        <f t="shared" si="19"/>
        <v>2460.75</v>
      </c>
      <c r="T196" s="12">
        <f t="shared" si="20"/>
        <v>4907.9899999999816</v>
      </c>
      <c r="U196" s="12">
        <f t="shared" si="21"/>
        <v>7337.8600000000351</v>
      </c>
      <c r="W196" s="37">
        <f>Table1[[#This Row],[loanCost2_5]]-Table1[[#This Row],[loanCost2_375]]</f>
        <v>1930.8000000000029</v>
      </c>
      <c r="X196" s="37">
        <f>Table1[[#This Row],[loanCost2_5]]-Table1[[#This Row],[loanCost2_25]]</f>
        <v>3078.3800000000556</v>
      </c>
      <c r="Y196" s="37">
        <f>Table1[[#This Row],[loanCost2_5]]-Table1[[#This Row],[loanCost2_125]]</f>
        <v>4025.3700000000026</v>
      </c>
      <c r="AA196" s="37">
        <f t="shared" si="16"/>
        <v>4391.5500000000029</v>
      </c>
      <c r="AB196" s="37">
        <f t="shared" si="17"/>
        <v>7986.3700000000372</v>
      </c>
      <c r="AC196" s="37">
        <f t="shared" si="18"/>
        <v>11363.230000000038</v>
      </c>
      <c r="AD196" s="37"/>
      <c r="AE196" s="37"/>
    </row>
    <row r="197" spans="1:31" hidden="1" x14ac:dyDescent="0.25">
      <c r="A197" s="1">
        <v>50222</v>
      </c>
      <c r="B197" s="34">
        <v>59.71</v>
      </c>
      <c r="C197" s="35">
        <v>1165.8699999999999</v>
      </c>
      <c r="D197" s="35">
        <v>27495.85</v>
      </c>
      <c r="E197" s="34">
        <v>56.21</v>
      </c>
      <c r="F197" s="35">
        <v>1156.6199999999999</v>
      </c>
      <c r="G197" s="35">
        <v>27242.29</v>
      </c>
      <c r="H197" s="34">
        <v>52.76</v>
      </c>
      <c r="I197" s="35">
        <v>1147.3900000000001</v>
      </c>
      <c r="J197" s="35">
        <v>26992.59</v>
      </c>
      <c r="K197" s="34">
        <v>49.37</v>
      </c>
      <c r="L197" s="35">
        <v>1138.19</v>
      </c>
      <c r="M197" s="35">
        <v>26742.13</v>
      </c>
      <c r="N197" s="34">
        <f>N196+Table1[[#This Row],[int2_5]]</f>
        <v>56134.850000000006</v>
      </c>
      <c r="O197" s="35">
        <f>O196+Table1[[#This Row],[int2_375]]</f>
        <v>54200.55</v>
      </c>
      <c r="P197" s="35">
        <f>P196+Table1[[#This Row],[int2_25]]</f>
        <v>53049.519999999953</v>
      </c>
      <c r="Q197" s="39">
        <f>Q196+Table1[[#This Row],[int2_125]]</f>
        <v>52099.140000000007</v>
      </c>
      <c r="S197" s="12">
        <f t="shared" si="19"/>
        <v>2473.5</v>
      </c>
      <c r="T197" s="12">
        <f t="shared" si="20"/>
        <v>4933.4199999999819</v>
      </c>
      <c r="U197" s="12">
        <f t="shared" si="21"/>
        <v>7375.8800000000356</v>
      </c>
      <c r="W197" s="37">
        <f>Table1[[#This Row],[loanCost2_5]]-Table1[[#This Row],[loanCost2_375]]</f>
        <v>1934.3000000000029</v>
      </c>
      <c r="X197" s="37">
        <f>Table1[[#This Row],[loanCost2_5]]-Table1[[#This Row],[loanCost2_25]]</f>
        <v>3085.3300000000527</v>
      </c>
      <c r="Y197" s="37">
        <f>Table1[[#This Row],[loanCost2_5]]-Table1[[#This Row],[loanCost2_125]]</f>
        <v>4035.7099999999991</v>
      </c>
      <c r="AA197" s="37">
        <f t="shared" ref="AA197:AA221" si="22">S197+W197</f>
        <v>4407.8000000000029</v>
      </c>
      <c r="AB197" s="37">
        <f t="shared" ref="AB197:AB221" si="23">T197+X197</f>
        <v>8018.7500000000346</v>
      </c>
      <c r="AC197" s="37">
        <f t="shared" ref="AC197:AC221" si="24">U197+Y197</f>
        <v>11411.590000000035</v>
      </c>
      <c r="AD197" s="37"/>
      <c r="AE197" s="37"/>
    </row>
    <row r="198" spans="1:31" hidden="1" x14ac:dyDescent="0.25">
      <c r="A198" s="1">
        <v>50253</v>
      </c>
      <c r="B198" s="34">
        <v>57.28</v>
      </c>
      <c r="C198" s="35">
        <v>1168.3</v>
      </c>
      <c r="D198" s="35">
        <v>26327.55</v>
      </c>
      <c r="E198" s="34">
        <v>53.92</v>
      </c>
      <c r="F198" s="35">
        <v>1158.9100000000001</v>
      </c>
      <c r="G198" s="35">
        <v>26083.37</v>
      </c>
      <c r="H198" s="34">
        <v>50.61</v>
      </c>
      <c r="I198" s="35">
        <v>1149.54</v>
      </c>
      <c r="J198" s="35">
        <v>25843.05</v>
      </c>
      <c r="K198" s="34">
        <v>47.36</v>
      </c>
      <c r="L198" s="35">
        <v>1140.2</v>
      </c>
      <c r="M198" s="35">
        <v>25601.93</v>
      </c>
      <c r="N198" s="34">
        <f>N197+Table1[[#This Row],[int2_5]]</f>
        <v>56192.130000000005</v>
      </c>
      <c r="O198" s="35">
        <f>O197+Table1[[#This Row],[int2_375]]</f>
        <v>54254.47</v>
      </c>
      <c r="P198" s="35">
        <f>P197+Table1[[#This Row],[int2_25]]</f>
        <v>53100.129999999954</v>
      </c>
      <c r="Q198" s="39">
        <f>Q197+Table1[[#This Row],[int2_125]]</f>
        <v>52146.500000000007</v>
      </c>
      <c r="S198" s="12">
        <f t="shared" ref="S198:S221" si="25">S$4+S197</f>
        <v>2486.25</v>
      </c>
      <c r="T198" s="12">
        <f t="shared" ref="T198:T221" si="26">T$4+T197</f>
        <v>4958.8499999999822</v>
      </c>
      <c r="U198" s="12">
        <f t="shared" ref="U198:U221" si="27">U$4+U197</f>
        <v>7413.900000000036</v>
      </c>
      <c r="W198" s="37">
        <f>Table1[[#This Row],[loanCost2_5]]-Table1[[#This Row],[loanCost2_375]]</f>
        <v>1937.6600000000035</v>
      </c>
      <c r="X198" s="37">
        <f>Table1[[#This Row],[loanCost2_5]]-Table1[[#This Row],[loanCost2_25]]</f>
        <v>3092.0000000000509</v>
      </c>
      <c r="Y198" s="37">
        <f>Table1[[#This Row],[loanCost2_5]]-Table1[[#This Row],[loanCost2_125]]</f>
        <v>4045.6299999999974</v>
      </c>
      <c r="AA198" s="37">
        <f t="shared" si="22"/>
        <v>4423.9100000000035</v>
      </c>
      <c r="AB198" s="37">
        <f t="shared" si="23"/>
        <v>8050.8500000000331</v>
      </c>
      <c r="AC198" s="37">
        <f t="shared" si="24"/>
        <v>11459.530000000033</v>
      </c>
      <c r="AD198" s="37"/>
      <c r="AE198" s="37"/>
    </row>
    <row r="199" spans="1:31" hidden="1" x14ac:dyDescent="0.25">
      <c r="A199" s="1">
        <v>50284</v>
      </c>
      <c r="B199" s="34">
        <v>54.85</v>
      </c>
      <c r="C199" s="35">
        <v>1170.73</v>
      </c>
      <c r="D199" s="35">
        <v>25156.82</v>
      </c>
      <c r="E199" s="34">
        <v>51.62</v>
      </c>
      <c r="F199" s="35">
        <v>1161.21</v>
      </c>
      <c r="G199" s="35">
        <v>24922.17</v>
      </c>
      <c r="H199" s="34">
        <v>48.46</v>
      </c>
      <c r="I199" s="35">
        <v>1151.69</v>
      </c>
      <c r="J199" s="35">
        <v>24691.360000000001</v>
      </c>
      <c r="K199" s="34">
        <v>45.34</v>
      </c>
      <c r="L199" s="35">
        <v>1142.22</v>
      </c>
      <c r="M199" s="35">
        <v>24459.7</v>
      </c>
      <c r="N199" s="34">
        <f>N198+Table1[[#This Row],[int2_5]]</f>
        <v>56246.98</v>
      </c>
      <c r="O199" s="35">
        <f>O198+Table1[[#This Row],[int2_375]]</f>
        <v>54306.090000000004</v>
      </c>
      <c r="P199" s="35">
        <f>P198+Table1[[#This Row],[int2_25]]</f>
        <v>53148.589999999953</v>
      </c>
      <c r="Q199" s="39">
        <f>Q198+Table1[[#This Row],[int2_125]]</f>
        <v>52191.840000000004</v>
      </c>
      <c r="S199" s="12">
        <f t="shared" si="25"/>
        <v>2499</v>
      </c>
      <c r="T199" s="12">
        <f t="shared" si="26"/>
        <v>4984.2799999999825</v>
      </c>
      <c r="U199" s="12">
        <f t="shared" si="27"/>
        <v>7451.9200000000365</v>
      </c>
      <c r="W199" s="37">
        <f>Table1[[#This Row],[loanCost2_5]]-Table1[[#This Row],[loanCost2_375]]</f>
        <v>1940.8899999999994</v>
      </c>
      <c r="X199" s="37">
        <f>Table1[[#This Row],[loanCost2_5]]-Table1[[#This Row],[loanCost2_25]]</f>
        <v>3098.3900000000503</v>
      </c>
      <c r="Y199" s="37">
        <f>Table1[[#This Row],[loanCost2_5]]-Table1[[#This Row],[loanCost2_125]]</f>
        <v>4055.1399999999994</v>
      </c>
      <c r="AA199" s="37">
        <f t="shared" si="22"/>
        <v>4439.8899999999994</v>
      </c>
      <c r="AB199" s="37">
        <f t="shared" si="23"/>
        <v>8082.6700000000328</v>
      </c>
      <c r="AC199" s="37">
        <f t="shared" si="24"/>
        <v>11507.060000000036</v>
      </c>
      <c r="AD199" s="37"/>
      <c r="AE199" s="37"/>
    </row>
    <row r="200" spans="1:31" hidden="1" x14ac:dyDescent="0.25">
      <c r="A200" s="1">
        <v>50314</v>
      </c>
      <c r="B200" s="34">
        <v>52.41</v>
      </c>
      <c r="C200" s="35">
        <v>1173.17</v>
      </c>
      <c r="D200" s="35">
        <v>23983.65</v>
      </c>
      <c r="E200" s="34">
        <v>49.33</v>
      </c>
      <c r="F200" s="35">
        <v>1163.5</v>
      </c>
      <c r="G200" s="35">
        <v>23758.66</v>
      </c>
      <c r="H200" s="34">
        <v>46.3</v>
      </c>
      <c r="I200" s="35">
        <v>1153.8499999999999</v>
      </c>
      <c r="J200" s="35">
        <v>23537.51</v>
      </c>
      <c r="K200" s="34">
        <v>43.31</v>
      </c>
      <c r="L200" s="35">
        <v>1144.25</v>
      </c>
      <c r="M200" s="35">
        <v>23315.46</v>
      </c>
      <c r="N200" s="34">
        <f>N199+Table1[[#This Row],[int2_5]]</f>
        <v>56299.390000000007</v>
      </c>
      <c r="O200" s="35">
        <f>O199+Table1[[#This Row],[int2_375]]</f>
        <v>54355.420000000006</v>
      </c>
      <c r="P200" s="35">
        <f>P199+Table1[[#This Row],[int2_25]]</f>
        <v>53194.889999999956</v>
      </c>
      <c r="Q200" s="39">
        <f>Q199+Table1[[#This Row],[int2_125]]</f>
        <v>52235.15</v>
      </c>
      <c r="S200" s="12">
        <f t="shared" si="25"/>
        <v>2511.75</v>
      </c>
      <c r="T200" s="12">
        <f t="shared" si="26"/>
        <v>5009.7099999999828</v>
      </c>
      <c r="U200" s="12">
        <f t="shared" si="27"/>
        <v>7489.9400000000369</v>
      </c>
      <c r="W200" s="37">
        <f>Table1[[#This Row],[loanCost2_5]]-Table1[[#This Row],[loanCost2_375]]</f>
        <v>1943.9700000000012</v>
      </c>
      <c r="X200" s="37">
        <f>Table1[[#This Row],[loanCost2_5]]-Table1[[#This Row],[loanCost2_25]]</f>
        <v>3104.5000000000509</v>
      </c>
      <c r="Y200" s="37">
        <f>Table1[[#This Row],[loanCost2_5]]-Table1[[#This Row],[loanCost2_125]]</f>
        <v>4064.2400000000052</v>
      </c>
      <c r="AA200" s="37">
        <f t="shared" si="22"/>
        <v>4455.7200000000012</v>
      </c>
      <c r="AB200" s="37">
        <f t="shared" si="23"/>
        <v>8114.2100000000337</v>
      </c>
      <c r="AC200" s="37">
        <f t="shared" si="24"/>
        <v>11554.180000000042</v>
      </c>
      <c r="AD200" s="37"/>
      <c r="AE200" s="37"/>
    </row>
    <row r="201" spans="1:31" hidden="1" x14ac:dyDescent="0.25">
      <c r="A201" s="1">
        <v>50345</v>
      </c>
      <c r="B201" s="34">
        <v>49.97</v>
      </c>
      <c r="C201" s="35">
        <v>1175.6099999999999</v>
      </c>
      <c r="D201" s="35">
        <v>22808.03</v>
      </c>
      <c r="E201" s="34">
        <v>47.02</v>
      </c>
      <c r="F201" s="35">
        <v>1165.81</v>
      </c>
      <c r="G201" s="35">
        <v>22592.85</v>
      </c>
      <c r="H201" s="34">
        <v>44.13</v>
      </c>
      <c r="I201" s="35">
        <v>1156.02</v>
      </c>
      <c r="J201" s="35">
        <v>22381.49</v>
      </c>
      <c r="K201" s="34">
        <v>41.29</v>
      </c>
      <c r="L201" s="35">
        <v>1146.27</v>
      </c>
      <c r="M201" s="35">
        <v>22169.18</v>
      </c>
      <c r="N201" s="34">
        <f>N200+Table1[[#This Row],[int2_5]]</f>
        <v>56349.360000000008</v>
      </c>
      <c r="O201" s="35">
        <f>O200+Table1[[#This Row],[int2_375]]</f>
        <v>54402.44</v>
      </c>
      <c r="P201" s="35">
        <f>P200+Table1[[#This Row],[int2_25]]</f>
        <v>53239.019999999953</v>
      </c>
      <c r="Q201" s="39">
        <f>Q200+Table1[[#This Row],[int2_125]]</f>
        <v>52276.44</v>
      </c>
      <c r="S201" s="12">
        <f t="shared" si="25"/>
        <v>2524.5</v>
      </c>
      <c r="T201" s="12">
        <f t="shared" si="26"/>
        <v>5035.139999999983</v>
      </c>
      <c r="U201" s="12">
        <f t="shared" si="27"/>
        <v>7527.9600000000373</v>
      </c>
      <c r="W201" s="37">
        <f>Table1[[#This Row],[loanCost2_5]]-Table1[[#This Row],[loanCost2_375]]</f>
        <v>1946.9200000000055</v>
      </c>
      <c r="X201" s="37">
        <f>Table1[[#This Row],[loanCost2_5]]-Table1[[#This Row],[loanCost2_25]]</f>
        <v>3110.3400000000547</v>
      </c>
      <c r="Y201" s="37">
        <f>Table1[[#This Row],[loanCost2_5]]-Table1[[#This Row],[loanCost2_125]]</f>
        <v>4072.9200000000055</v>
      </c>
      <c r="AA201" s="37">
        <f t="shared" si="22"/>
        <v>4471.4200000000055</v>
      </c>
      <c r="AB201" s="37">
        <f t="shared" si="23"/>
        <v>8145.4800000000378</v>
      </c>
      <c r="AC201" s="37">
        <f t="shared" si="24"/>
        <v>11600.880000000043</v>
      </c>
      <c r="AD201" s="37"/>
      <c r="AE201" s="37"/>
    </row>
    <row r="202" spans="1:31" hidden="1" x14ac:dyDescent="0.25">
      <c r="A202" s="1">
        <v>50375</v>
      </c>
      <c r="B202" s="34">
        <v>47.52</v>
      </c>
      <c r="C202" s="35">
        <v>1178.06</v>
      </c>
      <c r="D202" s="35">
        <v>21629.97</v>
      </c>
      <c r="E202" s="34">
        <v>44.72</v>
      </c>
      <c r="F202" s="35">
        <v>1168.1099999999999</v>
      </c>
      <c r="G202" s="35">
        <v>21424.74</v>
      </c>
      <c r="H202" s="34">
        <v>41.97</v>
      </c>
      <c r="I202" s="35">
        <v>1158.18</v>
      </c>
      <c r="J202" s="35">
        <v>21223.3</v>
      </c>
      <c r="K202" s="34">
        <v>39.26</v>
      </c>
      <c r="L202" s="35">
        <v>1148.3</v>
      </c>
      <c r="M202" s="35">
        <v>21020.880000000001</v>
      </c>
      <c r="N202" s="34">
        <f>N201+Table1[[#This Row],[int2_5]]</f>
        <v>56396.880000000005</v>
      </c>
      <c r="O202" s="35">
        <f>O201+Table1[[#This Row],[int2_375]]</f>
        <v>54447.16</v>
      </c>
      <c r="P202" s="35">
        <f>P201+Table1[[#This Row],[int2_25]]</f>
        <v>53280.989999999954</v>
      </c>
      <c r="Q202" s="39">
        <f>Q201+Table1[[#This Row],[int2_125]]</f>
        <v>52315.700000000004</v>
      </c>
      <c r="S202" s="12">
        <f t="shared" si="25"/>
        <v>2537.25</v>
      </c>
      <c r="T202" s="12">
        <f t="shared" si="26"/>
        <v>5060.5699999999833</v>
      </c>
      <c r="U202" s="12">
        <f t="shared" si="27"/>
        <v>7565.9800000000378</v>
      </c>
      <c r="W202" s="37">
        <f>Table1[[#This Row],[loanCost2_5]]-Table1[[#This Row],[loanCost2_375]]</f>
        <v>1949.7200000000012</v>
      </c>
      <c r="X202" s="37">
        <f>Table1[[#This Row],[loanCost2_5]]-Table1[[#This Row],[loanCost2_25]]</f>
        <v>3115.8900000000503</v>
      </c>
      <c r="Y202" s="37">
        <f>Table1[[#This Row],[loanCost2_5]]-Table1[[#This Row],[loanCost2_125]]</f>
        <v>4081.1800000000003</v>
      </c>
      <c r="AA202" s="37">
        <f t="shared" si="22"/>
        <v>4486.9700000000012</v>
      </c>
      <c r="AB202" s="37">
        <f t="shared" si="23"/>
        <v>8176.4600000000337</v>
      </c>
      <c r="AC202" s="37">
        <f t="shared" si="24"/>
        <v>11647.160000000038</v>
      </c>
      <c r="AD202" s="37"/>
      <c r="AE202" s="37"/>
    </row>
    <row r="203" spans="1:31" hidden="1" x14ac:dyDescent="0.25">
      <c r="A203" s="1">
        <v>50406</v>
      </c>
      <c r="B203" s="34">
        <v>45.06</v>
      </c>
      <c r="C203" s="35">
        <v>1180.52</v>
      </c>
      <c r="D203" s="35">
        <v>20449.45</v>
      </c>
      <c r="E203" s="34">
        <v>42.4</v>
      </c>
      <c r="F203" s="35">
        <v>1170.43</v>
      </c>
      <c r="G203" s="35">
        <v>20254.310000000001</v>
      </c>
      <c r="H203" s="34">
        <v>39.79</v>
      </c>
      <c r="I203" s="35">
        <v>1160.3599999999999</v>
      </c>
      <c r="J203" s="35">
        <v>20062.95</v>
      </c>
      <c r="K203" s="34">
        <v>37.22</v>
      </c>
      <c r="L203" s="35">
        <v>1150.3399999999999</v>
      </c>
      <c r="M203" s="35">
        <v>19870.55</v>
      </c>
      <c r="N203" s="34">
        <f>N202+Table1[[#This Row],[int2_5]]</f>
        <v>56441.94</v>
      </c>
      <c r="O203" s="35">
        <f>O202+Table1[[#This Row],[int2_375]]</f>
        <v>54489.560000000005</v>
      </c>
      <c r="P203" s="35">
        <f>P202+Table1[[#This Row],[int2_25]]</f>
        <v>53320.779999999955</v>
      </c>
      <c r="Q203" s="39">
        <f>Q202+Table1[[#This Row],[int2_125]]</f>
        <v>52352.920000000006</v>
      </c>
      <c r="S203" s="12">
        <f t="shared" si="25"/>
        <v>2550</v>
      </c>
      <c r="T203" s="12">
        <f t="shared" si="26"/>
        <v>5085.9999999999836</v>
      </c>
      <c r="U203" s="12">
        <f t="shared" si="27"/>
        <v>7604.0000000000382</v>
      </c>
      <c r="W203" s="37">
        <f>Table1[[#This Row],[loanCost2_5]]-Table1[[#This Row],[loanCost2_375]]</f>
        <v>1952.3799999999974</v>
      </c>
      <c r="X203" s="37">
        <f>Table1[[#This Row],[loanCost2_5]]-Table1[[#This Row],[loanCost2_25]]</f>
        <v>3121.1600000000471</v>
      </c>
      <c r="Y203" s="37">
        <f>Table1[[#This Row],[loanCost2_5]]-Table1[[#This Row],[loanCost2_125]]</f>
        <v>4089.0199999999968</v>
      </c>
      <c r="AA203" s="37">
        <f t="shared" si="22"/>
        <v>4502.3799999999974</v>
      </c>
      <c r="AB203" s="37">
        <f t="shared" si="23"/>
        <v>8207.1600000000308</v>
      </c>
      <c r="AC203" s="37">
        <f t="shared" si="24"/>
        <v>11693.020000000035</v>
      </c>
      <c r="AD203" s="37"/>
      <c r="AE203" s="37"/>
    </row>
    <row r="204" spans="1:31" hidden="1" x14ac:dyDescent="0.25">
      <c r="A204" s="1">
        <v>50437</v>
      </c>
      <c r="B204" s="34">
        <v>42.6</v>
      </c>
      <c r="C204" s="35">
        <v>1182.98</v>
      </c>
      <c r="D204" s="35">
        <v>19266.48</v>
      </c>
      <c r="E204" s="34">
        <v>40.090000000000003</v>
      </c>
      <c r="F204" s="35">
        <v>1172.74</v>
      </c>
      <c r="G204" s="35">
        <v>19081.57</v>
      </c>
      <c r="H204" s="34">
        <v>37.619999999999997</v>
      </c>
      <c r="I204" s="35">
        <v>1162.53</v>
      </c>
      <c r="J204" s="35">
        <v>18900.419999999998</v>
      </c>
      <c r="K204" s="34">
        <v>35.19</v>
      </c>
      <c r="L204" s="35">
        <v>1152.3699999999999</v>
      </c>
      <c r="M204" s="35">
        <v>18718.169999999998</v>
      </c>
      <c r="N204" s="34">
        <f>N203+Table1[[#This Row],[int2_5]]</f>
        <v>56484.54</v>
      </c>
      <c r="O204" s="35">
        <f>O203+Table1[[#This Row],[int2_375]]</f>
        <v>54529.65</v>
      </c>
      <c r="P204" s="35">
        <f>P203+Table1[[#This Row],[int2_25]]</f>
        <v>53358.399999999958</v>
      </c>
      <c r="Q204" s="39">
        <f>Q203+Table1[[#This Row],[int2_125]]</f>
        <v>52388.110000000008</v>
      </c>
      <c r="S204" s="12">
        <f t="shared" si="25"/>
        <v>2562.75</v>
      </c>
      <c r="T204" s="12">
        <f t="shared" si="26"/>
        <v>5111.4299999999839</v>
      </c>
      <c r="U204" s="12">
        <f t="shared" si="27"/>
        <v>7642.0200000000386</v>
      </c>
      <c r="W204" s="37">
        <f>Table1[[#This Row],[loanCost2_5]]-Table1[[#This Row],[loanCost2_375]]</f>
        <v>1954.8899999999994</v>
      </c>
      <c r="X204" s="37">
        <f>Table1[[#This Row],[loanCost2_5]]-Table1[[#This Row],[loanCost2_25]]</f>
        <v>3126.1400000000431</v>
      </c>
      <c r="Y204" s="37">
        <f>Table1[[#This Row],[loanCost2_5]]-Table1[[#This Row],[loanCost2_125]]</f>
        <v>4096.429999999993</v>
      </c>
      <c r="AA204" s="37">
        <f t="shared" si="22"/>
        <v>4517.6399999999994</v>
      </c>
      <c r="AB204" s="37">
        <f t="shared" si="23"/>
        <v>8237.570000000027</v>
      </c>
      <c r="AC204" s="37">
        <f t="shared" si="24"/>
        <v>11738.450000000032</v>
      </c>
      <c r="AD204" s="37"/>
      <c r="AE204" s="37"/>
    </row>
    <row r="205" spans="1:31" hidden="1" x14ac:dyDescent="0.25">
      <c r="A205" s="1">
        <v>50465</v>
      </c>
      <c r="B205" s="34">
        <v>40.14</v>
      </c>
      <c r="C205" s="35">
        <v>1185.44</v>
      </c>
      <c r="D205" s="35">
        <v>18081.03</v>
      </c>
      <c r="E205" s="34">
        <v>37.770000000000003</v>
      </c>
      <c r="F205" s="35">
        <v>1175.06</v>
      </c>
      <c r="G205" s="35">
        <v>17906.5</v>
      </c>
      <c r="H205" s="34">
        <v>35.44</v>
      </c>
      <c r="I205" s="35">
        <v>1164.71</v>
      </c>
      <c r="J205" s="35">
        <v>17735.7</v>
      </c>
      <c r="K205" s="34">
        <v>33.15</v>
      </c>
      <c r="L205" s="35">
        <v>1154.4100000000001</v>
      </c>
      <c r="M205" s="35">
        <v>17563.759999999998</v>
      </c>
      <c r="N205" s="34">
        <f>N204+Table1[[#This Row],[int2_5]]</f>
        <v>56524.68</v>
      </c>
      <c r="O205" s="35">
        <f>O204+Table1[[#This Row],[int2_375]]</f>
        <v>54567.42</v>
      </c>
      <c r="P205" s="35">
        <f>P204+Table1[[#This Row],[int2_25]]</f>
        <v>53393.83999999996</v>
      </c>
      <c r="Q205" s="39">
        <f>Q204+Table1[[#This Row],[int2_125]]</f>
        <v>52421.260000000009</v>
      </c>
      <c r="S205" s="12">
        <f t="shared" si="25"/>
        <v>2575.5</v>
      </c>
      <c r="T205" s="12">
        <f t="shared" si="26"/>
        <v>5136.8599999999842</v>
      </c>
      <c r="U205" s="12">
        <f t="shared" si="27"/>
        <v>7680.0400000000391</v>
      </c>
      <c r="W205" s="37">
        <f>Table1[[#This Row],[loanCost2_5]]-Table1[[#This Row],[loanCost2_375]]</f>
        <v>1957.260000000002</v>
      </c>
      <c r="X205" s="37">
        <f>Table1[[#This Row],[loanCost2_5]]-Table1[[#This Row],[loanCost2_25]]</f>
        <v>3130.8400000000402</v>
      </c>
      <c r="Y205" s="37">
        <f>Table1[[#This Row],[loanCost2_5]]-Table1[[#This Row],[loanCost2_125]]</f>
        <v>4103.419999999991</v>
      </c>
      <c r="AA205" s="37">
        <f t="shared" si="22"/>
        <v>4532.760000000002</v>
      </c>
      <c r="AB205" s="37">
        <f t="shared" si="23"/>
        <v>8267.7000000000244</v>
      </c>
      <c r="AC205" s="37">
        <f t="shared" si="24"/>
        <v>11783.46000000003</v>
      </c>
      <c r="AD205" s="37"/>
      <c r="AE205" s="37"/>
    </row>
    <row r="206" spans="1:31" hidden="1" x14ac:dyDescent="0.25">
      <c r="A206" s="1">
        <v>50496</v>
      </c>
      <c r="B206" s="34">
        <v>37.67</v>
      </c>
      <c r="C206" s="35">
        <v>1187.9100000000001</v>
      </c>
      <c r="D206" s="35">
        <v>16893.12</v>
      </c>
      <c r="E206" s="34">
        <v>35.44</v>
      </c>
      <c r="F206" s="35">
        <v>1177.3900000000001</v>
      </c>
      <c r="G206" s="35">
        <v>16729.11</v>
      </c>
      <c r="H206" s="34">
        <v>33.25</v>
      </c>
      <c r="I206" s="35">
        <v>1166.9000000000001</v>
      </c>
      <c r="J206" s="35">
        <v>16568.810000000001</v>
      </c>
      <c r="K206" s="34">
        <v>31.1</v>
      </c>
      <c r="L206" s="35">
        <v>1156.46</v>
      </c>
      <c r="M206" s="35">
        <v>16407.3</v>
      </c>
      <c r="N206" s="34">
        <f>N205+Table1[[#This Row],[int2_5]]</f>
        <v>56562.35</v>
      </c>
      <c r="O206" s="35">
        <f>O205+Table1[[#This Row],[int2_375]]</f>
        <v>54602.86</v>
      </c>
      <c r="P206" s="35">
        <f>P205+Table1[[#This Row],[int2_25]]</f>
        <v>53427.08999999996</v>
      </c>
      <c r="Q206" s="39">
        <f>Q205+Table1[[#This Row],[int2_125]]</f>
        <v>52452.360000000008</v>
      </c>
      <c r="S206" s="12">
        <f t="shared" si="25"/>
        <v>2588.25</v>
      </c>
      <c r="T206" s="12">
        <f t="shared" si="26"/>
        <v>5162.2899999999845</v>
      </c>
      <c r="U206" s="12">
        <f t="shared" si="27"/>
        <v>7718.0600000000395</v>
      </c>
      <c r="W206" s="37">
        <f>Table1[[#This Row],[loanCost2_5]]-Table1[[#This Row],[loanCost2_375]]</f>
        <v>1959.489999999998</v>
      </c>
      <c r="X206" s="37">
        <f>Table1[[#This Row],[loanCost2_5]]-Table1[[#This Row],[loanCost2_25]]</f>
        <v>3135.2600000000384</v>
      </c>
      <c r="Y206" s="37">
        <f>Table1[[#This Row],[loanCost2_5]]-Table1[[#This Row],[loanCost2_125]]</f>
        <v>4109.9899999999907</v>
      </c>
      <c r="AA206" s="37">
        <f t="shared" si="22"/>
        <v>4547.739999999998</v>
      </c>
      <c r="AB206" s="37">
        <f t="shared" si="23"/>
        <v>8297.5500000000229</v>
      </c>
      <c r="AC206" s="37">
        <f t="shared" si="24"/>
        <v>11828.05000000003</v>
      </c>
      <c r="AD206" s="37"/>
      <c r="AE206" s="37"/>
    </row>
    <row r="207" spans="1:31" hidden="1" x14ac:dyDescent="0.25">
      <c r="A207" s="1">
        <v>50526</v>
      </c>
      <c r="B207" s="34">
        <v>35.19</v>
      </c>
      <c r="C207" s="35">
        <v>1190.3900000000001</v>
      </c>
      <c r="D207" s="35">
        <v>15702.74</v>
      </c>
      <c r="E207" s="34">
        <v>33.11</v>
      </c>
      <c r="F207" s="35">
        <v>1179.72</v>
      </c>
      <c r="G207" s="35">
        <v>15549.39</v>
      </c>
      <c r="H207" s="34">
        <v>31.07</v>
      </c>
      <c r="I207" s="35">
        <v>1169.08</v>
      </c>
      <c r="J207" s="35">
        <v>15399.73</v>
      </c>
      <c r="K207" s="34">
        <v>29.05</v>
      </c>
      <c r="L207" s="35">
        <v>1158.51</v>
      </c>
      <c r="M207" s="35">
        <v>15248.8</v>
      </c>
      <c r="N207" s="34">
        <f>N206+Table1[[#This Row],[int2_5]]</f>
        <v>56597.54</v>
      </c>
      <c r="O207" s="35">
        <f>O206+Table1[[#This Row],[int2_375]]</f>
        <v>54635.97</v>
      </c>
      <c r="P207" s="35">
        <f>P206+Table1[[#This Row],[int2_25]]</f>
        <v>53458.15999999996</v>
      </c>
      <c r="Q207" s="39">
        <f>Q206+Table1[[#This Row],[int2_125]]</f>
        <v>52481.410000000011</v>
      </c>
      <c r="S207" s="12">
        <f t="shared" si="25"/>
        <v>2601</v>
      </c>
      <c r="T207" s="12">
        <f t="shared" si="26"/>
        <v>5187.7199999999848</v>
      </c>
      <c r="U207" s="12">
        <f t="shared" si="27"/>
        <v>7756.0800000000399</v>
      </c>
      <c r="W207" s="37">
        <f>Table1[[#This Row],[loanCost2_5]]-Table1[[#This Row],[loanCost2_375]]</f>
        <v>1961.5699999999997</v>
      </c>
      <c r="X207" s="37">
        <f>Table1[[#This Row],[loanCost2_5]]-Table1[[#This Row],[loanCost2_25]]</f>
        <v>3139.380000000041</v>
      </c>
      <c r="Y207" s="37">
        <f>Table1[[#This Row],[loanCost2_5]]-Table1[[#This Row],[loanCost2_125]]</f>
        <v>4116.1299999999901</v>
      </c>
      <c r="AA207" s="37">
        <f t="shared" si="22"/>
        <v>4562.57</v>
      </c>
      <c r="AB207" s="37">
        <f t="shared" si="23"/>
        <v>8327.1000000000258</v>
      </c>
      <c r="AC207" s="37">
        <f t="shared" si="24"/>
        <v>11872.21000000003</v>
      </c>
      <c r="AD207" s="37"/>
      <c r="AE207" s="37"/>
    </row>
    <row r="208" spans="1:31" hidden="1" x14ac:dyDescent="0.25">
      <c r="A208" s="1">
        <v>50557</v>
      </c>
      <c r="B208" s="34">
        <v>32.71</v>
      </c>
      <c r="C208" s="35">
        <v>1192.8699999999999</v>
      </c>
      <c r="D208" s="35">
        <v>14509.87</v>
      </c>
      <c r="E208" s="34">
        <v>30.77</v>
      </c>
      <c r="F208" s="35">
        <v>1182.06</v>
      </c>
      <c r="G208" s="35">
        <v>14367.34</v>
      </c>
      <c r="H208" s="34">
        <v>28.87</v>
      </c>
      <c r="I208" s="35">
        <v>1171.28</v>
      </c>
      <c r="J208" s="35">
        <v>14228.45</v>
      </c>
      <c r="K208" s="34">
        <v>27</v>
      </c>
      <c r="L208" s="35">
        <v>1160.56</v>
      </c>
      <c r="M208" s="35">
        <v>14088.24</v>
      </c>
      <c r="N208" s="34">
        <f>N207+Table1[[#This Row],[int2_5]]</f>
        <v>56630.25</v>
      </c>
      <c r="O208" s="35">
        <f>O207+Table1[[#This Row],[int2_375]]</f>
        <v>54666.74</v>
      </c>
      <c r="P208" s="35">
        <f>P207+Table1[[#This Row],[int2_25]]</f>
        <v>53487.029999999962</v>
      </c>
      <c r="Q208" s="39">
        <f>Q207+Table1[[#This Row],[int2_125]]</f>
        <v>52508.410000000011</v>
      </c>
      <c r="S208" s="12">
        <f t="shared" si="25"/>
        <v>2613.75</v>
      </c>
      <c r="T208" s="12">
        <f t="shared" si="26"/>
        <v>5213.1499999999851</v>
      </c>
      <c r="U208" s="12">
        <f t="shared" si="27"/>
        <v>7794.1000000000404</v>
      </c>
      <c r="W208" s="37">
        <f>Table1[[#This Row],[loanCost2_5]]-Table1[[#This Row],[loanCost2_375]]</f>
        <v>1963.510000000002</v>
      </c>
      <c r="X208" s="37">
        <f>Table1[[#This Row],[loanCost2_5]]-Table1[[#This Row],[loanCost2_25]]</f>
        <v>3143.2200000000375</v>
      </c>
      <c r="Y208" s="37">
        <f>Table1[[#This Row],[loanCost2_5]]-Table1[[#This Row],[loanCost2_125]]</f>
        <v>4121.8399999999892</v>
      </c>
      <c r="AA208" s="37">
        <f t="shared" si="22"/>
        <v>4577.260000000002</v>
      </c>
      <c r="AB208" s="37">
        <f t="shared" si="23"/>
        <v>8356.3700000000226</v>
      </c>
      <c r="AC208" s="37">
        <f t="shared" si="24"/>
        <v>11915.94000000003</v>
      </c>
      <c r="AD208" s="37"/>
      <c r="AE208" s="37"/>
    </row>
    <row r="209" spans="1:31" hidden="1" x14ac:dyDescent="0.25">
      <c r="A209" s="1">
        <v>50587</v>
      </c>
      <c r="B209" s="34">
        <v>30.23</v>
      </c>
      <c r="C209" s="35">
        <v>1195.3499999999999</v>
      </c>
      <c r="D209" s="35">
        <v>13314.52</v>
      </c>
      <c r="E209" s="34">
        <v>28.44</v>
      </c>
      <c r="F209" s="35">
        <v>1184.3900000000001</v>
      </c>
      <c r="G209" s="35">
        <v>13182.94</v>
      </c>
      <c r="H209" s="34">
        <v>26.68</v>
      </c>
      <c r="I209" s="35">
        <v>1173.47</v>
      </c>
      <c r="J209" s="35">
        <v>13054.98</v>
      </c>
      <c r="K209" s="34">
        <v>24.95</v>
      </c>
      <c r="L209" s="35">
        <v>1162.6099999999999</v>
      </c>
      <c r="M209" s="35">
        <v>12925.63</v>
      </c>
      <c r="N209" s="34">
        <f>N208+Table1[[#This Row],[int2_5]]</f>
        <v>56660.480000000003</v>
      </c>
      <c r="O209" s="35">
        <f>O208+Table1[[#This Row],[int2_375]]</f>
        <v>54695.18</v>
      </c>
      <c r="P209" s="35">
        <f>P208+Table1[[#This Row],[int2_25]]</f>
        <v>53513.709999999963</v>
      </c>
      <c r="Q209" s="39">
        <f>Q208+Table1[[#This Row],[int2_125]]</f>
        <v>52533.360000000008</v>
      </c>
      <c r="S209" s="12">
        <f t="shared" si="25"/>
        <v>2626.5</v>
      </c>
      <c r="T209" s="12">
        <f t="shared" si="26"/>
        <v>5238.5799999999854</v>
      </c>
      <c r="U209" s="12">
        <f t="shared" si="27"/>
        <v>7832.1200000000408</v>
      </c>
      <c r="W209" s="37">
        <f>Table1[[#This Row],[loanCost2_5]]-Table1[[#This Row],[loanCost2_375]]</f>
        <v>1965.3000000000029</v>
      </c>
      <c r="X209" s="37">
        <f>Table1[[#This Row],[loanCost2_5]]-Table1[[#This Row],[loanCost2_25]]</f>
        <v>3146.7700000000405</v>
      </c>
      <c r="Y209" s="37">
        <f>Table1[[#This Row],[loanCost2_5]]-Table1[[#This Row],[loanCost2_125]]</f>
        <v>4127.1199999999953</v>
      </c>
      <c r="AA209" s="37">
        <f t="shared" si="22"/>
        <v>4591.8000000000029</v>
      </c>
      <c r="AB209" s="37">
        <f t="shared" si="23"/>
        <v>8385.3500000000258</v>
      </c>
      <c r="AC209" s="37">
        <f t="shared" si="24"/>
        <v>11959.240000000036</v>
      </c>
      <c r="AD209" s="37"/>
      <c r="AE209" s="37"/>
    </row>
    <row r="210" spans="1:31" hidden="1" x14ac:dyDescent="0.25">
      <c r="A210" s="1">
        <v>50618</v>
      </c>
      <c r="B210" s="34">
        <v>27.74</v>
      </c>
      <c r="C210" s="35">
        <v>1197.8399999999999</v>
      </c>
      <c r="D210" s="35">
        <v>12116.68</v>
      </c>
      <c r="E210" s="34">
        <v>26.09</v>
      </c>
      <c r="F210" s="35">
        <v>1186.74</v>
      </c>
      <c r="G210" s="35">
        <v>11996.21</v>
      </c>
      <c r="H210" s="34">
        <v>24.48</v>
      </c>
      <c r="I210" s="35">
        <v>1175.67</v>
      </c>
      <c r="J210" s="35">
        <v>11879.31</v>
      </c>
      <c r="K210" s="34">
        <v>22.89</v>
      </c>
      <c r="L210" s="35">
        <v>1164.67</v>
      </c>
      <c r="M210" s="35">
        <v>11760.96</v>
      </c>
      <c r="N210" s="34">
        <f>N209+Table1[[#This Row],[int2_5]]</f>
        <v>56688.22</v>
      </c>
      <c r="O210" s="35">
        <f>O209+Table1[[#This Row],[int2_375]]</f>
        <v>54721.27</v>
      </c>
      <c r="P210" s="35">
        <f>P209+Table1[[#This Row],[int2_25]]</f>
        <v>53538.189999999966</v>
      </c>
      <c r="Q210" s="39">
        <f>Q209+Table1[[#This Row],[int2_125]]</f>
        <v>52556.250000000007</v>
      </c>
      <c r="S210" s="12">
        <f t="shared" si="25"/>
        <v>2639.25</v>
      </c>
      <c r="T210" s="12">
        <f t="shared" si="26"/>
        <v>5264.0099999999857</v>
      </c>
      <c r="U210" s="12">
        <f t="shared" si="27"/>
        <v>7870.1400000000413</v>
      </c>
      <c r="W210" s="37">
        <f>Table1[[#This Row],[loanCost2_5]]-Table1[[#This Row],[loanCost2_375]]</f>
        <v>1966.9500000000044</v>
      </c>
      <c r="X210" s="37">
        <f>Table1[[#This Row],[loanCost2_5]]-Table1[[#This Row],[loanCost2_25]]</f>
        <v>3150.0300000000352</v>
      </c>
      <c r="Y210" s="37">
        <f>Table1[[#This Row],[loanCost2_5]]-Table1[[#This Row],[loanCost2_125]]</f>
        <v>4131.9699999999939</v>
      </c>
      <c r="AA210" s="37">
        <f t="shared" si="22"/>
        <v>4606.2000000000044</v>
      </c>
      <c r="AB210" s="37">
        <f t="shared" si="23"/>
        <v>8414.0400000000209</v>
      </c>
      <c r="AC210" s="37">
        <f t="shared" si="24"/>
        <v>12002.110000000035</v>
      </c>
      <c r="AD210" s="37"/>
      <c r="AE210" s="37"/>
    </row>
    <row r="211" spans="1:31" hidden="1" x14ac:dyDescent="0.25">
      <c r="A211" s="1">
        <v>50649</v>
      </c>
      <c r="B211" s="34">
        <v>25.24</v>
      </c>
      <c r="C211" s="35">
        <v>1200.3399999999999</v>
      </c>
      <c r="D211" s="35">
        <v>10916.34</v>
      </c>
      <c r="E211" s="34">
        <v>23.74</v>
      </c>
      <c r="F211" s="35">
        <v>1189.0899999999999</v>
      </c>
      <c r="G211" s="35">
        <v>10807.12</v>
      </c>
      <c r="H211" s="34">
        <v>22.27</v>
      </c>
      <c r="I211" s="35">
        <v>1177.8800000000001</v>
      </c>
      <c r="J211" s="35">
        <v>10701.43</v>
      </c>
      <c r="K211" s="34">
        <v>20.83</v>
      </c>
      <c r="L211" s="35">
        <v>1166.73</v>
      </c>
      <c r="M211" s="35">
        <v>10594.23</v>
      </c>
      <c r="N211" s="34">
        <f>N210+Table1[[#This Row],[int2_5]]</f>
        <v>56713.46</v>
      </c>
      <c r="O211" s="35">
        <f>O210+Table1[[#This Row],[int2_375]]</f>
        <v>54745.009999999995</v>
      </c>
      <c r="P211" s="35">
        <f>P210+Table1[[#This Row],[int2_25]]</f>
        <v>53560.459999999963</v>
      </c>
      <c r="Q211" s="39">
        <f>Q210+Table1[[#This Row],[int2_125]]</f>
        <v>52577.080000000009</v>
      </c>
      <c r="S211" s="12">
        <f t="shared" si="25"/>
        <v>2652</v>
      </c>
      <c r="T211" s="12">
        <f t="shared" si="26"/>
        <v>5289.439999999986</v>
      </c>
      <c r="U211" s="12">
        <f t="shared" si="27"/>
        <v>7908.1600000000417</v>
      </c>
      <c r="W211" s="37">
        <f>Table1[[#This Row],[loanCost2_5]]-Table1[[#This Row],[loanCost2_375]]</f>
        <v>1968.4500000000044</v>
      </c>
      <c r="X211" s="37">
        <f>Table1[[#This Row],[loanCost2_5]]-Table1[[#This Row],[loanCost2_25]]</f>
        <v>3153.0000000000364</v>
      </c>
      <c r="Y211" s="37">
        <f>Table1[[#This Row],[loanCost2_5]]-Table1[[#This Row],[loanCost2_125]]</f>
        <v>4136.3799999999901</v>
      </c>
      <c r="AA211" s="37">
        <f t="shared" si="22"/>
        <v>4620.4500000000044</v>
      </c>
      <c r="AB211" s="37">
        <f t="shared" si="23"/>
        <v>8442.4400000000223</v>
      </c>
      <c r="AC211" s="37">
        <f t="shared" si="24"/>
        <v>12044.540000000032</v>
      </c>
      <c r="AD211" s="37"/>
      <c r="AE211" s="37"/>
    </row>
    <row r="212" spans="1:31" hidden="1" x14ac:dyDescent="0.25">
      <c r="A212" s="1">
        <v>50679</v>
      </c>
      <c r="B212" s="34">
        <v>22.74</v>
      </c>
      <c r="C212" s="35">
        <v>1202.8399999999999</v>
      </c>
      <c r="D212" s="35">
        <v>9713.5</v>
      </c>
      <c r="E212" s="34">
        <v>21.39</v>
      </c>
      <c r="F212" s="35">
        <v>1191.44</v>
      </c>
      <c r="G212" s="35">
        <v>9615.68</v>
      </c>
      <c r="H212" s="34">
        <v>20.07</v>
      </c>
      <c r="I212" s="35">
        <v>1180.08</v>
      </c>
      <c r="J212" s="35">
        <v>9521.34</v>
      </c>
      <c r="K212" s="34">
        <v>18.760000000000002</v>
      </c>
      <c r="L212" s="35">
        <v>1168.8</v>
      </c>
      <c r="M212" s="35">
        <v>9425.43</v>
      </c>
      <c r="N212" s="34">
        <f>N211+Table1[[#This Row],[int2_5]]</f>
        <v>56736.2</v>
      </c>
      <c r="O212" s="35">
        <f>O211+Table1[[#This Row],[int2_375]]</f>
        <v>54766.399999999994</v>
      </c>
      <c r="P212" s="35">
        <f>P211+Table1[[#This Row],[int2_25]]</f>
        <v>53580.529999999962</v>
      </c>
      <c r="Q212" s="39">
        <f>Q211+Table1[[#This Row],[int2_125]]</f>
        <v>52595.840000000011</v>
      </c>
      <c r="S212" s="12">
        <f t="shared" si="25"/>
        <v>2664.75</v>
      </c>
      <c r="T212" s="12">
        <f t="shared" si="26"/>
        <v>5314.8699999999862</v>
      </c>
      <c r="U212" s="12">
        <f t="shared" si="27"/>
        <v>7946.1800000000421</v>
      </c>
      <c r="W212" s="37">
        <f>Table1[[#This Row],[loanCost2_5]]-Table1[[#This Row],[loanCost2_375]]</f>
        <v>1969.8000000000029</v>
      </c>
      <c r="X212" s="37">
        <f>Table1[[#This Row],[loanCost2_5]]-Table1[[#This Row],[loanCost2_25]]</f>
        <v>3155.6700000000346</v>
      </c>
      <c r="Y212" s="37">
        <f>Table1[[#This Row],[loanCost2_5]]-Table1[[#This Row],[loanCost2_125]]</f>
        <v>4140.359999999986</v>
      </c>
      <c r="AA212" s="37">
        <f t="shared" si="22"/>
        <v>4634.5500000000029</v>
      </c>
      <c r="AB212" s="37">
        <f t="shared" si="23"/>
        <v>8470.5400000000209</v>
      </c>
      <c r="AC212" s="37">
        <f t="shared" si="24"/>
        <v>12086.540000000028</v>
      </c>
      <c r="AD212" s="37"/>
      <c r="AE212" s="37"/>
    </row>
    <row r="213" spans="1:31" hidden="1" x14ac:dyDescent="0.25">
      <c r="A213" s="1">
        <v>50710</v>
      </c>
      <c r="B213" s="34">
        <v>20.239999999999998</v>
      </c>
      <c r="C213" s="35">
        <v>1205.3399999999999</v>
      </c>
      <c r="D213" s="35">
        <v>8508.16</v>
      </c>
      <c r="E213" s="34">
        <v>19.03</v>
      </c>
      <c r="F213" s="35">
        <v>1193.8</v>
      </c>
      <c r="G213" s="35">
        <v>8421.8799999999992</v>
      </c>
      <c r="H213" s="34">
        <v>17.850000000000001</v>
      </c>
      <c r="I213" s="35">
        <v>1182.3</v>
      </c>
      <c r="J213" s="35">
        <v>8339.0499999999993</v>
      </c>
      <c r="K213" s="34">
        <v>16.690000000000001</v>
      </c>
      <c r="L213" s="35">
        <v>1170.8699999999999</v>
      </c>
      <c r="M213" s="35">
        <v>8254.56</v>
      </c>
      <c r="N213" s="34">
        <f>N212+Table1[[#This Row],[int2_5]]</f>
        <v>56756.439999999995</v>
      </c>
      <c r="O213" s="35">
        <f>O212+Table1[[#This Row],[int2_375]]</f>
        <v>54785.429999999993</v>
      </c>
      <c r="P213" s="35">
        <f>P212+Table1[[#This Row],[int2_25]]</f>
        <v>53598.379999999961</v>
      </c>
      <c r="Q213" s="39">
        <f>Q212+Table1[[#This Row],[int2_125]]</f>
        <v>52612.530000000013</v>
      </c>
      <c r="S213" s="12">
        <f t="shared" si="25"/>
        <v>2677.5</v>
      </c>
      <c r="T213" s="12">
        <f t="shared" si="26"/>
        <v>5340.2999999999865</v>
      </c>
      <c r="U213" s="12">
        <f t="shared" si="27"/>
        <v>7984.2000000000426</v>
      </c>
      <c r="W213" s="37">
        <f>Table1[[#This Row],[loanCost2_5]]-Table1[[#This Row],[loanCost2_375]]</f>
        <v>1971.010000000002</v>
      </c>
      <c r="X213" s="37">
        <f>Table1[[#This Row],[loanCost2_5]]-Table1[[#This Row],[loanCost2_25]]</f>
        <v>3158.0600000000341</v>
      </c>
      <c r="Y213" s="37">
        <f>Table1[[#This Row],[loanCost2_5]]-Table1[[#This Row],[loanCost2_125]]</f>
        <v>4143.9099999999817</v>
      </c>
      <c r="AA213" s="37">
        <f t="shared" si="22"/>
        <v>4648.510000000002</v>
      </c>
      <c r="AB213" s="37">
        <f t="shared" si="23"/>
        <v>8498.3600000000206</v>
      </c>
      <c r="AC213" s="37">
        <f t="shared" si="24"/>
        <v>12128.110000000024</v>
      </c>
      <c r="AD213" s="37"/>
      <c r="AE213" s="37"/>
    </row>
    <row r="214" spans="1:31" hidden="1" x14ac:dyDescent="0.25">
      <c r="A214" s="1">
        <v>50740</v>
      </c>
      <c r="B214" s="34">
        <v>17.73</v>
      </c>
      <c r="C214" s="35">
        <v>1207.8499999999999</v>
      </c>
      <c r="D214" s="35">
        <v>7300.31</v>
      </c>
      <c r="E214" s="34">
        <v>16.670000000000002</v>
      </c>
      <c r="F214" s="35">
        <v>1196.1600000000001</v>
      </c>
      <c r="G214" s="35">
        <v>7225.72</v>
      </c>
      <c r="H214" s="34">
        <v>15.64</v>
      </c>
      <c r="I214" s="35">
        <v>1184.51</v>
      </c>
      <c r="J214" s="35">
        <v>7154.53</v>
      </c>
      <c r="K214" s="34">
        <v>14.62</v>
      </c>
      <c r="L214" s="35">
        <v>1172.94</v>
      </c>
      <c r="M214" s="35">
        <v>7081.61</v>
      </c>
      <c r="N214" s="34">
        <f>N213+Table1[[#This Row],[int2_5]]</f>
        <v>56774.17</v>
      </c>
      <c r="O214" s="35">
        <f>O213+Table1[[#This Row],[int2_375]]</f>
        <v>54802.099999999991</v>
      </c>
      <c r="P214" s="35">
        <f>P213+Table1[[#This Row],[int2_25]]</f>
        <v>53614.01999999996</v>
      </c>
      <c r="Q214" s="39">
        <f>Q213+Table1[[#This Row],[int2_125]]</f>
        <v>52627.150000000016</v>
      </c>
      <c r="S214" s="12">
        <f t="shared" si="25"/>
        <v>2690.25</v>
      </c>
      <c r="T214" s="12">
        <f t="shared" si="26"/>
        <v>5365.7299999999868</v>
      </c>
      <c r="U214" s="12">
        <f t="shared" si="27"/>
        <v>8022.220000000043</v>
      </c>
      <c r="W214" s="37">
        <f>Table1[[#This Row],[loanCost2_5]]-Table1[[#This Row],[loanCost2_375]]</f>
        <v>1972.070000000007</v>
      </c>
      <c r="X214" s="37">
        <f>Table1[[#This Row],[loanCost2_5]]-Table1[[#This Row],[loanCost2_25]]</f>
        <v>3160.1500000000378</v>
      </c>
      <c r="Y214" s="37">
        <f>Table1[[#This Row],[loanCost2_5]]-Table1[[#This Row],[loanCost2_125]]</f>
        <v>4147.0199999999822</v>
      </c>
      <c r="AA214" s="37">
        <f t="shared" si="22"/>
        <v>4662.320000000007</v>
      </c>
      <c r="AB214" s="37">
        <f t="shared" si="23"/>
        <v>8525.8800000000247</v>
      </c>
      <c r="AC214" s="37">
        <f t="shared" si="24"/>
        <v>12169.240000000025</v>
      </c>
      <c r="AD214" s="37"/>
      <c r="AE214" s="37"/>
    </row>
    <row r="215" spans="1:31" hidden="1" x14ac:dyDescent="0.25">
      <c r="A215" s="1">
        <v>50771</v>
      </c>
      <c r="B215" s="34">
        <v>15.21</v>
      </c>
      <c r="C215" s="35">
        <v>1210.3699999999999</v>
      </c>
      <c r="D215" s="35">
        <v>6089.93</v>
      </c>
      <c r="E215" s="34">
        <v>14.3</v>
      </c>
      <c r="F215" s="35">
        <v>1198.53</v>
      </c>
      <c r="G215" s="35">
        <v>6027.19</v>
      </c>
      <c r="H215" s="34">
        <v>13.41</v>
      </c>
      <c r="I215" s="35">
        <v>1186.74</v>
      </c>
      <c r="J215" s="35">
        <v>5967.8</v>
      </c>
      <c r="K215" s="34">
        <v>12.54</v>
      </c>
      <c r="L215" s="35">
        <v>1175.02</v>
      </c>
      <c r="M215" s="35">
        <v>5906.59</v>
      </c>
      <c r="N215" s="34">
        <f>N214+Table1[[#This Row],[int2_5]]</f>
        <v>56789.38</v>
      </c>
      <c r="O215" s="35">
        <f>O214+Table1[[#This Row],[int2_375]]</f>
        <v>54816.399999999994</v>
      </c>
      <c r="P215" s="35">
        <f>P214+Table1[[#This Row],[int2_25]]</f>
        <v>53627.429999999964</v>
      </c>
      <c r="Q215" s="39">
        <f>Q214+Table1[[#This Row],[int2_125]]</f>
        <v>52639.690000000017</v>
      </c>
      <c r="S215" s="12">
        <f t="shared" si="25"/>
        <v>2703</v>
      </c>
      <c r="T215" s="12">
        <f t="shared" si="26"/>
        <v>5391.1599999999871</v>
      </c>
      <c r="U215" s="12">
        <f t="shared" si="27"/>
        <v>8060.2400000000434</v>
      </c>
      <c r="W215" s="37">
        <f>Table1[[#This Row],[loanCost2_5]]-Table1[[#This Row],[loanCost2_375]]</f>
        <v>1972.9800000000032</v>
      </c>
      <c r="X215" s="37">
        <f>Table1[[#This Row],[loanCost2_5]]-Table1[[#This Row],[loanCost2_25]]</f>
        <v>3161.9500000000335</v>
      </c>
      <c r="Y215" s="37">
        <f>Table1[[#This Row],[loanCost2_5]]-Table1[[#This Row],[loanCost2_125]]</f>
        <v>4149.6899999999805</v>
      </c>
      <c r="AA215" s="37">
        <f t="shared" si="22"/>
        <v>4675.9800000000032</v>
      </c>
      <c r="AB215" s="37">
        <f t="shared" si="23"/>
        <v>8553.1100000000206</v>
      </c>
      <c r="AC215" s="37">
        <f t="shared" si="24"/>
        <v>12209.930000000024</v>
      </c>
      <c r="AD215" s="37"/>
      <c r="AE215" s="37"/>
    </row>
    <row r="216" spans="1:31" hidden="1" x14ac:dyDescent="0.25">
      <c r="A216" s="1">
        <v>50802</v>
      </c>
      <c r="B216" s="34">
        <v>12.69</v>
      </c>
      <c r="C216" s="35">
        <v>1212.8900000000001</v>
      </c>
      <c r="D216" s="35">
        <v>4877.04</v>
      </c>
      <c r="E216" s="34">
        <v>11.93</v>
      </c>
      <c r="F216" s="35">
        <v>1200.9000000000001</v>
      </c>
      <c r="G216" s="35">
        <v>4826.29</v>
      </c>
      <c r="H216" s="34">
        <v>11.19</v>
      </c>
      <c r="I216" s="35">
        <v>1188.96</v>
      </c>
      <c r="J216" s="35">
        <v>4778.84</v>
      </c>
      <c r="K216" s="34">
        <v>10.46</v>
      </c>
      <c r="L216" s="35">
        <v>1177.0999999999999</v>
      </c>
      <c r="M216" s="35">
        <v>4729.49</v>
      </c>
      <c r="N216" s="34">
        <f>N215+Table1[[#This Row],[int2_5]]</f>
        <v>56802.07</v>
      </c>
      <c r="O216" s="35">
        <f>O215+Table1[[#This Row],[int2_375]]</f>
        <v>54828.329999999994</v>
      </c>
      <c r="P216" s="35">
        <f>P215+Table1[[#This Row],[int2_25]]</f>
        <v>53638.619999999966</v>
      </c>
      <c r="Q216" s="39">
        <f>Q215+Table1[[#This Row],[int2_125]]</f>
        <v>52650.150000000016</v>
      </c>
      <c r="S216" s="12">
        <f t="shared" si="25"/>
        <v>2715.75</v>
      </c>
      <c r="T216" s="12">
        <f t="shared" si="26"/>
        <v>5416.5899999999874</v>
      </c>
      <c r="U216" s="12">
        <f t="shared" si="27"/>
        <v>8098.2600000000439</v>
      </c>
      <c r="W216" s="37">
        <f>Table1[[#This Row],[loanCost2_5]]-Table1[[#This Row],[loanCost2_375]]</f>
        <v>1973.7400000000052</v>
      </c>
      <c r="X216" s="37">
        <f>Table1[[#This Row],[loanCost2_5]]-Table1[[#This Row],[loanCost2_25]]</f>
        <v>3163.4500000000335</v>
      </c>
      <c r="Y216" s="37">
        <f>Table1[[#This Row],[loanCost2_5]]-Table1[[#This Row],[loanCost2_125]]</f>
        <v>4151.9199999999837</v>
      </c>
      <c r="AA216" s="37">
        <f t="shared" si="22"/>
        <v>4689.4900000000052</v>
      </c>
      <c r="AB216" s="37">
        <f t="shared" si="23"/>
        <v>8580.0400000000209</v>
      </c>
      <c r="AC216" s="37">
        <f t="shared" si="24"/>
        <v>12250.180000000028</v>
      </c>
      <c r="AD216" s="37"/>
      <c r="AE216" s="37"/>
    </row>
    <row r="217" spans="1:31" hidden="1" x14ac:dyDescent="0.25">
      <c r="A217" s="1">
        <v>50830</v>
      </c>
      <c r="B217" s="34">
        <v>10.16</v>
      </c>
      <c r="C217" s="35">
        <v>1215.42</v>
      </c>
      <c r="D217" s="35">
        <v>3661.62</v>
      </c>
      <c r="E217" s="34">
        <v>9.5500000000000007</v>
      </c>
      <c r="F217" s="35">
        <v>1203.28</v>
      </c>
      <c r="G217" s="35">
        <v>3623.01</v>
      </c>
      <c r="H217" s="34">
        <v>8.9600000000000009</v>
      </c>
      <c r="I217" s="35">
        <v>1191.19</v>
      </c>
      <c r="J217" s="35">
        <v>3587.65</v>
      </c>
      <c r="K217" s="34">
        <v>8.3800000000000008</v>
      </c>
      <c r="L217" s="35">
        <v>1179.18</v>
      </c>
      <c r="M217" s="35">
        <v>3550.31</v>
      </c>
      <c r="N217" s="34">
        <f>N216+Table1[[#This Row],[int2_5]]</f>
        <v>56812.23</v>
      </c>
      <c r="O217" s="35">
        <f>O216+Table1[[#This Row],[int2_375]]</f>
        <v>54837.88</v>
      </c>
      <c r="P217" s="35">
        <f>P216+Table1[[#This Row],[int2_25]]</f>
        <v>53647.579999999965</v>
      </c>
      <c r="Q217" s="39">
        <f>Q216+Table1[[#This Row],[int2_125]]</f>
        <v>52658.530000000013</v>
      </c>
      <c r="S217" s="12">
        <f t="shared" si="25"/>
        <v>2728.5</v>
      </c>
      <c r="T217" s="12">
        <f t="shared" si="26"/>
        <v>5442.0199999999877</v>
      </c>
      <c r="U217" s="12">
        <f t="shared" si="27"/>
        <v>8136.2800000000443</v>
      </c>
      <c r="W217" s="37">
        <f>Table1[[#This Row],[loanCost2_5]]-Table1[[#This Row],[loanCost2_375]]</f>
        <v>1974.3500000000058</v>
      </c>
      <c r="X217" s="37">
        <f>Table1[[#This Row],[loanCost2_5]]-Table1[[#This Row],[loanCost2_25]]</f>
        <v>3164.6500000000378</v>
      </c>
      <c r="Y217" s="37">
        <f>Table1[[#This Row],[loanCost2_5]]-Table1[[#This Row],[loanCost2_125]]</f>
        <v>4153.6999999999898</v>
      </c>
      <c r="AA217" s="37">
        <f t="shared" si="22"/>
        <v>4702.8500000000058</v>
      </c>
      <c r="AB217" s="37">
        <f t="shared" si="23"/>
        <v>8606.6700000000255</v>
      </c>
      <c r="AC217" s="37">
        <f t="shared" si="24"/>
        <v>12289.980000000034</v>
      </c>
      <c r="AD217" s="37"/>
      <c r="AE217" s="37"/>
    </row>
    <row r="218" spans="1:31" hidden="1" x14ac:dyDescent="0.25">
      <c r="A218" s="1">
        <v>50861</v>
      </c>
      <c r="B218" s="34">
        <v>7.63</v>
      </c>
      <c r="C218" s="35">
        <v>1217.95</v>
      </c>
      <c r="D218" s="35">
        <v>2443.67</v>
      </c>
      <c r="E218" s="34">
        <v>7.17</v>
      </c>
      <c r="F218" s="35">
        <v>1205.6600000000001</v>
      </c>
      <c r="G218" s="35">
        <v>2417.35</v>
      </c>
      <c r="H218" s="34">
        <v>6.73</v>
      </c>
      <c r="I218" s="35">
        <v>1193.42</v>
      </c>
      <c r="J218" s="35">
        <v>2394.2199999999998</v>
      </c>
      <c r="K218" s="34">
        <v>6.29</v>
      </c>
      <c r="L218" s="35">
        <v>1181.27</v>
      </c>
      <c r="M218" s="35">
        <v>2369.04</v>
      </c>
      <c r="N218" s="34">
        <f>N217+Table1[[#This Row],[int2_5]]</f>
        <v>56819.86</v>
      </c>
      <c r="O218" s="35">
        <f>O217+Table1[[#This Row],[int2_375]]</f>
        <v>54845.049999999996</v>
      </c>
      <c r="P218" s="35">
        <f>P217+Table1[[#This Row],[int2_25]]</f>
        <v>53654.309999999969</v>
      </c>
      <c r="Q218" s="39">
        <f>Q217+Table1[[#This Row],[int2_125]]</f>
        <v>52664.820000000014</v>
      </c>
      <c r="S218" s="12">
        <f t="shared" si="25"/>
        <v>2741.25</v>
      </c>
      <c r="T218" s="12">
        <f t="shared" si="26"/>
        <v>5467.449999999988</v>
      </c>
      <c r="U218" s="12">
        <f t="shared" si="27"/>
        <v>8174.3000000000447</v>
      </c>
      <c r="W218" s="37">
        <f>Table1[[#This Row],[loanCost2_5]]-Table1[[#This Row],[loanCost2_375]]</f>
        <v>1974.8100000000049</v>
      </c>
      <c r="X218" s="37">
        <f>Table1[[#This Row],[loanCost2_5]]-Table1[[#This Row],[loanCost2_25]]</f>
        <v>3165.550000000032</v>
      </c>
      <c r="Y218" s="37">
        <f>Table1[[#This Row],[loanCost2_5]]-Table1[[#This Row],[loanCost2_125]]</f>
        <v>4155.0399999999863</v>
      </c>
      <c r="AA218" s="37">
        <f t="shared" si="22"/>
        <v>4716.0600000000049</v>
      </c>
      <c r="AB218" s="37">
        <f t="shared" si="23"/>
        <v>8633.00000000002</v>
      </c>
      <c r="AC218" s="37">
        <f t="shared" si="24"/>
        <v>12329.340000000031</v>
      </c>
      <c r="AD218" s="37"/>
      <c r="AE218" s="37"/>
    </row>
    <row r="219" spans="1:31" hidden="1" x14ac:dyDescent="0.25">
      <c r="A219" s="1">
        <v>50891</v>
      </c>
      <c r="B219" s="34">
        <v>5.09</v>
      </c>
      <c r="C219" s="35">
        <v>1220.49</v>
      </c>
      <c r="D219" s="35">
        <v>1223.18</v>
      </c>
      <c r="E219" s="34">
        <v>4.78</v>
      </c>
      <c r="F219" s="35">
        <v>1208.05</v>
      </c>
      <c r="G219" s="35">
        <v>1209.3</v>
      </c>
      <c r="H219" s="34">
        <v>4.49</v>
      </c>
      <c r="I219" s="35">
        <v>1195.6600000000001</v>
      </c>
      <c r="J219" s="35">
        <v>1198.56</v>
      </c>
      <c r="K219" s="34">
        <v>4.2</v>
      </c>
      <c r="L219" s="35">
        <v>1183.3599999999999</v>
      </c>
      <c r="M219" s="35">
        <v>1185.67</v>
      </c>
      <c r="N219" s="34">
        <f>N218+Table1[[#This Row],[int2_5]]</f>
        <v>56824.95</v>
      </c>
      <c r="O219" s="35">
        <f>O218+Table1[[#This Row],[int2_375]]</f>
        <v>54849.829999999994</v>
      </c>
      <c r="P219" s="35">
        <f>P218+Table1[[#This Row],[int2_25]]</f>
        <v>53658.799999999967</v>
      </c>
      <c r="Q219" s="39">
        <f>Q218+Table1[[#This Row],[int2_125]]</f>
        <v>52669.020000000011</v>
      </c>
      <c r="S219" s="12">
        <f t="shared" si="25"/>
        <v>2754</v>
      </c>
      <c r="T219" s="12">
        <f t="shared" si="26"/>
        <v>5492.8799999999883</v>
      </c>
      <c r="U219" s="12">
        <f t="shared" si="27"/>
        <v>8212.3200000000452</v>
      </c>
      <c r="W219" s="37">
        <f>Table1[[#This Row],[loanCost2_5]]-Table1[[#This Row],[loanCost2_375]]</f>
        <v>1975.1200000000026</v>
      </c>
      <c r="X219" s="37">
        <f>Table1[[#This Row],[loanCost2_5]]-Table1[[#This Row],[loanCost2_25]]</f>
        <v>3166.1500000000306</v>
      </c>
      <c r="Y219" s="37">
        <f>Table1[[#This Row],[loanCost2_5]]-Table1[[#This Row],[loanCost2_125]]</f>
        <v>4155.9299999999857</v>
      </c>
      <c r="AA219" s="37">
        <f t="shared" si="22"/>
        <v>4729.1200000000026</v>
      </c>
      <c r="AB219" s="37">
        <f t="shared" si="23"/>
        <v>8659.0300000000188</v>
      </c>
      <c r="AC219" s="37">
        <f t="shared" si="24"/>
        <v>12368.250000000031</v>
      </c>
      <c r="AD219" s="37"/>
      <c r="AE219" s="37"/>
    </row>
    <row r="220" spans="1:31" hidden="1" x14ac:dyDescent="0.25">
      <c r="A220" s="1">
        <v>50922</v>
      </c>
      <c r="B220" s="34">
        <v>2.5499999999999998</v>
      </c>
      <c r="C220" s="35">
        <v>1223.18</v>
      </c>
      <c r="D220" s="35">
        <v>0</v>
      </c>
      <c r="E220" s="34">
        <v>2.39</v>
      </c>
      <c r="F220" s="35">
        <v>1209.3</v>
      </c>
      <c r="G220" s="35">
        <v>0</v>
      </c>
      <c r="H220" s="34">
        <v>2.25</v>
      </c>
      <c r="I220" s="35">
        <v>1198.56</v>
      </c>
      <c r="J220" s="35">
        <v>0</v>
      </c>
      <c r="K220" s="34">
        <v>2.1</v>
      </c>
      <c r="L220" s="35">
        <v>1185.67</v>
      </c>
      <c r="M220" s="35">
        <v>0</v>
      </c>
      <c r="N220" s="34">
        <f>N219+Table1[[#This Row],[int2_5]]</f>
        <v>56827.5</v>
      </c>
      <c r="O220" s="35">
        <f>O219+Table1[[#This Row],[int2_375]]</f>
        <v>54852.219999999994</v>
      </c>
      <c r="P220" s="35">
        <f>P219+Table1[[#This Row],[int2_25]]</f>
        <v>53661.049999999967</v>
      </c>
      <c r="Q220" s="39">
        <f>Q219+Table1[[#This Row],[int2_125]]</f>
        <v>52671.12000000001</v>
      </c>
      <c r="S220" s="12">
        <f t="shared" si="25"/>
        <v>2766.75</v>
      </c>
      <c r="T220" s="12">
        <f t="shared" si="26"/>
        <v>5518.3099999999886</v>
      </c>
      <c r="U220" s="12">
        <f t="shared" si="27"/>
        <v>8250.3400000000456</v>
      </c>
      <c r="W220" s="37">
        <f>Table1[[#This Row],[loanCost2_5]]-Table1[[#This Row],[loanCost2_375]]</f>
        <v>1975.2800000000061</v>
      </c>
      <c r="X220" s="37">
        <f>Table1[[#This Row],[loanCost2_5]]-Table1[[#This Row],[loanCost2_25]]</f>
        <v>3166.4500000000335</v>
      </c>
      <c r="Y220" s="37">
        <f>Table1[[#This Row],[loanCost2_5]]-Table1[[#This Row],[loanCost2_125]]</f>
        <v>4156.3799999999901</v>
      </c>
      <c r="AA220" s="37">
        <f t="shared" si="22"/>
        <v>4742.0300000000061</v>
      </c>
      <c r="AB220" s="37">
        <f t="shared" si="23"/>
        <v>8684.760000000022</v>
      </c>
      <c r="AC220" s="37">
        <f t="shared" si="24"/>
        <v>12406.720000000036</v>
      </c>
      <c r="AD220" s="37"/>
      <c r="AE220" s="37"/>
    </row>
    <row r="221" spans="1:31" hidden="1" x14ac:dyDescent="0.25">
      <c r="A221" s="1">
        <v>50952</v>
      </c>
      <c r="B221" s="34">
        <v>0</v>
      </c>
      <c r="C221" s="35">
        <v>0</v>
      </c>
      <c r="D221" s="35">
        <v>0</v>
      </c>
      <c r="E221" s="34">
        <v>0</v>
      </c>
      <c r="F221" s="35">
        <v>0</v>
      </c>
      <c r="G221" s="35">
        <v>0</v>
      </c>
      <c r="H221" s="34">
        <v>0</v>
      </c>
      <c r="I221" s="35">
        <v>0</v>
      </c>
      <c r="J221" s="35">
        <v>0</v>
      </c>
      <c r="K221" s="34">
        <v>0</v>
      </c>
      <c r="L221" s="35">
        <v>0</v>
      </c>
      <c r="M221" s="35">
        <v>0</v>
      </c>
      <c r="N221" s="34">
        <f>N220+Table1[[#This Row],[int2_5]]</f>
        <v>56827.5</v>
      </c>
      <c r="O221" s="35">
        <f>O220+Table1[[#This Row],[int2_375]]</f>
        <v>54852.219999999994</v>
      </c>
      <c r="P221" s="35">
        <f>P220+Table1[[#This Row],[int2_25]]</f>
        <v>53661.049999999967</v>
      </c>
      <c r="Q221" s="39">
        <f>Q220+Table1[[#This Row],[int2_125]]</f>
        <v>52671.12000000001</v>
      </c>
      <c r="S221" s="12">
        <f t="shared" si="25"/>
        <v>2779.5</v>
      </c>
      <c r="T221" s="12">
        <f t="shared" si="26"/>
        <v>5543.7399999999889</v>
      </c>
      <c r="U221" s="12">
        <f t="shared" si="27"/>
        <v>8288.3600000000461</v>
      </c>
      <c r="W221" s="37">
        <f>Table1[[#This Row],[loanCost2_5]]-Table1[[#This Row],[loanCost2_375]]</f>
        <v>1975.2800000000061</v>
      </c>
      <c r="X221" s="37">
        <f>Table1[[#This Row],[loanCost2_5]]-Table1[[#This Row],[loanCost2_25]]</f>
        <v>3166.4500000000335</v>
      </c>
      <c r="Y221" s="37">
        <f>Table1[[#This Row],[loanCost2_5]]-Table1[[#This Row],[loanCost2_125]]</f>
        <v>4156.3799999999901</v>
      </c>
      <c r="AA221" s="37">
        <f t="shared" si="22"/>
        <v>4754.7800000000061</v>
      </c>
      <c r="AB221" s="37">
        <f t="shared" si="23"/>
        <v>8710.1900000000223</v>
      </c>
      <c r="AC221" s="37">
        <f t="shared" si="24"/>
        <v>12444.740000000036</v>
      </c>
      <c r="AD221" s="37"/>
      <c r="AE221" s="37"/>
    </row>
    <row r="227" spans="14:14" hidden="1" x14ac:dyDescent="0.25">
      <c r="N227" s="37"/>
    </row>
  </sheetData>
  <mergeCells count="9">
    <mergeCell ref="S2:U2"/>
    <mergeCell ref="W2:Y2"/>
    <mergeCell ref="AA2:AC2"/>
    <mergeCell ref="B1:M1"/>
    <mergeCell ref="B2:D2"/>
    <mergeCell ref="E2:G2"/>
    <mergeCell ref="H2:J2"/>
    <mergeCell ref="K2:M2"/>
    <mergeCell ref="N2:Q2"/>
  </mergeCells>
  <conditionalFormatting sqref="N4:Q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:Q1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8:Q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0:Q4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:Q5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6:Q7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Q6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2:AC5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containsText" dxfId="18" priority="20" operator="containsText" text="Jun">
      <formula>NOT(ISERROR(SEARCH("Jun",A1)))</formula>
    </cfRule>
  </conditionalFormatting>
  <conditionalFormatting sqref="N88:Q8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:Q10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2:Q11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4:Q1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6:Q13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8:Q14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0:Q16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2:Q17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4:Q18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6:Q19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8:Q20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0:Q2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C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6:AC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8:AC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0:AC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64:AC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76:AC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8:AC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amortization schedules</vt:lpstr>
      <vt:lpstr>simulated account balance</vt:lpstr>
      <vt:lpstr>Sheet5</vt:lpstr>
      <vt:lpstr>Sheet4</vt:lpstr>
      <vt:lpstr>balance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2021-05-13T22:27:22Z</dcterms:created>
  <dcterms:modified xsi:type="dcterms:W3CDTF">2022-04-22T12:19:52Z</dcterms:modified>
</cp:coreProperties>
</file>