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Volumes/External WD/GWU Data Science/Classwork/"/>
    </mc:Choice>
  </mc:AlternateContent>
  <xr:revisionPtr revIDLastSave="0" documentId="13_ncr:1_{63925E37-CFB0-564C-9B3A-CF608742CC60}" xr6:coauthVersionLast="47" xr6:coauthVersionMax="47" xr10:uidLastSave="{00000000-0000-0000-0000-000000000000}"/>
  <bookViews>
    <workbookView xWindow="28860" yWindow="480" windowWidth="24080" windowHeight="18400" firstSheet="3" activeTab="7" xr2:uid="{00000000-000D-0000-FFFF-FFFF00000000}"/>
  </bookViews>
  <sheets>
    <sheet name="Kickstarter" sheetId="1" r:id="rId1"/>
    <sheet name="Edinburgh Research" sheetId="8" r:id="rId2"/>
    <sheet name="Category Statistics" sheetId="2" r:id="rId3"/>
    <sheet name="Subcategory Statistics" sheetId="5" r:id="rId4"/>
    <sheet name="Outcomes Based on Launch Date" sheetId="6" r:id="rId5"/>
    <sheet name="Theater Outcomes by Launch Date" sheetId="14" r:id="rId6"/>
    <sheet name="Theater Outcomes-Launch_percent" sheetId="16" r:id="rId7"/>
    <sheet name="Outcomes Based on Goals" sheetId="15" r:id="rId8"/>
  </sheets>
  <definedNames>
    <definedName name="_xlnm._FilterDatabase" localSheetId="0" hidden="1">Kickstarter!$A$1:$U$4115</definedName>
    <definedName name="_xlnm._FilterDatabase" localSheetId="6" hidden="1">'Theater Outcomes-Launch_percent'!$A$1:$F$13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3" i="16" l="1"/>
  <c r="F7" i="16"/>
  <c r="F12" i="16"/>
  <c r="F9" i="16"/>
  <c r="F10" i="16"/>
  <c r="F4" i="16"/>
  <c r="F3" i="16"/>
  <c r="F2" i="16"/>
  <c r="F6" i="16"/>
  <c r="F8" i="16"/>
  <c r="F5" i="16"/>
  <c r="F11" i="16"/>
  <c r="D13" i="15"/>
  <c r="D12" i="15"/>
  <c r="D11" i="15"/>
  <c r="D10" i="15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3" i="15"/>
  <c r="C4" i="15"/>
  <c r="D2" i="15"/>
  <c r="C2" i="15"/>
  <c r="B2" i="15"/>
  <c r="B12" i="15"/>
  <c r="B11" i="15"/>
  <c r="E11" i="15" s="1"/>
  <c r="B10" i="15"/>
  <c r="B9" i="15"/>
  <c r="E9" i="15" s="1"/>
  <c r="B8" i="15"/>
  <c r="B7" i="15"/>
  <c r="E7" i="15" s="1"/>
  <c r="B6" i="15"/>
  <c r="B5" i="15"/>
  <c r="E5" i="15" s="1"/>
  <c r="B4" i="15"/>
  <c r="E4" i="15" s="1"/>
  <c r="B13" i="15"/>
  <c r="E13" i="15" s="1"/>
  <c r="B3" i="15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5" l="1"/>
  <c r="G8" i="15" s="1"/>
  <c r="E12" i="15"/>
  <c r="G5" i="15"/>
  <c r="G9" i="15"/>
  <c r="G13" i="15"/>
  <c r="H7" i="15"/>
  <c r="H11" i="15"/>
  <c r="G4" i="15"/>
  <c r="G7" i="15"/>
  <c r="G11" i="15"/>
  <c r="H4" i="15"/>
  <c r="H12" i="15"/>
  <c r="G12" i="15"/>
  <c r="H5" i="15"/>
  <c r="H9" i="15"/>
  <c r="H13" i="15"/>
  <c r="E2" i="15"/>
  <c r="H2" i="15" s="1"/>
  <c r="E10" i="15"/>
  <c r="H10" i="15" s="1"/>
  <c r="E6" i="15"/>
  <c r="G6" i="15" s="1"/>
  <c r="F13" i="15"/>
  <c r="F9" i="15"/>
  <c r="F5" i="15"/>
  <c r="F12" i="15"/>
  <c r="F4" i="15"/>
  <c r="F11" i="15"/>
  <c r="F7" i="15"/>
  <c r="E3" i="15"/>
  <c r="F3" i="15" s="1"/>
  <c r="H8" i="15" l="1"/>
  <c r="F8" i="15"/>
  <c r="F2" i="15"/>
  <c r="H3" i="15"/>
  <c r="G2" i="15"/>
  <c r="H6" i="15"/>
  <c r="F10" i="15"/>
  <c r="G10" i="15"/>
  <c r="F6" i="15"/>
  <c r="G3" i="15"/>
</calcChain>
</file>

<file path=xl/sharedStrings.xml><?xml version="1.0" encoding="utf-8"?>
<sst xmlns="http://schemas.openxmlformats.org/spreadsheetml/2006/main" count="33103" uniqueCount="8409">
  <si>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</si>
  <si>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</si>
  <si>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</si>
  <si>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</si>
  <si>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</si>
  <si>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</si>
  <si>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</si>
  <si>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</si>
  <si>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</si>
  <si>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</si>
  <si>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</si>
  <si>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</si>
  <si>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</si>
  <si>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</si>
  <si>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</si>
  <si>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</si>
  <si>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</si>
  <si>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</si>
  <si>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</si>
  <si>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</si>
  <si>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</si>
  <si>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</si>
  <si>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</si>
  <si>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</si>
  <si>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</si>
  <si>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</si>
  <si>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</si>
  <si>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</si>
  <si>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</si>
  <si>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</si>
  <si>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</si>
  <si>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</si>
  <si>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</si>
  <si>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</si>
  <si>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</si>
  <si>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</si>
  <si>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</si>
  <si>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</si>
  <si>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</si>
  <si>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</si>
  <si>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</si>
  <si>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</si>
  <si>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</si>
  <si>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</si>
  <si>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</si>
  <si>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</si>
  <si>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</si>
  <si>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</si>
  <si>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</si>
  <si>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</si>
  <si>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</si>
  <si>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</si>
  <si>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</si>
  <si>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</si>
  <si>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</si>
  <si>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</si>
  <si>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</si>
  <si>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</si>
  <si>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</si>
  <si>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</si>
  <si>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</si>
  <si>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</si>
  <si>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</si>
  <si>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</si>
  <si>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</si>
  <si>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</si>
  <si>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</si>
  <si>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</si>
  <si>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</si>
  <si>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</si>
  <si>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</si>
  <si>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</si>
  <si>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</si>
  <si>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</si>
  <si>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</si>
  <si>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</si>
  <si>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</si>
  <si>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</si>
  <si>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</si>
  <si>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</si>
  <si>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</si>
  <si>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</si>
  <si>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</si>
  <si>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</si>
  <si>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</si>
  <si>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</si>
  <si>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</si>
  <si>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</si>
  <si>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</si>
  <si>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</si>
  <si>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</si>
  <si>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</si>
  <si>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</si>
  <si>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</si>
  <si>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</si>
  <si>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</si>
  <si>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</si>
  <si>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</si>
  <si>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</si>
  <si>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</si>
  <si>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</si>
  <si>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</si>
  <si>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</si>
  <si>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</si>
  <si>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</si>
  <si>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</si>
  <si>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</si>
  <si>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</si>
  <si>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</si>
  <si>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</si>
  <si>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</si>
  <si>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</si>
  <si>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</si>
  <si>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</si>
  <si>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</si>
  <si>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</si>
  <si>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</si>
  <si>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</si>
  <si>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</si>
  <si>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</si>
  <si>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</si>
  <si>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</si>
  <si>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</si>
  <si>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</si>
  <si>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</si>
  <si>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</si>
  <si>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</si>
  <si>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</si>
  <si>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</si>
  <si>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</si>
  <si>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</si>
  <si>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</si>
  <si>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</si>
  <si>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</si>
  <si>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</si>
  <si>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</si>
  <si>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</si>
  <si>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</si>
  <si>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</si>
  <si>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</si>
  <si>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</si>
  <si>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</si>
  <si>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</si>
  <si>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</si>
  <si>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</si>
  <si>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</si>
  <si>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</si>
  <si>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</si>
  <si>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</si>
  <si>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</si>
  <si>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</si>
  <si>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</si>
  <si>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</si>
  <si>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</si>
  <si>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</si>
  <si>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</si>
  <si>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</si>
  <si>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</si>
  <si>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</si>
  <si>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</si>
  <si>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</si>
  <si>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</si>
  <si>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</si>
  <si>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</si>
  <si>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</si>
  <si>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</si>
  <si>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</si>
  <si>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</si>
  <si>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</si>
  <si>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</si>
  <si>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</si>
  <si>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</si>
  <si>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</si>
  <si>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</si>
  <si>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</si>
  <si>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</si>
  <si>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</si>
  <si>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</si>
  <si>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</si>
  <si>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</si>
  <si>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</si>
  <si>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</si>
  <si>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</si>
  <si>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</si>
  <si>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</si>
  <si>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</si>
  <si>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</si>
  <si>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</si>
  <si>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</si>
  <si>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</si>
  <si>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</si>
  <si>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</si>
  <si>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</si>
  <si>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</si>
  <si>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</si>
  <si>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</si>
  <si>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</si>
  <si>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</si>
  <si>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</si>
  <si>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</si>
  <si>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</si>
  <si>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</si>
  <si>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</si>
  <si>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</si>
  <si>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</si>
  <si>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</si>
  <si>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</si>
  <si>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</si>
  <si>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</si>
  <si>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</si>
  <si>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</si>
  <si>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</si>
  <si>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</si>
  <si>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</si>
  <si>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</si>
  <si>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</si>
  <si>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</si>
  <si>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</si>
  <si>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</si>
  <si>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</si>
  <si>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</si>
  <si>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</si>
  <si>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</si>
  <si>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</si>
  <si>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</si>
  <si>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</si>
  <si>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</si>
  <si>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</si>
  <si>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</si>
  <si>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</si>
  <si>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</si>
  <si>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</si>
  <si>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</si>
  <si>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</si>
  <si>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</si>
  <si>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</si>
  <si>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</si>
  <si>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</si>
  <si>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</si>
  <si>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</si>
  <si>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</si>
  <si>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</si>
  <si>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</si>
  <si>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</si>
  <si>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</si>
  <si>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</si>
  <si>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</si>
  <si>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</si>
  <si>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</si>
  <si>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</si>
  <si>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</si>
  <si>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</si>
  <si>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</si>
  <si>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</si>
  <si>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</si>
  <si>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</si>
  <si>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</si>
  <si>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</si>
  <si>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</si>
  <si>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</si>
  <si>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</si>
  <si>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</si>
  <si>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</si>
  <si>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</si>
  <si>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</si>
  <si>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</si>
  <si>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</si>
  <si>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</si>
  <si>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</si>
  <si>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</si>
  <si>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</si>
  <si>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</si>
  <si>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</si>
  <si>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</si>
  <si>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</si>
  <si>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</si>
  <si>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</si>
  <si>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</si>
  <si>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</si>
  <si>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</si>
  <si>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</si>
  <si>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</si>
  <si>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</si>
  <si>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</si>
  <si>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</si>
  <si>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</si>
  <si>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</si>
  <si>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</si>
  <si>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</si>
  <si>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</si>
  <si>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</si>
  <si>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</si>
  <si>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</si>
  <si>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</si>
  <si>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</si>
  <si>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</si>
  <si>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</si>
  <si>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</si>
  <si>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</si>
  <si>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</si>
  <si>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</si>
  <si>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</si>
  <si>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</si>
  <si>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</si>
  <si>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</si>
  <si>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</si>
  <si>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</si>
  <si>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</si>
  <si>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</si>
  <si>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</si>
  <si>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</si>
  <si>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</si>
  <si>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</si>
  <si>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</si>
  <si>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</si>
  <si>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</si>
  <si>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</si>
  <si>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</si>
  <si>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</si>
  <si>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</si>
  <si>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</si>
  <si>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</si>
  <si>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</si>
  <si>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</si>
  <si>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</si>
  <si>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</si>
  <si>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</si>
  <si>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</si>
  <si>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</si>
  <si>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</si>
  <si>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</si>
  <si>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</si>
  <si>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</si>
  <si>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</si>
  <si>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</si>
  <si>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</si>
  <si>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</si>
  <si>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</si>
  <si>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</si>
  <si>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</si>
  <si>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</si>
  <si>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</si>
  <si>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</si>
  <si>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</si>
  <si>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</si>
  <si>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</si>
  <si>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</si>
  <si>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</si>
  <si>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</si>
  <si>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</si>
  <si>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</si>
  <si>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</si>
  <si>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</si>
  <si>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</si>
  <si>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</si>
  <si>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</si>
  <si>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</si>
  <si>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</si>
  <si>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</si>
  <si>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</si>
  <si>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</si>
  <si>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</si>
  <si>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</si>
  <si>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</si>
  <si>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</si>
  <si>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</si>
  <si>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</si>
  <si>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</si>
  <si>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</si>
  <si>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</si>
  <si>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</si>
  <si>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</si>
  <si>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</si>
  <si>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</si>
  <si>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</si>
  <si>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</si>
  <si>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</si>
  <si>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</si>
  <si>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</si>
  <si>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</si>
  <si>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</si>
  <si>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</si>
  <si>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</si>
  <si>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</si>
  <si>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</si>
  <si>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</si>
  <si>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</si>
  <si>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</si>
  <si>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</si>
  <si>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</si>
  <si>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</si>
  <si>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</si>
  <si>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</si>
  <si>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</si>
  <si>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</si>
  <si>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</si>
  <si>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</si>
  <si>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</si>
  <si>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</si>
  <si>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</si>
  <si>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</si>
  <si>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</si>
  <si>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</si>
  <si>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</si>
  <si>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</si>
  <si>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</si>
  <si>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</si>
  <si>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</si>
  <si>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</si>
  <si>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</si>
  <si>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</si>
  <si>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</si>
  <si>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</si>
  <si>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</si>
  <si>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</si>
  <si>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</si>
  <si>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</si>
  <si>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</si>
  <si>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</si>
  <si>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</si>
  <si>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</si>
  <si>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</si>
  <si>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</si>
  <si>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</si>
  <si>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</si>
  <si>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</si>
  <si>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</si>
  <si>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</si>
  <si>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</si>
  <si>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</si>
  <si>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</si>
  <si>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</si>
  <si>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</si>
  <si>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</si>
  <si>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</si>
  <si>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</si>
  <si>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</si>
  <si>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</si>
  <si>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</si>
  <si>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</si>
  <si>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</si>
  <si>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</si>
  <si>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</si>
  <si>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</si>
  <si>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</si>
  <si>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</si>
  <si>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</si>
  <si>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</si>
  <si>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</si>
  <si>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</si>
  <si>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</si>
  <si>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</si>
  <si>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</si>
  <si>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</si>
  <si>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</si>
  <si>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</si>
  <si>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</si>
  <si>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</si>
  <si>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</si>
  <si>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</si>
  <si>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</si>
  <si>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</si>
  <si>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</si>
  <si>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</si>
  <si>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</si>
  <si>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</si>
  <si>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</si>
  <si>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</si>
  <si>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</si>
  <si>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</si>
  <si>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</si>
  <si>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</si>
  <si>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</si>
  <si>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</si>
  <si>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</si>
  <si>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</si>
  <si>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</si>
  <si>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</si>
  <si>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</si>
  <si>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</si>
  <si>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</si>
  <si>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</si>
  <si>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</si>
  <si>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</si>
  <si>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</si>
  <si>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</si>
  <si>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</si>
  <si>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</si>
  <si>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</si>
  <si>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</si>
  <si>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</si>
  <si>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</si>
  <si>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</si>
  <si>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</si>
  <si>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</si>
  <si>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</si>
  <si>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</si>
  <si>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</si>
  <si>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</si>
  <si>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</si>
  <si>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</si>
  <si>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</si>
  <si>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</si>
  <si>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</si>
  <si>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</si>
  <si>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</si>
  <si>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</si>
  <si>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</si>
  <si>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</si>
  <si>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</si>
  <si>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</si>
  <si>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</si>
  <si>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</si>
  <si>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</si>
  <si>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</si>
  <si>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</si>
  <si>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</si>
  <si>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</si>
  <si>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</si>
  <si>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</si>
  <si>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</si>
  <si>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</si>
  <si>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</si>
  <si>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</si>
  <si>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</si>
  <si>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</si>
  <si>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</si>
  <si>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</si>
  <si>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</si>
  <si>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</si>
  <si>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</si>
  <si>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</si>
  <si>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</si>
  <si>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</si>
  <si>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</si>
  <si>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</si>
  <si>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</si>
  <si>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</si>
  <si>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</si>
  <si>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</si>
  <si>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</si>
  <si>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</si>
  <si>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</si>
  <si>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</si>
  <si>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</si>
  <si>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</si>
  <si>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</si>
  <si>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</si>
  <si>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</si>
  <si>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</si>
  <si>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</si>
  <si>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</si>
  <si>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</si>
  <si>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</si>
  <si>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</si>
  <si>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</si>
  <si>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</si>
  <si>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</si>
  <si>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</si>
  <si>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</si>
  <si>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</si>
  <si>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</si>
  <si>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</si>
  <si>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</si>
  <si>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</si>
  <si>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</si>
  <si>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</si>
  <si>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</si>
  <si>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</si>
  <si>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</si>
  <si>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</si>
  <si>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</si>
  <si>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</si>
  <si>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</si>
  <si>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</si>
  <si>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</si>
  <si>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</si>
  <si>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</si>
  <si>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</si>
  <si>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</si>
  <si>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</si>
  <si>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</si>
  <si>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</si>
  <si>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</si>
  <si>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</si>
  <si>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</si>
  <si>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</si>
  <si>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</si>
  <si>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</si>
  <si>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</si>
  <si>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</si>
  <si>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</si>
  <si>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</si>
  <si>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</si>
  <si>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</si>
  <si>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</si>
  <si>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</si>
  <si>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</si>
  <si>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</si>
  <si>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</si>
  <si>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</si>
  <si>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</si>
  <si>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</si>
  <si>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</si>
  <si>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</si>
  <si>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</si>
  <si>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</si>
  <si>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</si>
  <si>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</si>
  <si>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</si>
  <si>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</si>
  <si>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</si>
  <si>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</si>
  <si>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</si>
  <si>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</si>
  <si>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</si>
  <si>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</si>
  <si>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</si>
  <si>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</si>
  <si>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</si>
  <si>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</si>
  <si>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</si>
  <si>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</si>
  <si>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</si>
  <si>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</si>
  <si>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</si>
  <si>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</si>
  <si>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</si>
  <si>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</si>
  <si>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</si>
  <si>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</si>
  <si>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</si>
  <si>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</si>
  <si>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</si>
  <si>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</si>
  <si>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</si>
  <si>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</si>
  <si>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</si>
  <si>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</si>
  <si>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</si>
  <si>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</si>
  <si>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</si>
  <si>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</si>
  <si>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</si>
  <si>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</si>
  <si>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</si>
  <si>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</si>
  <si>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</si>
  <si>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</si>
  <si>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</si>
  <si>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</si>
  <si>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</si>
  <si>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</si>
  <si>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</si>
  <si>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</si>
  <si>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</si>
  <si>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</si>
  <si>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</si>
  <si>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</si>
  <si>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</si>
  <si>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</si>
  <si>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</si>
  <si>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</si>
  <si>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</si>
  <si>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</si>
  <si>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</si>
  <si>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</si>
  <si>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</si>
  <si>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</si>
  <si>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</si>
  <si>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</si>
  <si>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</si>
  <si>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</si>
  <si>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</si>
  <si>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</si>
  <si>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</si>
  <si>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</si>
  <si>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</si>
  <si>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</si>
  <si>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</si>
  <si>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</si>
  <si>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</si>
  <si>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</si>
  <si>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</si>
  <si>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</si>
  <si>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</si>
  <si>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</si>
  <si>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</si>
  <si>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</si>
  <si>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</si>
  <si>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</si>
  <si>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</si>
  <si>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</si>
  <si>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</si>
  <si>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</si>
  <si>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</si>
  <si>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</si>
  <si>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</si>
  <si>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</si>
  <si>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</si>
  <si>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</si>
  <si>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</si>
  <si>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</si>
  <si>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</si>
  <si>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</si>
  <si>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</si>
  <si>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</si>
  <si>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</si>
  <si>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</si>
  <si>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</si>
  <si>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</si>
  <si>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</si>
  <si>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</si>
  <si>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</si>
  <si>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</si>
  <si>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</si>
  <si>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</si>
  <si>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</si>
  <si>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</si>
  <si>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</si>
  <si>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</si>
  <si>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</si>
  <si>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</si>
  <si>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</si>
  <si>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</si>
  <si>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</si>
  <si>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</si>
  <si>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</si>
  <si>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</si>
  <si>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</si>
  <si>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</si>
  <si>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</si>
  <si>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</si>
  <si>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</si>
  <si>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</si>
  <si>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</si>
  <si>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</si>
  <si>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</si>
  <si>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</si>
  <si>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</si>
  <si>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</si>
  <si>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</si>
  <si>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</si>
  <si>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</si>
  <si>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</si>
  <si>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</si>
  <si>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</si>
  <si>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</si>
  <si>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</si>
  <si>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</si>
  <si>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</si>
  <si>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</si>
  <si>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</si>
  <si>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</si>
  <si>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</si>
  <si>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</si>
  <si>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</si>
  <si>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</si>
  <si>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</si>
  <si>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</si>
  <si>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</si>
  <si>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</si>
  <si>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</si>
  <si>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</si>
  <si>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</si>
  <si>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</si>
  <si>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</si>
  <si>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</si>
  <si>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</si>
  <si>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</si>
  <si>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</si>
  <si>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</si>
  <si>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</si>
  <si>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</si>
  <si>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</si>
  <si>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</si>
  <si>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</si>
  <si>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</si>
  <si>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</si>
  <si>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</si>
  <si>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</si>
  <si>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</si>
  <si>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</si>
  <si>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</si>
  <si>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</si>
  <si>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</si>
  <si>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</si>
  <si>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</si>
  <si>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</si>
  <si>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</si>
  <si>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</si>
  <si>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</si>
  <si>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</si>
  <si>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</si>
  <si>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</si>
  <si>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</si>
  <si>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</si>
  <si>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</si>
  <si>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</si>
  <si>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</si>
  <si>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</si>
  <si>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</si>
  <si>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</si>
  <si>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</si>
  <si>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</si>
  <si>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</si>
  <si>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</si>
  <si>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</si>
  <si>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</si>
  <si>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</si>
  <si>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</si>
  <si>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</si>
  <si>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</si>
  <si>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</si>
  <si>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</si>
  <si>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</si>
  <si>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</si>
  <si>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</si>
  <si>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</si>
  <si>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</si>
  <si>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</si>
  <si>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</si>
  <si>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</si>
  <si>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</si>
  <si>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</si>
  <si>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</si>
  <si>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</si>
  <si>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</si>
  <si>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</si>
  <si>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</si>
  <si>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</si>
  <si>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</si>
  <si>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</si>
  <si>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</si>
  <si>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</si>
  <si>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</si>
  <si>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</si>
  <si>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</si>
  <si>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</si>
  <si>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</si>
  <si>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</si>
  <si>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</si>
  <si>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</si>
  <si>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</si>
  <si>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</si>
  <si>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</si>
  <si>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</si>
  <si>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</si>
  <si>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</si>
  <si>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</si>
  <si>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</si>
  <si>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</si>
  <si>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</si>
  <si>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</si>
  <si>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</si>
  <si>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</si>
  <si>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</si>
  <si>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</si>
  <si>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</si>
  <si>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</si>
  <si>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</si>
  <si>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</si>
  <si>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</si>
  <si>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</si>
  <si>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</si>
  <si>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</si>
  <si>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</si>
  <si>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</si>
  <si>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</si>
  <si>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</si>
  <si>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</si>
  <si>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</si>
  <si>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</si>
  <si>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</si>
  <si>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</si>
  <si>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</si>
  <si>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</si>
  <si>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</si>
  <si>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</si>
  <si>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</si>
  <si>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</si>
  <si>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</si>
  <si>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</si>
  <si>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</si>
  <si>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</si>
  <si>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</si>
  <si>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</si>
  <si>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</si>
  <si>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</si>
  <si>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</si>
  <si>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</si>
  <si>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</si>
  <si>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</si>
  <si>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</si>
  <si>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</si>
  <si>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</si>
  <si>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</si>
  <si>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</si>
  <si>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</si>
  <si>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</si>
  <si>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</si>
  <si>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</si>
  <si>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</si>
  <si>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</si>
  <si>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</si>
  <si>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</si>
  <si>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</si>
  <si>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</si>
  <si>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</si>
  <si>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</si>
  <si>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</si>
  <si>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</si>
  <si>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</si>
  <si>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</si>
  <si>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</si>
  <si>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</si>
  <si>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</si>
  <si>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</si>
  <si>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</si>
  <si>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</si>
  <si>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</si>
  <si>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</si>
  <si>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</si>
  <si>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</si>
  <si>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</si>
  <si>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</si>
  <si>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</si>
  <si>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</si>
  <si>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</si>
  <si>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</si>
  <si>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</si>
  <si>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</si>
  <si>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</si>
  <si>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</si>
  <si>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</si>
  <si>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</si>
  <si>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</si>
  <si>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</si>
  <si>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</si>
  <si>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</si>
  <si>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</si>
  <si>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</si>
  <si>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</si>
  <si>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</si>
  <si>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</si>
  <si>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</si>
  <si>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</si>
  <si>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</si>
  <si>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</si>
  <si>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</si>
  <si>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</si>
  <si>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</si>
  <si>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</si>
  <si>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</si>
  <si>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</si>
  <si>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</si>
  <si>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</si>
  <si>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</si>
  <si>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</si>
  <si>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</si>
  <si>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</si>
  <si>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</si>
  <si>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</si>
  <si>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</si>
  <si>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</si>
  <si>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</si>
  <si>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</si>
  <si>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</si>
  <si>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</si>
  <si>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</si>
  <si>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</si>
  <si>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</si>
  <si>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</si>
  <si>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</si>
  <si>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</si>
  <si>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</si>
  <si>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</si>
  <si>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</si>
  <si>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</si>
  <si>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</si>
  <si>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</si>
  <si>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</si>
  <si>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</si>
  <si>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</si>
  <si>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</si>
  <si>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</si>
  <si>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</si>
  <si>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</si>
  <si>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</si>
  <si>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</si>
  <si>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</si>
  <si>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</si>
  <si>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</si>
  <si>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</si>
  <si>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</si>
  <si>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</si>
  <si>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</si>
  <si>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</si>
  <si>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</si>
  <si>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</si>
  <si>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</si>
  <si>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</si>
  <si>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</si>
  <si>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</si>
  <si>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</si>
  <si>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</si>
  <si>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</si>
  <si>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</si>
  <si>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</si>
  <si>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</si>
  <si>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</si>
  <si>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</si>
  <si>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</si>
  <si>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</si>
  <si>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</si>
  <si>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</si>
  <si>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</si>
  <si>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</si>
  <si>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</si>
  <si>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</si>
  <si>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</si>
  <si>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</si>
  <si>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</si>
  <si>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</si>
  <si>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</si>
  <si>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</si>
  <si>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</si>
  <si>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</si>
  <si>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</si>
  <si>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</si>
  <si>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</si>
  <si>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</si>
  <si>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</si>
  <si>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</si>
  <si>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</si>
  <si>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</si>
  <si>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</si>
  <si>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</si>
  <si>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</si>
  <si>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</si>
  <si>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</si>
  <si>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</si>
  <si>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</si>
  <si>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</si>
  <si>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</si>
  <si>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</si>
  <si>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</si>
  <si>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</si>
  <si>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</si>
  <si>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</si>
  <si>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</si>
  <si>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</si>
  <si>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</si>
  <si>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</si>
  <si>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</si>
  <si>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</si>
  <si>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</si>
  <si>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</si>
  <si>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</si>
  <si>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</si>
  <si>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</si>
  <si>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</si>
  <si>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</si>
  <si>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</si>
  <si>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</si>
  <si>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</si>
  <si>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</si>
  <si>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</si>
  <si>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</si>
  <si>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</si>
  <si>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</si>
  <si>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</si>
  <si>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</si>
  <si>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</si>
  <si>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</si>
  <si>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</si>
  <si>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</si>
  <si>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</si>
  <si>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</si>
  <si>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</si>
  <si>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</si>
  <si>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</si>
  <si>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</si>
  <si>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</si>
  <si>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</si>
  <si>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</si>
  <si>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</si>
  <si>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</si>
  <si>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</si>
  <si>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</si>
  <si>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</si>
  <si>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</si>
  <si>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</si>
  <si>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</si>
  <si>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</si>
  <si>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</si>
  <si>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</si>
  <si>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</si>
  <si>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</si>
  <si>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</si>
  <si>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</si>
  <si>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</si>
  <si>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</si>
  <si>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</si>
  <si>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</si>
  <si>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</si>
  <si>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</si>
  <si>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</si>
  <si>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</si>
  <si>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</si>
  <si>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</si>
  <si>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</si>
  <si>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</si>
  <si>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</si>
  <si>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</si>
  <si>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</si>
  <si>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</si>
  <si>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</si>
  <si>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</si>
  <si>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</si>
  <si>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</si>
  <si>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</si>
  <si>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</si>
  <si>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</si>
  <si>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</si>
  <si>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</si>
  <si>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</si>
  <si>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</si>
  <si>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</si>
  <si>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</si>
  <si>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</si>
  <si>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</si>
  <si>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</si>
  <si>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</si>
  <si>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</si>
  <si>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</si>
  <si>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</si>
  <si>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</si>
  <si>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</si>
  <si>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</si>
  <si>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</si>
  <si>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</si>
  <si>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</si>
  <si>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</si>
  <si>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</si>
  <si>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</si>
  <si>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</si>
  <si>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</si>
  <si>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</si>
  <si>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</si>
  <si>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</si>
  <si>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</si>
  <si>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</si>
  <si>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</si>
  <si>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</si>
  <si>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</si>
  <si>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</si>
  <si>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</si>
  <si>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</si>
  <si>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</si>
  <si>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</si>
  <si>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</si>
  <si>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</si>
  <si>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</si>
  <si>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</si>
  <si>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</si>
  <si>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</si>
  <si>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</si>
  <si>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</si>
  <si>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</si>
  <si>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</si>
  <si>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</si>
  <si>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</si>
  <si>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</si>
  <si>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</si>
  <si>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</si>
  <si>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</si>
  <si>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</si>
  <si>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</si>
  <si>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</si>
  <si>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</si>
  <si>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</si>
  <si>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</si>
  <si>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</si>
  <si>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</si>
  <si>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</si>
  <si>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</si>
  <si>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</si>
  <si>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</si>
  <si>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</si>
  <si>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</si>
  <si>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</si>
  <si>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</si>
  <si>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</si>
  <si>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</si>
  <si>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</si>
  <si>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</si>
  <si>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</si>
  <si>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</si>
  <si>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</si>
  <si>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</si>
  <si>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</si>
  <si>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</si>
  <si>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</si>
  <si>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</si>
  <si>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</si>
  <si>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</si>
  <si>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</si>
  <si>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</si>
  <si>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</si>
  <si>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</si>
  <si>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</si>
  <si>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</si>
  <si>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</si>
  <si>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</si>
  <si>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</si>
  <si>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</si>
  <si>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</si>
  <si>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</si>
  <si>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</si>
  <si>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</si>
  <si>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</si>
  <si>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</si>
  <si>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</si>
  <si>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</si>
  <si>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</si>
  <si>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</si>
  <si>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</si>
  <si>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</si>
  <si>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</si>
  <si>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</si>
  <si>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</si>
  <si>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</si>
  <si>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</si>
  <si>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</si>
  <si>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</si>
  <si>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</si>
  <si>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</si>
  <si>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</si>
  <si>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</si>
  <si>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</si>
  <si>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</si>
  <si>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</si>
  <si>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</si>
  <si>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</si>
  <si>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</si>
  <si>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</si>
  <si>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</si>
  <si>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</si>
  <si>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</si>
  <si>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</si>
  <si>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</si>
  <si>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</si>
  <si>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</si>
  <si>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</si>
  <si>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</si>
  <si>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</si>
  <si>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</si>
  <si>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</si>
  <si>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</si>
  <si>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</si>
  <si>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</si>
  <si>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</si>
  <si>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</si>
  <si>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</si>
  <si>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</si>
  <si>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</si>
  <si>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</si>
  <si>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</si>
  <si>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</si>
  <si>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</si>
  <si>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</si>
  <si>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</si>
  <si>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</si>
  <si>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</si>
  <si>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</si>
  <si>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</si>
  <si>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</si>
  <si>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</si>
  <si>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</si>
  <si>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</si>
  <si>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</si>
  <si>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</si>
  <si>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</si>
  <si>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</si>
  <si>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</si>
  <si>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</si>
  <si>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</si>
  <si>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</si>
  <si>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</si>
  <si>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</si>
  <si>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</si>
  <si>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</si>
  <si>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</si>
  <si>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</si>
  <si>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</si>
  <si>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</si>
  <si>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</si>
  <si>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</si>
  <si>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</si>
  <si>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</si>
  <si>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</si>
  <si>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</si>
  <si>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</si>
  <si>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</si>
  <si>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</si>
  <si>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</si>
  <si>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</si>
  <si>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</si>
  <si>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</si>
  <si>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</si>
  <si>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</si>
  <si>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</si>
  <si>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</si>
  <si>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</si>
  <si>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</si>
  <si>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</si>
  <si>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</si>
  <si>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</si>
  <si>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</si>
  <si>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</si>
  <si>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</si>
  <si>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</si>
  <si>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</si>
  <si>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</si>
  <si>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</si>
  <si>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</si>
  <si>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</si>
  <si>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</si>
  <si>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</si>
  <si>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</si>
  <si>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</si>
  <si>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</si>
  <si>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</si>
  <si>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</si>
  <si>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</si>
  <si>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</si>
  <si>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</si>
  <si>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</si>
  <si>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</si>
  <si>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</si>
  <si>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</si>
  <si>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</si>
  <si>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</si>
  <si>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</si>
  <si>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</si>
  <si>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</si>
  <si>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</si>
  <si>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</si>
  <si>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</si>
  <si>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</si>
  <si>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</si>
  <si>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</si>
  <si>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</si>
  <si>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</si>
  <si>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</si>
  <si>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</si>
  <si>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</si>
  <si>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</si>
  <si>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</si>
  <si>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</si>
  <si>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</si>
  <si>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</si>
  <si>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</si>
  <si>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</si>
  <si>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</si>
  <si>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</si>
  <si>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</si>
  <si>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</si>
  <si>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</si>
  <si>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</si>
  <si>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</si>
  <si>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</si>
  <si>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</si>
  <si>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</si>
  <si>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</si>
  <si>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</si>
  <si>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</si>
  <si>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</si>
  <si>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</si>
  <si>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</si>
  <si>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</si>
  <si>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</si>
  <si>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</si>
  <si>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</si>
  <si>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</si>
  <si>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</si>
  <si>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</si>
  <si>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</si>
  <si>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</si>
  <si>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</si>
  <si>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</si>
  <si>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</si>
  <si>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</si>
  <si>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</si>
  <si>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</si>
  <si>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</si>
  <si>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</si>
  <si>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</si>
  <si>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</si>
  <si>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</si>
  <si>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</si>
  <si>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</si>
  <si>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</si>
  <si>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</si>
  <si>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</si>
  <si>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</si>
  <si>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</si>
  <si>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</si>
  <si>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</si>
  <si>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</si>
  <si>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</si>
  <si>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</si>
  <si>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</si>
  <si>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</si>
  <si>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</si>
  <si>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</si>
  <si>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</si>
  <si>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</si>
  <si>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</si>
  <si>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</si>
  <si>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</si>
  <si>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</si>
  <si>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</si>
  <si>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</si>
  <si>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</si>
  <si>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</si>
  <si>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</si>
  <si>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</si>
  <si>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</si>
  <si>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</si>
  <si>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</si>
  <si>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</si>
  <si>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</si>
  <si>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</si>
  <si>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</si>
  <si>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</si>
  <si>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</si>
  <si>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</si>
  <si>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</si>
  <si>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</si>
  <si>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</si>
  <si>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</si>
  <si>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</si>
  <si>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</si>
  <si>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</si>
  <si>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</si>
  <si>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</si>
  <si>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</si>
  <si>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</si>
  <si>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</si>
  <si>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</si>
  <si>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</si>
  <si>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</si>
  <si>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</si>
  <si>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</si>
  <si>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</si>
  <si>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</si>
  <si>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</si>
  <si>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</si>
  <si>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</si>
  <si>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</si>
  <si>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</si>
  <si>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</si>
  <si>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</si>
  <si>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</si>
  <si>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</si>
  <si>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</si>
  <si>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</si>
  <si>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</si>
  <si>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</si>
  <si>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</si>
  <si>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</si>
  <si>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</si>
  <si>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</si>
  <si>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</si>
  <si>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</si>
  <si>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</si>
  <si>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</si>
  <si>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</si>
  <si>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</si>
  <si>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</si>
  <si>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</si>
  <si>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</si>
  <si>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</si>
  <si>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</si>
  <si>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</si>
  <si>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</si>
  <si>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</si>
  <si>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</si>
  <si>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</si>
  <si>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</si>
  <si>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</si>
  <si>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</si>
  <si>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</si>
  <si>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</si>
  <si>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</si>
  <si>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</si>
  <si>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</si>
  <si>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</si>
  <si>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</si>
  <si>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</si>
  <si>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</si>
  <si>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</si>
  <si>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</si>
  <si>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</si>
  <si>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</si>
  <si>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</si>
  <si>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</si>
  <si>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</si>
  <si>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</si>
  <si>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</si>
  <si>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</si>
  <si>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</si>
  <si>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</si>
  <si>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</si>
  <si>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</si>
  <si>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</si>
  <si>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</si>
  <si>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</si>
  <si>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</si>
  <si>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</si>
  <si>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</si>
  <si>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</si>
  <si>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</si>
  <si>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</si>
  <si>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</si>
  <si>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</si>
  <si>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</si>
  <si>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</si>
  <si>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</si>
  <si>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</si>
  <si>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</si>
  <si>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</si>
  <si>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</si>
  <si>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</si>
  <si>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</si>
  <si>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</si>
  <si>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</si>
  <si>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</si>
  <si>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</si>
  <si>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</si>
  <si>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</si>
  <si>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</si>
  <si>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</si>
  <si>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</si>
  <si>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</si>
  <si>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</si>
  <si>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</si>
  <si>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</si>
  <si>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</si>
  <si>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</si>
  <si>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</si>
  <si>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</si>
  <si>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</si>
  <si>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</si>
  <si>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</si>
  <si>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</si>
  <si>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</si>
  <si>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</si>
  <si>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</si>
  <si>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</si>
  <si>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</si>
  <si>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</si>
  <si>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</si>
  <si>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</si>
  <si>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</si>
  <si>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</si>
  <si>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</si>
  <si>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</si>
  <si>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</si>
  <si>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</si>
  <si>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</si>
  <si>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</si>
  <si>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</si>
  <si>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</si>
  <si>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</si>
  <si>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</si>
  <si>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</si>
  <si>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</si>
  <si>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</si>
  <si>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</si>
  <si>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</si>
  <si>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</si>
  <si>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</si>
  <si>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</si>
  <si>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</si>
  <si>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</si>
  <si>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</si>
  <si>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</si>
  <si>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</si>
  <si>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</si>
  <si>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</si>
  <si>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</si>
  <si>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</si>
  <si>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</si>
  <si>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</si>
  <si>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</si>
  <si>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</si>
  <si>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</si>
  <si>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</si>
  <si>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</si>
  <si>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</si>
  <si>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</si>
  <si>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</si>
  <si>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</si>
  <si>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</si>
  <si>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</si>
  <si>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</si>
  <si>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</si>
  <si>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</si>
  <si>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</si>
  <si>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</si>
  <si>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</si>
  <si>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</si>
  <si>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</si>
  <si>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</si>
  <si>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</si>
  <si>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</si>
  <si>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</si>
  <si>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</si>
  <si>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</si>
  <si>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</si>
  <si>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</si>
  <si>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</si>
  <si>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</si>
  <si>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</si>
  <si>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</si>
  <si>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</si>
  <si>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</si>
  <si>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</si>
  <si>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</si>
  <si>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</si>
  <si>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</si>
  <si>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</si>
  <si>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</si>
  <si>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</si>
  <si>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</si>
  <si>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</si>
  <si>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</si>
  <si>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</si>
  <si>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</si>
  <si>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</si>
  <si>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</si>
  <si>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</si>
  <si>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</si>
  <si>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</si>
  <si>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</si>
  <si>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</si>
  <si>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</si>
  <si>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</si>
  <si>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</si>
  <si>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</si>
  <si>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</si>
  <si>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</si>
  <si>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</si>
  <si>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</si>
  <si>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</si>
  <si>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</si>
  <si>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</si>
  <si>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</si>
  <si>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</si>
  <si>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</si>
  <si>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</si>
  <si>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</si>
  <si>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</si>
  <si>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</si>
  <si>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</si>
  <si>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</si>
  <si>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</si>
  <si>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</si>
  <si>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</si>
  <si>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</si>
  <si>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</si>
  <si>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</si>
  <si>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</si>
  <si>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</si>
  <si>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</si>
  <si>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</si>
  <si>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</si>
  <si>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</si>
  <si>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</si>
  <si>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</si>
  <si>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</si>
  <si>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</si>
  <si>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</si>
  <si>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</si>
  <si>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</si>
  <si>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</si>
  <si>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</si>
  <si>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</si>
  <si>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</si>
  <si>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</si>
  <si>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</si>
  <si>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</si>
  <si>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</si>
  <si>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</si>
  <si>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</si>
  <si>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</si>
  <si>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</si>
  <si>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</si>
  <si>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</si>
  <si>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</si>
  <si>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</si>
  <si>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</si>
  <si>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</si>
  <si>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</si>
  <si>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</si>
  <si>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</si>
  <si>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</si>
  <si>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</si>
  <si>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</si>
  <si>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</si>
  <si>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</si>
  <si>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</si>
  <si>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</si>
  <si>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</si>
  <si>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</si>
  <si>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</si>
  <si>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</si>
  <si>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</si>
  <si>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</si>
  <si>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</si>
  <si>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</si>
  <si>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</si>
  <si>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</si>
  <si>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</si>
  <si>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</si>
  <si>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</si>
  <si>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</si>
  <si>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</si>
  <si>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</si>
  <si>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</si>
  <si>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</si>
  <si>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</si>
  <si>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</si>
  <si>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</si>
  <si>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</si>
  <si>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</si>
  <si>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</si>
  <si>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</si>
  <si>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</si>
  <si>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</si>
  <si>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</si>
  <si>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</si>
  <si>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</si>
  <si>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</si>
  <si>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</si>
  <si>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</si>
  <si>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</si>
  <si>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</si>
  <si>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</si>
  <si>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</si>
  <si>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</si>
  <si>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</si>
  <si>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</si>
  <si>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</si>
  <si>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</si>
  <si>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</si>
  <si>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</si>
  <si>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</si>
  <si>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</si>
  <si>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</si>
  <si>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</si>
  <si>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</si>
  <si>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</si>
  <si>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</si>
  <si>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</si>
  <si>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</si>
  <si>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</si>
  <si>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</si>
  <si>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</si>
  <si>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</si>
  <si>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</si>
  <si>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</si>
  <si>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</si>
  <si>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</si>
  <si>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</si>
  <si>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</si>
  <si>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</si>
  <si>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</si>
  <si>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</si>
  <si>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</si>
  <si>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</si>
  <si>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</si>
  <si>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</si>
  <si>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</si>
  <si>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</si>
  <si>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</si>
  <si>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</si>
  <si>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</si>
  <si>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</si>
  <si>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</si>
  <si>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</si>
  <si>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</si>
  <si>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</si>
  <si>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</si>
  <si>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</si>
  <si>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</si>
  <si>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</si>
  <si>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</si>
  <si>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</si>
  <si>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</si>
  <si>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</si>
  <si>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</si>
  <si>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</si>
  <si>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</si>
  <si>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</si>
  <si>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</si>
  <si>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</si>
  <si>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</si>
  <si>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</si>
  <si>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</si>
  <si>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</si>
  <si>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</si>
  <si>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</si>
  <si>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</si>
  <si>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</si>
  <si>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</si>
  <si>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</si>
  <si>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</si>
  <si>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</si>
  <si>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</si>
  <si>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</si>
  <si>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</si>
  <si>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</si>
  <si>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</si>
  <si>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</si>
  <si>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</si>
  <si>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</si>
  <si>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</si>
  <si>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</si>
  <si>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</si>
  <si>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</si>
  <si>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</si>
  <si>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</si>
  <si>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</si>
  <si>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</si>
  <si>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</si>
  <si>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</si>
  <si>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</si>
  <si>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</si>
  <si>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</si>
  <si>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</si>
  <si>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</si>
  <si>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</si>
  <si>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</si>
  <si>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</si>
  <si>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</si>
  <si>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</si>
  <si>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</si>
  <si>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</si>
  <si>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</si>
  <si>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</si>
  <si>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</si>
  <si>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</si>
  <si>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</si>
  <si>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</si>
  <si>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</si>
  <si>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</si>
  <si>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</si>
  <si>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</si>
  <si>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</si>
  <si>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</si>
  <si>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</si>
  <si>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</si>
  <si>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</si>
  <si>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</si>
  <si>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</si>
  <si>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</si>
  <si>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</si>
  <si>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</si>
  <si>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</si>
  <si>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</si>
  <si>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</si>
  <si>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</si>
  <si>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</si>
  <si>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</si>
  <si>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</si>
  <si>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</si>
  <si>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</si>
  <si>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</si>
  <si>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</si>
  <si>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</si>
  <si>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</si>
  <si>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</si>
  <si>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</si>
  <si>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</si>
  <si>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</si>
  <si>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</si>
  <si>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</si>
  <si>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</si>
  <si>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</si>
  <si>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</si>
  <si>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</si>
  <si>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</si>
  <si>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</si>
  <si>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</si>
  <si>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</si>
  <si>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</si>
  <si>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</si>
  <si>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</si>
  <si>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</si>
  <si>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</si>
  <si>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</si>
  <si>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</si>
  <si>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</si>
  <si>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</si>
  <si>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</si>
  <si>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</si>
  <si>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</si>
  <si>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</si>
  <si>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</si>
  <si>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</si>
  <si>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</si>
  <si>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</si>
  <si>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</si>
  <si>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</si>
  <si>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</si>
  <si>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</si>
  <si>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</si>
  <si>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</si>
  <si>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</si>
  <si>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</si>
  <si>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</si>
  <si>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</si>
  <si>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</si>
  <si>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</si>
  <si>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</si>
  <si>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</si>
  <si>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</si>
  <si>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</si>
  <si>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</si>
  <si>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</si>
  <si>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</si>
  <si>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</si>
  <si>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</si>
  <si>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</si>
  <si>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</si>
  <si>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</si>
  <si>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</si>
  <si>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</si>
  <si>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</si>
  <si>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</si>
  <si>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</si>
  <si>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</si>
  <si>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</si>
  <si>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</si>
  <si>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</si>
  <si>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</si>
  <si>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</si>
  <si>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</si>
  <si>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</si>
  <si>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</si>
  <si>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</si>
  <si>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</si>
  <si>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</si>
  <si>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</si>
  <si>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</si>
  <si>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</si>
  <si>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</si>
  <si>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</si>
  <si>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</si>
  <si>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</si>
  <si>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</si>
  <si>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</si>
  <si>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</si>
  <si>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</si>
  <si>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</si>
  <si>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</si>
  <si>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</si>
  <si>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</si>
  <si>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</si>
  <si>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</si>
  <si>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</si>
  <si>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</si>
  <si>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</si>
  <si>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</si>
  <si>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</si>
  <si>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</si>
  <si>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</si>
  <si>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</si>
  <si>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</si>
  <si>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</si>
  <si>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</si>
  <si>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</si>
  <si>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</si>
  <si>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</si>
  <si>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</si>
  <si>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</si>
  <si>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</si>
  <si>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</si>
  <si>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</si>
  <si>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</si>
  <si>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</si>
  <si>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</si>
  <si>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</si>
  <si>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</si>
  <si>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</si>
  <si>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</si>
  <si>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</si>
  <si>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</si>
  <si>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</si>
  <si>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</si>
  <si>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</si>
  <si>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</si>
  <si>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</si>
  <si>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</si>
  <si>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</si>
  <si>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</si>
  <si>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</si>
  <si>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</si>
  <si>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</si>
  <si>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</si>
  <si>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</si>
  <si>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</si>
  <si>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</si>
  <si>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</si>
  <si>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</si>
  <si>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</si>
  <si>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</si>
  <si>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</si>
  <si>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</si>
  <si>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</si>
  <si>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</si>
  <si>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</si>
  <si>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</si>
  <si>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</si>
  <si>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</si>
  <si>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</si>
  <si>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</si>
  <si>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</si>
  <si>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</si>
  <si>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</si>
  <si>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</si>
  <si>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</si>
  <si>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</si>
  <si>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</si>
  <si>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</si>
  <si>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</si>
  <si>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</si>
  <si>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</si>
  <si>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</si>
  <si>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</si>
  <si>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</si>
  <si>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</si>
  <si>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</si>
  <si>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</si>
  <si>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</si>
  <si>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</si>
  <si>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</si>
  <si>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</si>
  <si>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</si>
  <si>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</si>
  <si>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</si>
  <si>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</si>
  <si>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</si>
  <si>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</si>
  <si>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</si>
  <si>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</si>
  <si>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</si>
  <si>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</si>
  <si>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</si>
  <si>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</si>
  <si>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</si>
  <si>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</si>
  <si>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</si>
  <si>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</si>
  <si>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</si>
  <si>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</si>
  <si>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</si>
  <si>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</si>
  <si>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</si>
  <si>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</si>
  <si>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</si>
  <si>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</si>
  <si>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</si>
  <si>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</si>
  <si>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</si>
  <si>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</si>
  <si>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</si>
  <si>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</si>
  <si>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</si>
  <si>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</si>
  <si>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</si>
  <si>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</si>
  <si>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</si>
  <si>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</si>
  <si>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</si>
  <si>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</si>
  <si>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</si>
  <si>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</si>
  <si>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</si>
  <si>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</si>
  <si>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</si>
  <si>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</si>
  <si>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</si>
  <si>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</si>
  <si>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</si>
  <si>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</si>
  <si>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</si>
  <si>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</si>
  <si>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</si>
  <si>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</si>
  <si>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</si>
  <si>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</si>
  <si>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</si>
  <si>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</si>
  <si>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</si>
  <si>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</si>
  <si>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</si>
  <si>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</si>
  <si>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</si>
  <si>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</si>
  <si>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</si>
  <si>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</si>
  <si>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</si>
  <si>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</si>
  <si>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</si>
  <si>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</si>
  <si>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</si>
  <si>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</si>
  <si>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</si>
  <si>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</si>
  <si>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</si>
  <si>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</si>
  <si>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</si>
  <si>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</si>
  <si>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</si>
  <si>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</si>
  <si>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</si>
  <si>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</si>
  <si>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</si>
  <si>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</si>
  <si>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</si>
  <si>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</si>
  <si>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</si>
  <si>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</si>
  <si>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</si>
  <si>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</si>
  <si>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</si>
  <si>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</si>
  <si>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</si>
  <si>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</si>
  <si>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</si>
  <si>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</si>
  <si>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</si>
  <si>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</si>
  <si>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</si>
  <si>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</si>
  <si>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</si>
  <si>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</si>
  <si>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</si>
  <si>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</si>
  <si>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</si>
  <si>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</si>
  <si>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</si>
  <si>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</si>
  <si>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</si>
  <si>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</si>
  <si>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</si>
  <si>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</si>
  <si>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</si>
  <si>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</si>
  <si>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</si>
  <si>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</si>
  <si>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</si>
  <si>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</si>
  <si>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</si>
  <si>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</si>
  <si>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</si>
  <si>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</si>
  <si>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</si>
  <si>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</si>
  <si>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</si>
  <si>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</si>
  <si>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</si>
  <si>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</si>
  <si>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</si>
  <si>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</si>
  <si>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</si>
  <si>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</si>
  <si>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</si>
  <si>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</si>
  <si>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</si>
  <si>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</si>
  <si>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</si>
  <si>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</si>
  <si>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</si>
  <si>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</si>
  <si>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</si>
  <si>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</si>
  <si>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</si>
  <si>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</si>
  <si>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</si>
  <si>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</si>
  <si>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</si>
  <si>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</si>
  <si>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</si>
  <si>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</si>
  <si>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</si>
  <si>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</si>
  <si>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</si>
  <si>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</si>
  <si>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</si>
  <si>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</si>
  <si>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</si>
  <si>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</si>
  <si>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</si>
  <si>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</si>
  <si>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</si>
  <si>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</si>
  <si>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</si>
  <si>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</si>
  <si>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</si>
  <si>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</si>
  <si>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</si>
  <si>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</si>
  <si>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</si>
  <si>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</si>
  <si>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</si>
  <si>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</si>
  <si>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</si>
  <si>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</si>
  <si>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</si>
  <si>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</si>
  <si>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</si>
  <si>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</si>
  <si>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</si>
  <si>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</si>
  <si>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</si>
  <si>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</si>
  <si>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</si>
  <si>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</si>
  <si>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</si>
  <si>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</si>
  <si>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</si>
  <si>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</si>
  <si>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</si>
  <si>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</si>
  <si>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</si>
  <si>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</si>
  <si>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</si>
  <si>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</si>
  <si>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</si>
  <si>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</si>
  <si>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</si>
  <si>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</si>
  <si>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</si>
  <si>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</si>
  <si>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</si>
  <si>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</si>
  <si>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</si>
  <si>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</si>
  <si>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</si>
  <si>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</si>
  <si>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</si>
  <si>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</si>
  <si>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</si>
  <si>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</si>
  <si>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</si>
  <si>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</si>
  <si>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</si>
  <si>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</si>
  <si>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</si>
  <si>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</si>
  <si>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</si>
  <si>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</si>
  <si>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</si>
  <si>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</si>
  <si>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</si>
  <si>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</si>
  <si>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</si>
  <si>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</si>
  <si>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</si>
  <si>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</si>
  <si>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</si>
  <si>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</si>
  <si>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</si>
  <si>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</si>
  <si>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</si>
  <si>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</si>
  <si>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</si>
  <si>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</si>
  <si>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</si>
  <si>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</si>
  <si>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</si>
  <si>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</si>
  <si>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</si>
  <si>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</si>
  <si>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</si>
  <si>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</si>
  <si>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</si>
  <si>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</si>
  <si>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</si>
  <si>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</si>
  <si>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</si>
  <si>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</si>
  <si>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</si>
  <si>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</si>
  <si>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</si>
  <si>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</si>
  <si>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</si>
  <si>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</si>
  <si>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</si>
  <si>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</si>
  <si>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</si>
  <si>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</si>
  <si>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</si>
  <si>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</si>
  <si>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</si>
  <si>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</si>
  <si>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</si>
  <si>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</si>
  <si>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</si>
  <si>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</si>
  <si>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</si>
  <si>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</si>
  <si>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</si>
  <si>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</si>
  <si>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</si>
  <si>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</si>
  <si>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</si>
  <si>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</si>
  <si>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</si>
  <si>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</si>
  <si>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</si>
  <si>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</si>
  <si>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</si>
  <si>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</si>
  <si>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</si>
  <si>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</si>
  <si>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</si>
  <si>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</si>
  <si>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</si>
  <si>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</si>
  <si>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</si>
  <si>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</si>
  <si>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</si>
  <si>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</si>
  <si>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</si>
  <si>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</si>
  <si>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</si>
  <si>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</si>
  <si>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</si>
  <si>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</si>
  <si>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</si>
  <si>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</si>
  <si>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</si>
  <si>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</si>
  <si>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</si>
  <si>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</si>
  <si>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</si>
  <si>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</si>
  <si>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</si>
  <si>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</si>
  <si>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</si>
  <si>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</si>
  <si>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</si>
  <si>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</si>
  <si>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</si>
  <si>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</si>
  <si>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</si>
  <si>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</si>
  <si>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</si>
  <si>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</si>
  <si>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</si>
  <si>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</si>
  <si>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</si>
  <si>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</si>
  <si>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</si>
  <si>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</si>
  <si>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</si>
  <si>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</si>
  <si>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</si>
  <si>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</si>
  <si>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</si>
  <si>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</si>
  <si>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</si>
  <si>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</si>
  <si>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</si>
  <si>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</si>
  <si>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</si>
  <si>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</si>
  <si>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</si>
  <si>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</si>
  <si>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</si>
  <si>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</si>
  <si>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</si>
  <si>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</si>
  <si>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</si>
  <si>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</si>
  <si>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</si>
  <si>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</si>
  <si>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</si>
  <si>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</si>
  <si>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</si>
  <si>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</si>
  <si>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</si>
  <si>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</si>
  <si>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</si>
  <si>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</si>
  <si>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</si>
  <si>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</si>
  <si>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</si>
  <si>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</si>
  <si>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</si>
  <si>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</si>
  <si>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</si>
  <si>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</si>
  <si>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</si>
  <si>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</si>
  <si>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</si>
  <si>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</si>
  <si>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</si>
  <si>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</si>
  <si>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</si>
  <si>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</si>
  <si>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</si>
  <si>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</si>
  <si>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</si>
  <si>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</si>
  <si>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</si>
  <si>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</si>
  <si>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</si>
  <si>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</si>
  <si>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</si>
  <si>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</si>
  <si>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</si>
  <si>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</si>
  <si>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</si>
  <si>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</si>
  <si>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</si>
  <si>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</si>
  <si>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</si>
  <si>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</si>
  <si>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</si>
  <si>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</si>
  <si>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</si>
  <si>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</si>
  <si>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</si>
  <si>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</si>
  <si>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</si>
  <si>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</si>
  <si>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</si>
  <si>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</si>
  <si>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</si>
  <si>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</si>
  <si>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</si>
  <si>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</si>
  <si>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</si>
  <si>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</si>
  <si>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</si>
  <si>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</si>
  <si>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</si>
  <si>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</si>
  <si>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</si>
  <si>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</si>
  <si>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</si>
  <si>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</si>
  <si>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</si>
  <si>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</si>
  <si>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</si>
  <si>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</si>
  <si>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</si>
  <si>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</si>
  <si>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</si>
  <si>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</si>
  <si>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</si>
  <si>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</si>
  <si>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</si>
  <si>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</si>
  <si>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</si>
  <si>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</si>
  <si>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</si>
  <si>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</si>
  <si>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</si>
  <si>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</si>
  <si>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</si>
  <si>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</si>
  <si>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</si>
  <si>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</si>
  <si>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</si>
  <si>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</si>
  <si>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</si>
  <si>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</si>
  <si>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</si>
  <si>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</si>
  <si>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</si>
  <si>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</si>
  <si>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</si>
  <si>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</si>
  <si>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</si>
  <si>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</si>
  <si>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</si>
  <si>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</si>
  <si>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</si>
  <si>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</si>
  <si>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</si>
  <si>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</si>
  <si>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</si>
  <si>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</si>
  <si>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</si>
  <si>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</si>
  <si>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</si>
  <si>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</si>
  <si>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</si>
  <si>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</si>
  <si>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</si>
  <si>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</si>
  <si>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</si>
  <si>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</si>
  <si>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</si>
  <si>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</si>
  <si>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</si>
  <si>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</si>
  <si>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</si>
  <si>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</si>
  <si>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</si>
  <si>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</si>
  <si>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</si>
  <si>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</si>
  <si>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</si>
  <si>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</si>
  <si>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</si>
  <si>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</si>
  <si>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</si>
  <si>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</si>
  <si>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</si>
  <si>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</si>
  <si>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</si>
  <si>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</si>
  <si>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</si>
  <si>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</si>
  <si>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</si>
  <si>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</si>
  <si>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</si>
  <si>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</si>
  <si>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</si>
  <si>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</si>
  <si>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</si>
  <si>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</si>
  <si>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</si>
  <si>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</si>
  <si>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</si>
  <si>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</si>
  <si>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</si>
  <si>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</si>
  <si>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</si>
  <si>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</si>
  <si>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</si>
  <si>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</si>
  <si>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</si>
  <si>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</si>
  <si>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</si>
  <si>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</si>
  <si>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</si>
  <si>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</si>
  <si>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</si>
  <si>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</si>
  <si>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</si>
  <si>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</si>
  <si>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</si>
  <si>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</si>
  <si>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</si>
  <si>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</si>
  <si>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</si>
  <si>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</si>
  <si>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</si>
  <si>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</si>
  <si>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</si>
  <si>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</si>
  <si>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</si>
  <si>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</si>
  <si>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</si>
  <si>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</si>
  <si>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</si>
  <si>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</si>
  <si>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</si>
  <si>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</si>
  <si>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</si>
  <si>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</si>
  <si>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</si>
  <si>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</si>
  <si>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</si>
  <si>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</si>
  <si>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</si>
  <si>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</si>
  <si>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</si>
  <si>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</si>
  <si>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</si>
  <si>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</si>
  <si>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</si>
  <si>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</si>
  <si>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</si>
  <si>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</si>
  <si>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</si>
  <si>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</si>
  <si>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</si>
  <si>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</si>
  <si>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</si>
  <si>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</si>
  <si>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</si>
  <si>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</si>
  <si>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</si>
  <si>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</si>
  <si>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</si>
  <si>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</si>
  <si>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</si>
  <si>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</si>
  <si>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</si>
  <si>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</si>
  <si>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</si>
  <si>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</si>
  <si>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</si>
  <si>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</si>
  <si>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</si>
  <si>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</si>
  <si>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</si>
  <si>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</si>
  <si>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</si>
  <si>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</si>
  <si>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</si>
  <si>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</si>
  <si>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</si>
  <si>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</si>
  <si>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</si>
  <si>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</si>
  <si>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</si>
  <si>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</si>
  <si>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</si>
  <si>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</si>
  <si>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</si>
  <si>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</si>
  <si>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</si>
  <si>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</si>
  <si>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</si>
  <si>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</si>
  <si>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</si>
  <si>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</si>
  <si>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</si>
  <si>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</si>
  <si>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</si>
  <si>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</si>
  <si>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</si>
  <si>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</si>
  <si>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</si>
  <si>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</si>
  <si>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</si>
  <si>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</si>
  <si>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</si>
  <si>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</si>
  <si>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</si>
  <si>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</si>
  <si>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</si>
  <si>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</si>
  <si>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</si>
  <si>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</si>
  <si>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</si>
  <si>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</si>
  <si>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</si>
  <si>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</si>
  <si>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</si>
  <si>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</si>
  <si>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</si>
  <si>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</si>
  <si>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</si>
  <si>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</si>
  <si>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</si>
  <si>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</si>
  <si>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</si>
  <si>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</si>
  <si>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</si>
  <si>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</si>
  <si>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</si>
  <si>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</si>
  <si>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</si>
  <si>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</si>
  <si>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</si>
  <si>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</si>
  <si>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</si>
  <si>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</si>
  <si>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</si>
  <si>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</si>
  <si>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</si>
  <si>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</si>
  <si>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</si>
  <si>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</si>
  <si>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</si>
  <si>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</si>
  <si>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</si>
  <si>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</si>
  <si>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</si>
  <si>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</si>
  <si>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</si>
  <si>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</si>
  <si>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</si>
  <si>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</si>
  <si>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</si>
  <si>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</si>
  <si>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</si>
  <si>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</si>
  <si>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</si>
  <si>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</si>
  <si>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</si>
  <si>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</si>
  <si>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</si>
  <si>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</si>
  <si>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</si>
  <si>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</si>
  <si>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</si>
  <si>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</si>
  <si>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</si>
  <si>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</si>
  <si>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</si>
  <si>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</si>
  <si>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</si>
  <si>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</si>
  <si>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</si>
  <si>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</si>
  <si>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</si>
  <si>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</si>
  <si>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</si>
  <si>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</si>
  <si>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</si>
  <si>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</si>
  <si>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</si>
  <si>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</si>
  <si>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</si>
  <si>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</si>
  <si>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</si>
  <si>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</si>
  <si>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</si>
  <si>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</si>
  <si>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</si>
  <si>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</si>
  <si>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</si>
  <si>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</si>
  <si>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</si>
  <si>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</si>
  <si>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</si>
  <si>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</si>
  <si>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</si>
  <si>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</si>
  <si>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</si>
  <si>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</si>
  <si>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</si>
  <si>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</si>
  <si>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</si>
  <si>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</si>
  <si>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</si>
  <si>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</si>
  <si>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</si>
  <si>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</si>
  <si>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</si>
  <si>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</si>
  <si>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</si>
  <si>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</si>
  <si>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</si>
  <si>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</si>
  <si>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</si>
  <si>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</si>
  <si>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</si>
  <si>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</si>
  <si>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</si>
  <si>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</si>
  <si>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</si>
  <si>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</si>
  <si>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</si>
  <si>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</si>
  <si>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</si>
  <si>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</si>
  <si>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</si>
  <si>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</si>
  <si>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</si>
  <si>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</si>
  <si>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</si>
  <si>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</si>
  <si>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</si>
  <si>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</si>
  <si>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</si>
  <si>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</si>
  <si>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</si>
  <si>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</si>
  <si>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</si>
  <si>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</si>
  <si>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</si>
  <si>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</si>
  <si>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</si>
  <si>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</si>
  <si>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</si>
  <si>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</si>
  <si>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</si>
  <si>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</si>
  <si>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</si>
  <si>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</si>
  <si>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</si>
  <si>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</si>
  <si>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</si>
  <si>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</si>
  <si>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</si>
  <si>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</si>
  <si>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</si>
  <si>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</si>
  <si>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</si>
  <si>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</si>
  <si>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</si>
  <si>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</si>
  <si>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</si>
  <si>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</si>
  <si>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</si>
  <si>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</si>
  <si>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</si>
  <si>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</si>
  <si>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</si>
  <si>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</si>
  <si>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</si>
  <si>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</si>
  <si>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</si>
  <si>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</si>
  <si>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</si>
  <si>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</si>
  <si>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</si>
  <si>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</si>
  <si>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</si>
  <si>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</si>
  <si>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</si>
  <si>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</si>
  <si>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</si>
  <si>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</si>
  <si>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</si>
  <si>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</si>
  <si>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</si>
  <si>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</si>
  <si>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</si>
  <si>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</si>
  <si>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</si>
  <si>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</si>
  <si>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</si>
  <si>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</si>
  <si>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</si>
  <si>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</si>
  <si>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</si>
  <si>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</si>
  <si>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</si>
  <si>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</si>
  <si>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</si>
  <si>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</si>
  <si>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</si>
  <si>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</si>
  <si>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</si>
  <si>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</si>
  <si>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</si>
  <si>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</si>
  <si>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</si>
  <si>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</si>
  <si>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</si>
  <si>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</si>
  <si>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</si>
  <si>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</si>
  <si>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</si>
  <si>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</si>
  <si>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</si>
  <si>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</si>
  <si>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</si>
  <si>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</si>
  <si>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</si>
  <si>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</si>
  <si>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</si>
  <si>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</si>
  <si>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</si>
  <si>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</si>
  <si>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</si>
  <si>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</si>
  <si>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</si>
  <si>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</si>
  <si>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</si>
  <si>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</si>
  <si>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</si>
  <si>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</si>
  <si>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</si>
  <si>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</si>
  <si>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</si>
  <si>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</si>
  <si>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</si>
  <si>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</si>
  <si>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</si>
  <si>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</si>
  <si>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</si>
  <si>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</si>
  <si>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</si>
  <si>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</si>
  <si>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</si>
  <si>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</si>
  <si>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</si>
  <si>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</si>
  <si>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</si>
  <si>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</si>
  <si>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</si>
  <si>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</si>
  <si>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</si>
  <si>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</si>
  <si>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</si>
  <si>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</si>
  <si>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</si>
  <si>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</si>
  <si>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</si>
  <si>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</si>
  <si>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</si>
  <si>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</si>
  <si>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</si>
  <si>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</si>
  <si>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</si>
  <si>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</si>
  <si>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</si>
  <si>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</si>
  <si>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</si>
  <si>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</si>
  <si>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</si>
  <si>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</si>
  <si>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</si>
  <si>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</si>
  <si>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</si>
  <si>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</si>
  <si>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</si>
  <si>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</si>
  <si>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</si>
  <si>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</si>
  <si>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</si>
  <si>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</si>
  <si>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</si>
  <si>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</si>
  <si>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</si>
  <si>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</si>
  <si>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</si>
  <si>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</si>
  <si>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</si>
  <si>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</si>
  <si>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</si>
  <si>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</si>
  <si>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</si>
  <si>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</si>
  <si>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</si>
  <si>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</si>
  <si>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</si>
  <si>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</si>
  <si>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</si>
  <si>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</si>
  <si>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</si>
  <si>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</si>
  <si>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</si>
  <si>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</si>
  <si>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</si>
  <si>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</si>
  <si>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</si>
  <si>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</si>
  <si>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</si>
  <si>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</si>
  <si>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</si>
  <si>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</si>
  <si>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</si>
  <si>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</si>
  <si>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</si>
  <si>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</si>
  <si>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</si>
  <si>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</si>
  <si>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</si>
  <si>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</si>
  <si>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</si>
  <si>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</si>
  <si>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</si>
  <si>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</si>
  <si>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</si>
  <si>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</si>
  <si>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</si>
  <si>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</si>
  <si>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</si>
  <si>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</si>
  <si>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</si>
  <si>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</si>
  <si>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</si>
  <si>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</si>
  <si>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</si>
  <si>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</si>
  <si>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</si>
  <si>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</si>
  <si>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</si>
  <si>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</si>
  <si>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</si>
  <si>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</si>
  <si>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</si>
  <si>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</si>
  <si>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</si>
  <si>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</si>
  <si>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</si>
  <si>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</si>
  <si>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</si>
  <si>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</si>
  <si>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</si>
  <si>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</si>
  <si>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</si>
  <si>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</si>
  <si>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</si>
  <si>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</si>
  <si>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</si>
  <si>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</si>
  <si>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</si>
  <si>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</si>
  <si>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</si>
  <si>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</si>
  <si>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</si>
  <si>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</si>
  <si>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</si>
  <si>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</si>
  <si>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</si>
  <si>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</si>
  <si>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</si>
  <si>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</si>
  <si>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</si>
  <si>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</si>
  <si>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</si>
  <si>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</si>
  <si>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</si>
  <si>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</si>
  <si>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</si>
  <si>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</si>
  <si>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</si>
  <si>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</si>
  <si>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</si>
  <si>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</si>
  <si>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</si>
  <si>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</si>
  <si>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</si>
  <si>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</si>
  <si>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</si>
  <si>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</si>
  <si>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</si>
  <si>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</si>
  <si>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</si>
  <si>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</si>
  <si>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</si>
  <si>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</si>
  <si>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</si>
  <si>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</si>
  <si>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</si>
  <si>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</si>
  <si>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</si>
  <si>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</si>
  <si>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</si>
  <si>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</si>
  <si>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</si>
  <si>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</si>
  <si>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</si>
  <si>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</si>
  <si>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</si>
  <si>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</si>
  <si>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</si>
  <si>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</si>
  <si>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</si>
  <si>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</si>
  <si>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</si>
  <si>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</si>
  <si>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</si>
  <si>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</si>
  <si>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</si>
  <si>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</si>
  <si>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</si>
  <si>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</si>
  <si>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</si>
  <si>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</si>
  <si>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</si>
  <si>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</si>
  <si>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</si>
  <si>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</si>
  <si>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</si>
  <si>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</si>
  <si>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</si>
  <si>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</si>
  <si>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</si>
  <si>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</si>
  <si>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</si>
  <si>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</si>
  <si>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</si>
  <si>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</si>
  <si>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</si>
  <si>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</si>
  <si>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</si>
  <si>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</si>
  <si>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</si>
  <si>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</si>
  <si>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</si>
  <si>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</si>
  <si>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</si>
  <si>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</si>
  <si>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</si>
  <si>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</si>
  <si>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</si>
  <si>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</si>
  <si>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</si>
  <si>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</si>
  <si>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</si>
  <si>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</si>
  <si>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</si>
  <si>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</si>
  <si>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</si>
  <si>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</si>
  <si>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</si>
  <si>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</si>
  <si>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</si>
  <si>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</si>
  <si>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</si>
  <si>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</si>
  <si>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</si>
  <si>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</si>
  <si>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</si>
  <si>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</si>
  <si>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</si>
  <si>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</si>
  <si>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</si>
  <si>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</si>
  <si>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</si>
  <si>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</si>
  <si>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</si>
  <si>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</si>
  <si>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</si>
  <si>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</si>
  <si>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</si>
  <si>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</si>
  <si>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</si>
  <si>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</si>
  <si>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</si>
  <si>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</si>
  <si>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</si>
  <si>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</si>
  <si>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</si>
  <si>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</si>
  <si>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</si>
  <si>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</si>
  <si>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</si>
  <si>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</si>
  <si>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</si>
  <si>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</si>
  <si>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</si>
  <si>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</si>
  <si>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</si>
  <si>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</si>
  <si>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</si>
  <si>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</si>
  <si>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</si>
  <si>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</si>
  <si>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</si>
  <si>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</si>
  <si>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</si>
  <si>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</si>
  <si>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</si>
  <si>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</si>
  <si>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</si>
  <si>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</si>
  <si>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</si>
  <si>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</si>
  <si>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</si>
  <si>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</si>
  <si>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</si>
  <si>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</si>
  <si>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</si>
  <si>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</si>
  <si>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</si>
  <si>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</si>
  <si>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</si>
  <si>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</si>
  <si>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</si>
  <si>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</si>
  <si>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</si>
  <si>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</si>
  <si>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</si>
  <si>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</si>
  <si>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</si>
  <si>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</si>
  <si>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</si>
  <si>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</si>
  <si>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</si>
  <si>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</si>
  <si>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</si>
  <si>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</si>
  <si>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</si>
  <si>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</si>
  <si>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</si>
  <si>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</si>
  <si>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</si>
  <si>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</si>
  <si>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</si>
  <si>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</si>
  <si>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</si>
  <si>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</si>
  <si>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</si>
  <si>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</si>
  <si>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</si>
  <si>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</si>
  <si>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</si>
  <si>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</si>
  <si>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</si>
  <si>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</si>
  <si>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</si>
  <si>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</si>
  <si>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</si>
  <si>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</si>
  <si>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</si>
  <si>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</si>
  <si>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</si>
  <si>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</si>
  <si>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</si>
  <si>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</si>
  <si>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</si>
  <si>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</si>
  <si>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</si>
  <si>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</si>
  <si>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</si>
  <si>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</si>
  <si>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</si>
  <si>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</si>
  <si>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</si>
  <si>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</si>
  <si>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</si>
  <si>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</si>
  <si>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</si>
  <si>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</si>
  <si>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</si>
  <si>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</si>
  <si>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</si>
  <si>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</si>
  <si>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</si>
  <si>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</si>
  <si>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</si>
  <si>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</si>
  <si>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</si>
  <si>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</si>
  <si>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</si>
  <si>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</si>
  <si>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</si>
  <si>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</si>
  <si>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</si>
  <si>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</si>
  <si>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</si>
  <si>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</si>
  <si>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</si>
  <si>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</si>
  <si>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</si>
  <si>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</si>
  <si>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</si>
  <si>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</si>
  <si>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</si>
  <si>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</si>
  <si>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</si>
  <si>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</si>
  <si>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</si>
  <si>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</si>
  <si>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</si>
  <si>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</si>
  <si>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</si>
  <si>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</si>
  <si>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</si>
  <si>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</si>
  <si>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</si>
  <si>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</si>
  <si>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</si>
  <si>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</si>
  <si>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</si>
  <si>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</si>
  <si>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</si>
  <si>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</si>
  <si>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</si>
  <si>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</si>
  <si>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</si>
  <si>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</si>
  <si>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</si>
  <si>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</si>
  <si>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</si>
  <si>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</si>
  <si>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</si>
  <si>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</si>
  <si>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</si>
  <si>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</si>
  <si>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</si>
  <si>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</si>
  <si>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</si>
  <si>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</si>
  <si>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</si>
  <si>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</si>
  <si>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</si>
  <si>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</si>
  <si>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</si>
  <si>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</si>
  <si>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</si>
  <si>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</si>
  <si>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</si>
  <si>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</si>
  <si>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</si>
  <si>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</si>
  <si>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</si>
  <si>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</si>
  <si>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</si>
  <si>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</si>
  <si>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</si>
  <si>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</si>
  <si>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</si>
  <si>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</si>
  <si>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</si>
  <si>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</si>
  <si>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</si>
  <si>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</si>
  <si>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</si>
  <si>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</si>
  <si>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</si>
  <si>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</si>
  <si>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</si>
  <si>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</si>
  <si>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</si>
  <si>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</si>
  <si>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</si>
  <si>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</si>
  <si>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</si>
  <si>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</si>
  <si>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</si>
  <si>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</si>
  <si>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</si>
  <si>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</si>
  <si>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</si>
  <si>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</si>
  <si>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</si>
  <si>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</si>
  <si>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</si>
  <si>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</si>
  <si>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</si>
  <si>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</si>
  <si>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</si>
  <si>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</si>
  <si>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</si>
  <si>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</si>
  <si>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</si>
  <si>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</si>
  <si>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</si>
  <si>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</si>
  <si>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</si>
  <si>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</si>
  <si>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</si>
  <si>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</si>
  <si>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</si>
  <si>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</si>
  <si>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</si>
  <si>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</si>
  <si>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</si>
  <si>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</si>
  <si>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</si>
  <si>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</si>
  <si>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</si>
  <si>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</si>
  <si>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</si>
  <si>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</si>
  <si>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</si>
  <si>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</si>
  <si>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</si>
  <si>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</si>
  <si>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</si>
  <si>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</si>
  <si>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</si>
  <si>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</si>
  <si>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</si>
  <si>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</si>
  <si>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</si>
  <si>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</si>
  <si>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</si>
  <si>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</si>
  <si>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</si>
  <si>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</si>
  <si>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</si>
  <si>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</si>
  <si>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</si>
  <si>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</si>
  <si>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</si>
  <si>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</si>
  <si>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</si>
  <si>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</si>
  <si>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</si>
  <si>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</si>
  <si>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</si>
  <si>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</si>
  <si>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</si>
  <si>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</si>
  <si>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</si>
  <si>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</si>
  <si>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</si>
  <si>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</si>
  <si>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</si>
  <si>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</si>
  <si>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</si>
  <si>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</si>
  <si>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</si>
  <si>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</si>
  <si>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</si>
  <si>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</si>
  <si>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</si>
  <si>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</si>
  <si>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</si>
  <si>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</si>
  <si>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</si>
  <si>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</si>
  <si>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</si>
  <si>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</si>
  <si>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</si>
  <si>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</si>
  <si>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</si>
  <si>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</si>
  <si>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</si>
  <si>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</si>
  <si>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</si>
  <si>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</si>
  <si>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</si>
  <si>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</si>
  <si>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</si>
  <si>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</si>
  <si>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</si>
  <si>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</si>
  <si>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</si>
  <si>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</si>
  <si>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</si>
  <si>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</si>
  <si>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</si>
  <si>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</si>
  <si>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</si>
  <si>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</si>
  <si>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</si>
  <si>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</si>
  <si>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</si>
  <si>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</si>
  <si>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</si>
  <si>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</si>
  <si>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</si>
  <si>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</si>
  <si>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</si>
  <si>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</si>
  <si>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</si>
  <si>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</si>
  <si>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</si>
  <si>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</si>
  <si>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</si>
  <si>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</si>
  <si>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</si>
  <si>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</si>
  <si>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</si>
  <si>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</si>
  <si>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</si>
  <si>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</si>
  <si>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</si>
  <si>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</si>
  <si>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</si>
  <si>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</si>
  <si>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</si>
  <si>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</si>
  <si>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</si>
  <si>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</si>
  <si>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</si>
  <si>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</si>
  <si>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</si>
  <si>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</si>
  <si>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</si>
  <si>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</si>
  <si>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</si>
  <si>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</si>
  <si>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</si>
  <si>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</si>
  <si>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</si>
  <si>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</si>
  <si>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</si>
  <si>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</si>
  <si>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</si>
  <si>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</si>
  <si>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</si>
  <si>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</si>
  <si>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</si>
  <si>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</si>
  <si>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</si>
  <si>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</si>
  <si>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</si>
  <si>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</si>
  <si>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</si>
  <si>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</si>
  <si>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</si>
  <si>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</si>
  <si>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</si>
  <si>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</si>
  <si>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</si>
  <si>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</si>
  <si>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</si>
  <si>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</si>
  <si>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</si>
  <si>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</si>
  <si>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</si>
  <si>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</si>
  <si>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</si>
  <si>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</si>
  <si>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</si>
  <si>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</si>
  <si>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</si>
  <si>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</si>
  <si>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</si>
  <si>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</si>
  <si>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</si>
  <si>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</si>
  <si>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</si>
  <si>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</si>
  <si>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</si>
  <si>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</si>
  <si>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</si>
  <si>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</si>
  <si>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</si>
  <si>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</si>
  <si>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</si>
  <si>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</si>
  <si>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</si>
  <si>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</si>
  <si>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</si>
  <si>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</si>
  <si>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</si>
  <si>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</si>
  <si>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</si>
  <si>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</si>
  <si>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</si>
  <si>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</si>
  <si>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</si>
  <si>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</si>
  <si>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</si>
  <si>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</si>
  <si>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</si>
  <si>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</si>
  <si>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</si>
  <si>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</si>
  <si>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</si>
  <si>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</si>
  <si>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</si>
  <si>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</si>
  <si>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</si>
  <si>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</si>
  <si>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</si>
  <si>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</si>
  <si>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</si>
  <si>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</si>
  <si>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</si>
  <si>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</si>
  <si>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</si>
  <si>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</si>
  <si>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</si>
  <si>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</si>
  <si>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</si>
  <si>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</si>
  <si>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</si>
  <si>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</si>
  <si>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</si>
  <si>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</si>
  <si>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</si>
  <si>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</si>
  <si>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</si>
  <si>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</si>
  <si>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</si>
  <si>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</si>
  <si>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</si>
  <si>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</si>
  <si>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</si>
  <si>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</si>
  <si>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</si>
  <si>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</si>
  <si>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</si>
  <si>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</si>
  <si>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</si>
  <si>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</si>
  <si>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</si>
  <si>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</si>
  <si>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</si>
  <si>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</si>
  <si>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</si>
  <si>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</si>
  <si>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</si>
  <si>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</si>
  <si>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</si>
  <si>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</si>
  <si>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</si>
  <si>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</si>
  <si>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</si>
  <si>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</si>
  <si>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</si>
  <si>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</si>
  <si>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</si>
  <si>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</si>
  <si>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</si>
  <si>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</si>
  <si>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</si>
  <si>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</si>
  <si>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</si>
  <si>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</si>
  <si>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</si>
  <si>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</si>
  <si>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</si>
  <si>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</si>
  <si>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</si>
  <si>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</si>
  <si>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</si>
  <si>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</si>
  <si>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</si>
  <si>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</si>
  <si>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</si>
  <si>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</si>
  <si>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</si>
  <si>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</si>
  <si>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</si>
  <si>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</si>
  <si>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</si>
  <si>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</si>
  <si>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</si>
  <si>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</si>
  <si>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</si>
  <si>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</si>
  <si>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</si>
  <si>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</si>
  <si>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</si>
  <si>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</si>
  <si>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</si>
  <si>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</si>
  <si>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</si>
  <si>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</si>
  <si>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</si>
  <si>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</si>
  <si>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</si>
  <si>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</si>
  <si>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</si>
  <si>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</si>
  <si>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</si>
  <si>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</si>
  <si>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</si>
  <si>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</si>
  <si>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</si>
  <si>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</si>
  <si>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</si>
  <si>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</si>
  <si>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</si>
  <si>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</si>
  <si>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</si>
  <si>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</si>
  <si>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</si>
  <si>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</si>
  <si>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</si>
  <si>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</si>
  <si>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</si>
  <si>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</si>
  <si>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</si>
  <si>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</si>
  <si>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</si>
  <si>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</si>
  <si>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</si>
  <si>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</si>
  <si>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</si>
  <si>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</si>
  <si>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</si>
  <si>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</si>
  <si>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</si>
  <si>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</si>
  <si>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</si>
  <si>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</si>
  <si>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</si>
  <si>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</si>
  <si>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</si>
  <si>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</si>
  <si>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</si>
  <si>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</si>
  <si>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</si>
  <si>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</si>
  <si>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</si>
  <si>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</si>
  <si>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</si>
  <si>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</si>
  <si>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</si>
  <si>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</si>
  <si>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</si>
  <si>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</si>
  <si>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</si>
  <si>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</si>
  <si>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</si>
  <si>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</si>
  <si>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</si>
  <si>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</si>
  <si>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</si>
  <si>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</si>
  <si>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</si>
  <si>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</si>
  <si>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</si>
  <si>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</si>
  <si>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</si>
  <si>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</si>
  <si>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</si>
  <si>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</si>
  <si>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</si>
  <si>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</si>
  <si>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</si>
  <si>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</si>
  <si>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</si>
  <si>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</si>
  <si>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</si>
  <si>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</si>
  <si>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</si>
  <si>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</si>
  <si>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</si>
  <si>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</si>
  <si>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</si>
  <si>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</si>
  <si>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</si>
  <si>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</si>
  <si>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</si>
  <si>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</si>
  <si>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</si>
  <si>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</si>
  <si>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</si>
  <si>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</si>
  <si>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</si>
  <si>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</si>
  <si>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</si>
  <si>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</si>
  <si>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</si>
  <si>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</si>
  <si>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</si>
  <si>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</si>
  <si>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</si>
  <si>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</si>
  <si>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</si>
  <si>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</si>
  <si>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</si>
  <si>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</si>
  <si>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</si>
  <si>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</si>
  <si>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</si>
  <si>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</si>
  <si>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</si>
  <si>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</si>
  <si>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</si>
  <si>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</si>
  <si>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</si>
  <si>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</si>
  <si>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</si>
  <si>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</si>
  <si>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</si>
  <si>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</si>
  <si>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</si>
  <si>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</si>
  <si>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</si>
  <si>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</si>
  <si>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</si>
  <si>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</si>
  <si>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</si>
  <si>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</si>
  <si>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</si>
  <si>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</si>
  <si>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</si>
  <si>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</si>
  <si>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</si>
  <si>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</si>
  <si>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</si>
  <si>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</si>
  <si>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</si>
  <si>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</si>
  <si>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</si>
  <si>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</si>
  <si>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</si>
  <si>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</si>
  <si>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</si>
  <si>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</si>
  <si>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</si>
  <si>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</si>
  <si>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</si>
  <si>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</si>
  <si>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</si>
  <si>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</si>
  <si>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</si>
  <si>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</si>
  <si>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</si>
  <si>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</si>
  <si>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</si>
  <si>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</si>
  <si>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</si>
  <si>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</si>
  <si>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</si>
  <si>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</si>
  <si>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</si>
  <si>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</si>
  <si>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</si>
  <si>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</si>
  <si>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</si>
  <si>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</si>
  <si>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</si>
  <si>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</si>
  <si>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</si>
  <si>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</si>
  <si>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</si>
  <si>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</si>
  <si>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</si>
  <si>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</si>
  <si>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</si>
  <si>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</si>
  <si>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</si>
  <si>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</si>
  <si>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</si>
  <si>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</si>
  <si>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</si>
  <si>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</si>
  <si>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</si>
  <si>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</si>
  <si>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</si>
  <si>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</si>
  <si>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</si>
  <si>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</si>
  <si>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</si>
  <si>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</si>
  <si>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</si>
  <si>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</si>
  <si>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</si>
  <si>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</si>
  <si>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</si>
  <si>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</si>
  <si>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</si>
  <si>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</si>
  <si>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</si>
  <si>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</si>
  <si>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</si>
  <si>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</si>
  <si>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</si>
  <si>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</si>
  <si>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</si>
  <si>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</si>
  <si>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</si>
  <si>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</si>
  <si>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</si>
  <si>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</si>
  <si>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</si>
  <si>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</si>
  <si>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</si>
  <si>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</si>
  <si>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</si>
  <si>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</si>
  <si>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</si>
  <si>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</si>
  <si>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</si>
  <si>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</si>
  <si>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</si>
  <si>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</si>
  <si>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</si>
  <si>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</si>
  <si>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</si>
  <si>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</si>
  <si>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</si>
  <si>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</si>
  <si>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</si>
  <si>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</si>
  <si>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</si>
  <si>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</si>
  <si>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</si>
  <si>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</si>
  <si>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</si>
  <si>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</si>
  <si>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</si>
  <si>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</si>
  <si>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</si>
  <si>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</si>
  <si>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</si>
  <si>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</si>
  <si>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</si>
  <si>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</si>
  <si>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</si>
  <si>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</si>
  <si>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</si>
  <si>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</si>
  <si>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</si>
  <si>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</si>
  <si>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</si>
  <si>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</si>
  <si>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</si>
  <si>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</si>
  <si>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</si>
  <si>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</si>
  <si>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</si>
  <si>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</si>
  <si>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</si>
  <si>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</si>
  <si>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</si>
  <si>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</si>
  <si>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</si>
  <si>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</si>
  <si>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</si>
  <si>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</si>
  <si>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</si>
  <si>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</si>
  <si>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</si>
  <si>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</si>
  <si>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</si>
  <si>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</si>
  <si>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</si>
  <si>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</si>
  <si>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</si>
  <si>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</si>
  <si>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</si>
  <si>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</si>
  <si>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</si>
  <si>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</si>
  <si>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</si>
  <si>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</si>
  <si>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</si>
  <si>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</si>
  <si>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</si>
  <si>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</si>
  <si>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</si>
  <si>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</si>
  <si>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</si>
  <si>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</si>
  <si>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</si>
  <si>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</si>
  <si>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</si>
  <si>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</si>
  <si>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</si>
  <si>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</si>
  <si>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</si>
  <si>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</si>
  <si>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</si>
  <si>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</si>
  <si>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</si>
  <si>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</si>
  <si>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</si>
  <si>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</si>
  <si>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</si>
  <si>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</si>
  <si>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</si>
  <si>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</si>
  <si>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</si>
  <si>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</si>
  <si>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</si>
  <si>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</si>
  <si>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</si>
  <si>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</si>
  <si>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</si>
  <si>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</si>
  <si>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</si>
  <si>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</si>
  <si>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</si>
  <si>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</si>
  <si>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</si>
  <si>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</si>
  <si>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</si>
  <si>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</si>
  <si>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</si>
  <si>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</si>
  <si>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</si>
  <si>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</si>
  <si>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</si>
  <si>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</si>
  <si>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</si>
  <si>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</si>
  <si>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</si>
  <si>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</si>
  <si>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</si>
  <si>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</si>
  <si>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</si>
  <si>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</si>
  <si>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</si>
  <si>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</si>
  <si>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</si>
  <si>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</si>
  <si>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</si>
  <si>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</si>
  <si>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</si>
  <si>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</si>
  <si>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</si>
  <si>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</si>
  <si>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</si>
  <si>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</si>
  <si>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</si>
  <si>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</si>
  <si>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</si>
  <si>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</si>
  <si>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</si>
  <si>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</si>
  <si>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</si>
  <si>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</si>
  <si>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</si>
  <si>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</si>
  <si>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</si>
  <si>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</si>
  <si>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</si>
  <si>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</si>
  <si>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</si>
  <si>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</si>
  <si>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</si>
  <si>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</si>
  <si>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</si>
  <si>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</si>
  <si>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</si>
  <si>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</si>
  <si>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</si>
  <si>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</si>
  <si>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</si>
  <si>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</si>
  <si>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</si>
  <si>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</si>
  <si>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</si>
  <si>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</si>
  <si>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</si>
  <si>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</si>
  <si>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</si>
  <si>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</si>
  <si>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</si>
  <si>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</si>
  <si>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</si>
  <si>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</si>
  <si>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</si>
  <si>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</si>
  <si>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</si>
  <si>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</si>
  <si>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</si>
  <si>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</si>
  <si>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</si>
  <si>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</si>
  <si>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</si>
  <si>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</si>
  <si>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</si>
  <si>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</si>
  <si>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</si>
  <si>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</si>
  <si>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</si>
  <si>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</si>
  <si>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</si>
  <si>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</si>
  <si>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</si>
  <si>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</si>
  <si>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</si>
  <si>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</si>
  <si>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</si>
  <si>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</si>
  <si>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</si>
  <si>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</si>
  <si>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</si>
  <si>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</si>
  <si>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</si>
  <si>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</si>
  <si>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</si>
  <si>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</si>
  <si>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</si>
  <si>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</si>
  <si>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</si>
  <si>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</si>
  <si>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</si>
  <si>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</si>
  <si>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</si>
  <si>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</si>
  <si>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</si>
  <si>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</si>
  <si>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</si>
  <si>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</si>
  <si>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</si>
  <si>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</si>
  <si>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</si>
  <si>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</si>
  <si>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</si>
  <si>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</si>
  <si>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</si>
  <si>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</si>
  <si>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</si>
  <si>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</si>
  <si>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</si>
  <si>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</si>
  <si>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</si>
  <si>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</si>
  <si>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</si>
  <si>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</si>
  <si>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</si>
  <si>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</si>
  <si>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</si>
  <si>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</si>
  <si>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</si>
  <si>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</si>
  <si>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</si>
  <si>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</si>
  <si>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</si>
  <si>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</si>
  <si>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</si>
  <si>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</si>
  <si>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</si>
  <si>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</si>
  <si>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</si>
  <si>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</si>
  <si>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</si>
  <si>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</si>
  <si>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</si>
  <si>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</si>
  <si>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</si>
  <si>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</si>
  <si>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</si>
  <si>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</si>
  <si>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</si>
  <si>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</si>
  <si>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</si>
  <si>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</si>
  <si>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</si>
  <si>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</si>
  <si>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</si>
  <si>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</si>
  <si>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</si>
  <si>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</si>
  <si>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</si>
  <si>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</si>
  <si>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</si>
  <si>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</si>
  <si>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</si>
  <si>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</si>
  <si>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</si>
  <si>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</si>
  <si>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</si>
  <si>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</si>
  <si>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</si>
  <si>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</si>
  <si>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</si>
  <si>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</si>
  <si>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</si>
  <si>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</si>
  <si>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</si>
  <si>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</si>
  <si>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</si>
  <si>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</si>
  <si>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</si>
  <si>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</si>
  <si>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</si>
  <si>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</si>
  <si>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</si>
  <si>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</si>
  <si>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</si>
  <si>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</si>
  <si>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</si>
  <si>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</si>
  <si>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</si>
  <si>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</si>
  <si>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</si>
  <si>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</si>
  <si>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</si>
  <si>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</si>
  <si>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</si>
  <si>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</si>
  <si>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</si>
  <si>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</si>
  <si>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</si>
  <si>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</si>
  <si>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</si>
  <si>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</si>
  <si>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</si>
  <si>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</si>
  <si>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</si>
  <si>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</si>
  <si>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</si>
  <si>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</si>
  <si>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</si>
  <si>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</si>
  <si>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</si>
  <si>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</si>
  <si>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</si>
  <si>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</si>
  <si>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</si>
  <si>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</si>
  <si>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</si>
  <si>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</si>
  <si>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</si>
  <si>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</si>
  <si>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</si>
  <si>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</si>
  <si>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</si>
  <si>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</si>
  <si>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</si>
  <si>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</si>
  <si>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</si>
  <si>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</si>
  <si>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</si>
  <si>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</si>
  <si>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</si>
  <si>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</si>
  <si>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</si>
  <si>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</si>
  <si>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</si>
  <si>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</si>
  <si>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</si>
  <si>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</si>
  <si>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</si>
  <si>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</si>
  <si>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</si>
  <si>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</si>
  <si>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</si>
  <si>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</si>
  <si>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</si>
  <si>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</si>
  <si>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</si>
  <si>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</si>
  <si>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</si>
  <si>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</si>
  <si>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</si>
  <si>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</si>
  <si>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</si>
  <si>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</si>
  <si>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</si>
  <si>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</si>
  <si>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</si>
  <si>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</si>
  <si>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</si>
  <si>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</si>
  <si>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</si>
  <si>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</si>
  <si>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</si>
  <si>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</si>
  <si>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</si>
  <si>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</si>
  <si>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</si>
  <si>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</si>
  <si>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</si>
  <si>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</si>
  <si>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</si>
  <si>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</si>
  <si>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</si>
  <si>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</si>
  <si>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</si>
  <si>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</si>
  <si>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</si>
  <si>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</si>
  <si>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</si>
  <si>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</si>
  <si>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</si>
  <si>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</si>
  <si>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</si>
  <si>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</si>
  <si>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</si>
  <si>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</si>
  <si>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</si>
  <si>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</si>
  <si>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</si>
  <si>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</si>
  <si>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</si>
  <si>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</si>
  <si>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</si>
  <si>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</si>
  <si>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</si>
  <si>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</si>
  <si>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</si>
  <si>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</si>
  <si>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</si>
  <si>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</si>
  <si>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</si>
  <si>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</si>
  <si>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</si>
  <si>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</si>
  <si>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</si>
  <si>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</si>
  <si>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</si>
  <si>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</si>
  <si>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</si>
  <si>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</si>
  <si>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</si>
  <si>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</si>
  <si>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</si>
  <si>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</si>
  <si>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</si>
  <si>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</si>
  <si>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</si>
  <si>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</si>
  <si>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</si>
  <si>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</si>
  <si>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</si>
  <si>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</si>
  <si>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</si>
  <si>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</si>
  <si>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</si>
  <si>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</si>
  <si>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</si>
  <si>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</si>
  <si>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</si>
  <si>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</si>
  <si>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</si>
  <si>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</si>
  <si>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</si>
  <si>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</si>
  <si>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</si>
  <si>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</si>
  <si>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</si>
  <si>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</si>
  <si>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</si>
  <si>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</si>
  <si>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</si>
  <si>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</si>
  <si>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</si>
  <si>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</si>
  <si>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</si>
  <si>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</si>
  <si>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</si>
  <si>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</si>
  <si>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</si>
  <si>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</si>
  <si>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</si>
  <si>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</si>
  <si>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</si>
  <si>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</si>
  <si>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</si>
  <si>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</si>
  <si>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</si>
  <si>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</si>
  <si>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</si>
  <si>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</si>
  <si>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</si>
  <si>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</si>
  <si>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</si>
  <si>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</si>
  <si>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</si>
  <si>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</si>
  <si>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</si>
  <si>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</si>
  <si>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</si>
  <si>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</si>
  <si>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</si>
  <si>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</si>
  <si>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</si>
  <si>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</si>
  <si>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</si>
  <si>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</si>
  <si>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</si>
  <si>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</si>
  <si>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</si>
  <si>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</si>
  <si>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</si>
  <si>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</si>
  <si>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</si>
  <si>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</si>
  <si>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</si>
  <si>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</si>
  <si>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</si>
  <si>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</si>
  <si>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</si>
  <si>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</si>
  <si>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</si>
  <si>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</si>
  <si>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</si>
  <si>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</si>
  <si>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</si>
  <si>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</si>
  <si>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</si>
  <si>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</si>
  <si>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</si>
  <si>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</si>
  <si>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</si>
  <si>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</si>
  <si>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</si>
  <si>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</si>
  <si>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</si>
  <si>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</si>
  <si>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</si>
  <si>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</si>
  <si>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</si>
  <si>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</si>
  <si>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</si>
  <si>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</si>
  <si>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</si>
  <si>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</si>
  <si>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</si>
  <si>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</si>
  <si>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</si>
  <si>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</si>
  <si>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</si>
  <si>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</si>
  <si>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</si>
  <si>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</si>
  <si>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</si>
  <si>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</si>
  <si>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</si>
  <si>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</si>
  <si>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</si>
  <si>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</si>
  <si>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</si>
  <si>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</si>
  <si>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</si>
  <si>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</si>
  <si>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</si>
  <si>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</si>
  <si>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</si>
  <si>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</si>
  <si>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</si>
  <si>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</si>
  <si>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</si>
  <si>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</si>
  <si>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</si>
  <si>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</si>
  <si>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</si>
  <si>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</si>
  <si>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</si>
  <si>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</si>
  <si>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</si>
  <si>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</si>
  <si>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</si>
  <si>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</si>
  <si>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</si>
  <si>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</si>
  <si>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</si>
  <si>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</si>
  <si>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</si>
  <si>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</si>
  <si>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</si>
  <si>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</si>
  <si>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</si>
  <si>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</si>
  <si>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</si>
  <si>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</si>
  <si>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</si>
  <si>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</si>
  <si>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</si>
  <si>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</si>
  <si>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</si>
  <si>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</si>
  <si>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</si>
  <si>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</si>
  <si>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</si>
  <si>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</si>
  <si>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</si>
  <si>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</si>
  <si>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</si>
  <si>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</si>
  <si>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</si>
  <si>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</si>
  <si>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</si>
  <si>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</si>
  <si>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</si>
  <si>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</si>
  <si>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</si>
  <si>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</si>
  <si>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</si>
  <si>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</si>
  <si>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</si>
  <si>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</si>
  <si>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</si>
  <si>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</si>
  <si>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</si>
  <si>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</si>
  <si>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</si>
  <si>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</si>
  <si>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</si>
  <si>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</si>
  <si>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</si>
  <si>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</si>
  <si>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</si>
  <si>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</si>
  <si>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</si>
  <si>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</si>
  <si>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</si>
  <si>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</si>
  <si>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</si>
  <si>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</si>
  <si>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</si>
  <si>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</si>
  <si>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</si>
  <si>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</si>
  <si>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</si>
  <si>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</si>
  <si>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</si>
  <si>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</si>
  <si>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</si>
  <si>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</si>
  <si>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</si>
  <si>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</si>
  <si>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</si>
  <si>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</si>
  <si>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</si>
  <si>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</si>
  <si>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</si>
  <si>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</si>
  <si>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</si>
  <si>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</si>
  <si>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</si>
  <si>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</si>
  <si>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</si>
  <si>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</si>
  <si>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</si>
  <si>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</si>
  <si>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</si>
  <si>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</si>
  <si>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</si>
  <si>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</si>
  <si>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</si>
  <si>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</si>
  <si>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</si>
  <si>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</si>
  <si>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</si>
  <si>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</si>
  <si>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</si>
  <si>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</si>
  <si>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</si>
  <si>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</si>
  <si>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</si>
  <si>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</si>
  <si>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</si>
  <si>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</si>
  <si>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</si>
  <si>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</si>
  <si>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</si>
  <si>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</si>
  <si>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</si>
  <si>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</si>
  <si>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</si>
  <si>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</si>
  <si>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</si>
  <si>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</si>
  <si>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</si>
  <si>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</si>
  <si>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</si>
  <si>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</si>
  <si>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</si>
  <si>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</si>
  <si>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</si>
  <si>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</si>
  <si>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</si>
  <si>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</si>
  <si>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</si>
  <si>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</si>
  <si>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</si>
  <si>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</si>
  <si>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</si>
  <si>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</si>
  <si>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</si>
  <si>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</si>
  <si>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</si>
  <si>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</si>
  <si>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</si>
  <si>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</si>
  <si>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</si>
  <si>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</si>
  <si>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</si>
  <si>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</si>
  <si>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</si>
  <si>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</si>
  <si>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</si>
  <si>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</si>
  <si>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</si>
  <si>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</si>
  <si>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</si>
  <si>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</si>
  <si>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</si>
  <si>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</si>
  <si>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</si>
  <si>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</si>
  <si>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</si>
  <si>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</si>
  <si>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</si>
  <si>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</si>
  <si>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</si>
  <si>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</si>
  <si>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</si>
  <si>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</si>
  <si>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</si>
  <si>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</si>
  <si>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</si>
  <si>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</si>
  <si>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</si>
  <si>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</si>
  <si>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</si>
  <si>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</si>
  <si>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</si>
  <si>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</si>
  <si>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</si>
  <si>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</si>
  <si>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</si>
  <si>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</si>
  <si>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</si>
  <si>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</si>
  <si>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</si>
  <si>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</si>
  <si>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</si>
  <si>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</si>
  <si>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</si>
  <si>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</si>
  <si>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</si>
  <si>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</si>
  <si>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</si>
  <si>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</si>
  <si>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</si>
  <si>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</si>
  <si>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</si>
  <si>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</si>
  <si>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</si>
  <si>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</si>
  <si>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</si>
  <si>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</si>
  <si>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</si>
  <si>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</si>
  <si>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</si>
  <si>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</si>
  <si>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</si>
  <si>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</si>
  <si>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</si>
  <si>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</si>
  <si>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</si>
  <si>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</si>
  <si>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</si>
  <si>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</si>
  <si>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</si>
  <si>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</si>
  <si>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</si>
  <si>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</si>
  <si>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</si>
  <si>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</si>
  <si>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</si>
  <si>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</si>
  <si>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</si>
  <si>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</si>
  <si>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</si>
  <si>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</si>
  <si>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</si>
  <si>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</si>
  <si>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</si>
  <si>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</si>
  <si>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</si>
  <si>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</si>
  <si>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</si>
  <si>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</si>
  <si>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</si>
  <si>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</si>
  <si>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</si>
  <si>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</si>
  <si>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</si>
  <si>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</si>
  <si>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</si>
  <si>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</si>
  <si>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</si>
  <si>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</si>
  <si>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</si>
  <si>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</si>
  <si>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</si>
  <si>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</si>
  <si>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</si>
  <si>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</si>
  <si>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</si>
  <si>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</si>
  <si>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</si>
  <si>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</si>
  <si>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</si>
  <si>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</si>
  <si>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</si>
  <si>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</si>
  <si>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</si>
  <si>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</si>
  <si>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</si>
  <si>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</si>
  <si>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</si>
  <si>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</si>
  <si>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</si>
  <si>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</si>
  <si>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</si>
  <si>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</si>
  <si>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</si>
  <si>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</si>
  <si>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</si>
  <si>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</si>
  <si>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</si>
  <si>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</si>
  <si>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</si>
  <si>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</si>
  <si>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</si>
  <si>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</si>
  <si>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</si>
  <si>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</si>
  <si>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</si>
  <si>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</si>
  <si>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</si>
  <si>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</si>
  <si>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</si>
  <si>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</si>
  <si>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</si>
  <si>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</si>
  <si>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</si>
  <si>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</si>
  <si>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</si>
  <si>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</si>
  <si>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</si>
  <si>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</si>
  <si>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</si>
  <si>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</si>
  <si>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</si>
  <si>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</si>
  <si>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</si>
  <si>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</si>
  <si>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</si>
  <si>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</si>
  <si>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</si>
  <si>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</si>
  <si>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</si>
  <si>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</si>
  <si>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</si>
  <si>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</si>
  <si>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</si>
  <si>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</si>
  <si>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</si>
  <si>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</si>
  <si>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</si>
  <si>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</si>
  <si>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</si>
  <si>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</si>
  <si>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</si>
  <si>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</si>
  <si>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</si>
  <si>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</si>
  <si>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</si>
  <si>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</si>
  <si>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</si>
  <si>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</si>
  <si>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</si>
  <si>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</si>
  <si>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</si>
  <si>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</si>
  <si>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</si>
  <si>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</si>
  <si>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</si>
  <si>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</si>
  <si>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</si>
  <si>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</si>
  <si>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</si>
  <si>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</si>
  <si>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</si>
  <si>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</si>
  <si>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</si>
  <si>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</si>
  <si>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</si>
  <si>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</si>
  <si>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</si>
  <si>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</si>
  <si>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</si>
  <si>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</si>
  <si>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</si>
  <si>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</si>
  <si>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</si>
  <si>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</si>
  <si>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</si>
  <si>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</si>
  <si>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</si>
  <si>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</si>
  <si>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</si>
  <si>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</si>
  <si>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</si>
  <si>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</si>
  <si>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</si>
  <si>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</si>
  <si>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</si>
  <si>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</si>
  <si>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</si>
  <si>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</si>
  <si>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</si>
  <si>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</si>
  <si>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</si>
  <si>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</si>
  <si>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</si>
  <si>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</si>
  <si>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</si>
  <si>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</si>
  <si>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</si>
  <si>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</si>
  <si>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</si>
  <si>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</si>
  <si>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</si>
  <si>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</si>
  <si>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</si>
  <si>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</si>
  <si>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</si>
  <si>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</si>
  <si>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</si>
  <si>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</si>
  <si>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</si>
  <si>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</si>
  <si>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</si>
  <si>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</si>
  <si>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</si>
  <si>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</si>
  <si>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</si>
  <si>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</si>
  <si>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</si>
  <si>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</si>
  <si>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</si>
  <si>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</si>
  <si>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</si>
  <si>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</si>
  <si>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</si>
  <si>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</si>
  <si>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</si>
  <si>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</si>
  <si>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</si>
  <si>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</si>
  <si>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</si>
  <si>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</si>
  <si>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</si>
  <si>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</si>
  <si>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</si>
  <si>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</si>
  <si>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</si>
  <si>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</si>
  <si>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</si>
  <si>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</si>
  <si>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</si>
  <si>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</si>
  <si>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</si>
  <si>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</si>
  <si>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</si>
  <si>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</si>
  <si>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</si>
  <si>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</si>
  <si>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</si>
  <si>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</si>
  <si>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</si>
  <si>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</si>
  <si>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</si>
  <si>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</si>
  <si>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</si>
  <si>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</si>
  <si>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</si>
  <si>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</si>
  <si>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</si>
  <si>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</si>
  <si>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</si>
  <si>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</si>
  <si>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</si>
  <si>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</si>
  <si>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</si>
  <si>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</si>
  <si>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</si>
  <si>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</si>
  <si>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</si>
  <si>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</si>
  <si>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</si>
  <si>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</si>
  <si>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</si>
  <si>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</si>
  <si>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</si>
  <si>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</si>
  <si>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</si>
  <si>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</si>
  <si>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</si>
  <si>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</si>
  <si>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</si>
  <si>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</si>
  <si>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</si>
  <si>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</si>
  <si>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</si>
  <si>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</si>
  <si>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</si>
  <si>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</si>
  <si>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</si>
  <si>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</si>
  <si>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</si>
  <si>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</si>
  <si>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</si>
  <si>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</si>
  <si>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</si>
  <si>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</si>
  <si>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</si>
  <si>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</si>
  <si>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</si>
  <si>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</si>
  <si>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</si>
  <si>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</si>
  <si>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</si>
  <si>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</si>
  <si>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</si>
  <si>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</si>
  <si>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</si>
  <si>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</si>
  <si>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</si>
  <si>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</si>
  <si>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</si>
  <si>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</si>
  <si>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</si>
  <si>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</si>
  <si>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</si>
  <si>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</si>
  <si>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</si>
  <si>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</si>
  <si>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</si>
  <si>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</si>
  <si>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</si>
  <si>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</si>
  <si>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</si>
  <si>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</si>
  <si>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</si>
  <si>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</si>
  <si>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</si>
  <si>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</si>
  <si>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</si>
  <si>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</si>
  <si>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</si>
  <si>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</si>
  <si>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</si>
  <si>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</si>
  <si>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</si>
  <si>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</si>
  <si>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</si>
  <si>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</si>
  <si>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</si>
  <si>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</si>
  <si>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</si>
  <si>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</si>
  <si>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</si>
  <si>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</si>
  <si>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</si>
  <si>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</si>
  <si>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</si>
  <si>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</si>
  <si>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</si>
  <si>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</si>
  <si>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</si>
  <si>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</si>
  <si>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</si>
  <si>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</si>
  <si>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</si>
  <si>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</si>
  <si>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</si>
  <si>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</si>
  <si>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</si>
  <si>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</si>
  <si>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</si>
  <si>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</si>
  <si>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</si>
  <si>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</si>
  <si>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</si>
  <si>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</si>
  <si>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</si>
  <si>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</si>
  <si>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</si>
  <si>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</si>
  <si>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</si>
  <si>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</si>
  <si>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</si>
  <si>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</si>
  <si>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</si>
  <si>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</si>
  <si>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</si>
  <si>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</si>
  <si>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</si>
  <si>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</si>
  <si>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</si>
  <si>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</si>
  <si>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</si>
  <si>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</si>
  <si>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</si>
  <si>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</si>
  <si>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</si>
  <si>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</si>
  <si>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</si>
  <si>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</si>
  <si>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</si>
  <si>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</si>
  <si>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</si>
  <si>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</si>
  <si>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</si>
  <si>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</si>
  <si>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</si>
  <si>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</si>
  <si>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</si>
  <si>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</si>
  <si>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</si>
  <si>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</si>
  <si>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</si>
  <si>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</si>
  <si>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</si>
  <si>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</si>
  <si>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</si>
  <si>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</si>
  <si>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</si>
  <si>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</si>
  <si>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</si>
  <si>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</si>
  <si>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</si>
  <si>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</si>
  <si>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</si>
  <si>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</si>
  <si>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</si>
  <si>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</si>
  <si>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</si>
  <si>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</si>
  <si>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</si>
  <si>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</si>
  <si>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</si>
  <si>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</si>
  <si>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</si>
  <si>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</si>
  <si>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</si>
  <si>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</si>
  <si>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</si>
  <si>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</si>
  <si>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</si>
  <si>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</si>
  <si>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</si>
  <si>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</si>
  <si>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</si>
  <si>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</si>
  <si>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</si>
  <si>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</si>
  <si>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</si>
  <si>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</si>
  <si>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</si>
  <si>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</si>
  <si>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</si>
  <si>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</si>
  <si>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</si>
  <si>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</si>
  <si>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</si>
  <si>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</si>
  <si>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</si>
  <si>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</si>
  <si>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</si>
  <si>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</si>
  <si>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</si>
  <si>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</si>
  <si>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</si>
  <si>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</si>
  <si>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</si>
  <si>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</si>
  <si>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</si>
  <si>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</si>
  <si>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</si>
  <si>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</si>
  <si>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</si>
  <si>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</si>
  <si>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</si>
  <si>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</si>
  <si>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</si>
  <si>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</si>
  <si>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</si>
  <si>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</si>
  <si>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</si>
  <si>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</si>
  <si>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</si>
  <si>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</si>
  <si>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</si>
  <si>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</si>
  <si>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</si>
  <si>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</si>
  <si>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</si>
  <si>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</si>
  <si>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</si>
  <si>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</si>
  <si>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</si>
  <si>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</si>
  <si>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</si>
  <si>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</si>
  <si>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</si>
  <si>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</si>
  <si>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</si>
  <si>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</si>
  <si>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</si>
  <si>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</si>
  <si>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</si>
  <si>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</si>
  <si>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</si>
  <si>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</si>
  <si>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</si>
  <si>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</si>
  <si>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</si>
  <si>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</si>
  <si>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</si>
  <si>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</si>
  <si>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</si>
  <si>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</si>
  <si>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</si>
  <si>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</si>
  <si>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</si>
  <si>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</si>
  <si>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</si>
  <si>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</si>
  <si>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</si>
  <si>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</si>
  <si>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</si>
  <si>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</si>
  <si>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</si>
  <si>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</si>
  <si>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</si>
  <si>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</si>
  <si>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</si>
  <si>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</si>
  <si>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</si>
  <si>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</si>
  <si>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</si>
  <si>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</si>
  <si>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</si>
  <si>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</si>
  <si>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</si>
  <si>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</si>
  <si>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</si>
  <si>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</si>
  <si>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</si>
  <si>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</si>
  <si>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</si>
  <si>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</si>
  <si>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</si>
  <si>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</si>
  <si>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</si>
  <si>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</si>
  <si>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</si>
  <si>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</si>
  <si>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</si>
  <si>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</si>
  <si>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</si>
  <si>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</si>
  <si>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</si>
  <si>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</si>
  <si>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</si>
  <si>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</si>
  <si>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</si>
  <si>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</si>
  <si>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</si>
  <si>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</si>
  <si>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</si>
  <si>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</si>
  <si>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</si>
  <si>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</si>
  <si>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</si>
  <si>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</si>
  <si>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</si>
  <si>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</si>
  <si>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</si>
  <si>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</si>
  <si>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</si>
  <si>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</si>
  <si>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</si>
  <si>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</si>
  <si>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</si>
  <si>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</si>
  <si>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</si>
  <si>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</si>
  <si>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</si>
  <si>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</si>
  <si>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</si>
  <si>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</si>
  <si>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</si>
  <si>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</si>
  <si>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</si>
  <si>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</si>
  <si>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</si>
  <si>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</si>
  <si>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</si>
  <si>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</si>
  <si>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</si>
  <si>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</si>
  <si>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</si>
  <si>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</si>
  <si>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</si>
  <si>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</si>
  <si>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</si>
  <si>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</si>
  <si>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</si>
  <si>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</si>
  <si>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</si>
  <si>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</si>
  <si>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</si>
  <si>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</si>
  <si>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</si>
  <si>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</si>
  <si>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</si>
  <si>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</si>
  <si>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</si>
  <si>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</si>
  <si>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</si>
  <si>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</si>
  <si>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</si>
  <si>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</si>
  <si>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</si>
  <si>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</si>
  <si>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</si>
  <si>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</si>
  <si>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</si>
  <si>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</si>
  <si>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</si>
  <si>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</si>
  <si>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</si>
  <si>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</si>
  <si>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</si>
  <si>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</si>
  <si>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</si>
  <si>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</si>
  <si>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</si>
  <si>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</si>
  <si>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</si>
  <si>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</si>
  <si>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</si>
  <si>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</si>
  <si>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</si>
  <si>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</si>
  <si>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</si>
  <si>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</si>
  <si>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</si>
  <si>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</si>
  <si>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</si>
  <si>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</si>
  <si>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</si>
  <si>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</si>
  <si>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</si>
  <si>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</si>
  <si>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</si>
  <si>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</si>
  <si>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</si>
  <si>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</si>
  <si>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</si>
  <si>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</si>
  <si>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</si>
  <si>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</si>
  <si>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</si>
  <si>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</si>
  <si>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</si>
  <si>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</si>
  <si>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</si>
  <si>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</si>
  <si>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</si>
  <si>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</si>
  <si>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</si>
  <si>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</si>
  <si>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</si>
  <si>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</si>
  <si>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</si>
  <si>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</si>
  <si>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</si>
  <si>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</si>
  <si>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</si>
  <si>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</si>
  <si>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</si>
  <si>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</si>
  <si>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</si>
  <si>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</si>
  <si>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</si>
  <si>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</si>
  <si>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</si>
  <si>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</si>
  <si>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</si>
  <si>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</si>
  <si>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</si>
  <si>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</si>
  <si>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</si>
  <si>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</si>
  <si>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</si>
  <si>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</si>
  <si>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</si>
  <si>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</si>
  <si>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</si>
  <si>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</si>
  <si>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</si>
  <si>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</si>
  <si>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</si>
  <si>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</si>
  <si>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</si>
  <si>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</si>
  <si>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</si>
  <si>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</si>
  <si>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</si>
  <si>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</si>
  <si>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</si>
  <si>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</si>
  <si>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</si>
  <si>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</si>
  <si>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</si>
  <si>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</si>
  <si>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</si>
  <si>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</si>
  <si>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</si>
  <si>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</si>
  <si>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</si>
  <si>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</si>
  <si>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</si>
  <si>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</si>
  <si>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</si>
  <si>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</si>
  <si>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</si>
  <si>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</si>
  <si>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</si>
  <si>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</si>
  <si>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</si>
  <si>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</si>
  <si>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</si>
  <si>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</si>
  <si>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</si>
  <si>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</si>
  <si>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</si>
  <si>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</si>
  <si>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</si>
  <si>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</si>
  <si>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</si>
  <si>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</si>
  <si>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</si>
  <si>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</si>
  <si>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</si>
  <si>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</si>
  <si>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</si>
  <si>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</si>
  <si>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</si>
  <si>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</si>
  <si>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</si>
  <si>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</si>
  <si>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</si>
  <si>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</si>
  <si>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</si>
  <si>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</si>
  <si>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</si>
  <si>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</si>
  <si>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</si>
  <si>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</si>
  <si>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</si>
  <si>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</si>
  <si>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</si>
  <si>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</si>
  <si>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</si>
  <si>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</si>
  <si>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</si>
  <si>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</si>
  <si>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</si>
  <si>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</si>
  <si>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</si>
  <si>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</si>
  <si>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</si>
  <si>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</si>
  <si>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</si>
  <si>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</si>
  <si>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</si>
  <si>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</si>
  <si>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</si>
  <si>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</si>
  <si>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</si>
  <si>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</si>
  <si>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</si>
  <si>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</si>
  <si>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</si>
  <si>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</si>
  <si>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</si>
  <si>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</si>
  <si>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</si>
  <si>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</si>
  <si>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</si>
  <si>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</si>
  <si>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</si>
  <si>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</si>
  <si>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</si>
  <si>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</si>
  <si>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</si>
  <si>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</si>
  <si>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</si>
  <si>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</si>
  <si>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</si>
  <si>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</si>
  <si>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</si>
  <si>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</si>
  <si>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</si>
  <si>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</si>
  <si>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</si>
  <si>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</si>
  <si>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</si>
  <si>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</si>
  <si>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</si>
  <si>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</si>
  <si>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</si>
  <si>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</si>
  <si>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</si>
  <si>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</si>
  <si>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</si>
  <si>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</si>
  <si>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</si>
  <si>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</si>
  <si>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</si>
  <si>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</si>
  <si>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</si>
  <si>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</si>
  <si>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</si>
  <si>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</si>
  <si>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</si>
  <si>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</si>
  <si>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</si>
  <si>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</si>
  <si>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</si>
  <si>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</si>
  <si>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</si>
  <si>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</si>
  <si>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</si>
  <si>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</si>
  <si>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</si>
  <si>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</si>
  <si>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</si>
  <si>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</si>
  <si>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</si>
  <si>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</si>
  <si>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</si>
  <si>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</si>
  <si>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</si>
  <si>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</si>
  <si>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</si>
  <si>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</si>
  <si>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</si>
  <si>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</si>
  <si>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</si>
  <si>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</si>
  <si>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</si>
  <si>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</si>
  <si>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</si>
  <si>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</si>
  <si>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</si>
  <si>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</si>
  <si>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</si>
  <si>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</si>
  <si>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</si>
  <si>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</si>
  <si>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</si>
  <si>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</si>
  <si>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</si>
  <si>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</si>
  <si>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</si>
  <si>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</si>
  <si>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</si>
  <si>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</si>
  <si>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</si>
  <si>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</si>
  <si>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</si>
  <si>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</si>
  <si>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</si>
  <si>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</si>
  <si>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</si>
  <si>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</si>
  <si>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</si>
  <si>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</si>
  <si>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</si>
  <si>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</si>
  <si>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</si>
  <si>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</si>
  <si>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</si>
  <si>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</si>
  <si>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</si>
  <si>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</si>
  <si>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</si>
  <si>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</si>
  <si>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</si>
  <si>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</si>
  <si>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</si>
  <si>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</si>
  <si>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</si>
  <si>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</si>
  <si>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</si>
  <si>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</si>
  <si>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</si>
  <si>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</si>
  <si>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</si>
  <si>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</si>
  <si>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</si>
  <si>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</si>
  <si>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</si>
  <si>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</si>
  <si>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</si>
  <si>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</si>
  <si>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</si>
  <si>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</si>
  <si>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</si>
  <si>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</si>
  <si>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</si>
  <si>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</si>
  <si>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</si>
  <si>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</si>
  <si>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</si>
  <si>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</si>
  <si>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</si>
  <si>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</si>
  <si>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</si>
  <si>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</si>
  <si>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</si>
  <si>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</si>
  <si>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</si>
  <si>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</si>
  <si>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</si>
  <si>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</si>
  <si>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</si>
  <si>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</si>
  <si>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</si>
  <si>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</si>
  <si>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</si>
  <si>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</si>
  <si>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</si>
  <si>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</si>
  <si>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</si>
  <si>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</si>
  <si>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</si>
  <si>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</si>
  <si>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</si>
  <si>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</si>
  <si>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</si>
  <si>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</si>
  <si>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</si>
  <si>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</si>
  <si>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</si>
  <si>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</si>
  <si>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</si>
  <si>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</si>
  <si>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</si>
  <si>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</si>
  <si>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</si>
  <si>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</si>
  <si>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</si>
  <si>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</si>
  <si>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</si>
  <si>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</si>
  <si>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</si>
  <si>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</si>
  <si>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</si>
  <si>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</si>
  <si>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</si>
  <si>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</si>
  <si>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</si>
  <si>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</si>
  <si>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</si>
  <si>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</si>
  <si>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</si>
  <si>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</si>
  <si>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</si>
  <si>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</si>
  <si>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</si>
  <si>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</si>
  <si>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</si>
  <si>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</si>
  <si>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</si>
  <si>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</si>
  <si>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</si>
  <si>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</si>
  <si>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</si>
  <si>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</si>
  <si>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</si>
  <si>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</si>
  <si>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</si>
  <si>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</si>
  <si>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</si>
  <si>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</si>
  <si>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</si>
  <si>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</si>
  <si>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</si>
  <si>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</si>
  <si>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</si>
  <si>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</si>
  <si>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</si>
  <si>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</si>
  <si>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</si>
  <si>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</si>
  <si>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</si>
  <si>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</si>
  <si>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</si>
  <si>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</si>
  <si>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</si>
  <si>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</si>
  <si>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</si>
  <si>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</si>
  <si>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</si>
  <si>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</si>
  <si>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</si>
  <si>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</si>
  <si>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</si>
  <si>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</si>
  <si>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</si>
  <si>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</si>
  <si>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</si>
  <si>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</si>
  <si>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</si>
  <si>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</si>
  <si>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</si>
  <si>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</si>
  <si>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</si>
  <si>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</si>
  <si>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</si>
  <si>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</si>
  <si>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</si>
  <si>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</si>
  <si>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</si>
  <si>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</si>
  <si>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</si>
  <si>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</si>
  <si>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</si>
  <si>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</si>
  <si>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</si>
  <si>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</si>
  <si>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</si>
  <si>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</si>
  <si>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</si>
  <si>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</si>
  <si>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</si>
  <si>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</si>
  <si>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</si>
  <si>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</si>
  <si>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</si>
  <si>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</si>
  <si>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</si>
  <si>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</si>
  <si>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</si>
  <si>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</si>
  <si>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</si>
  <si>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</si>
  <si>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</si>
  <si>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</si>
  <si>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</si>
  <si>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</si>
  <si>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</si>
  <si>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</si>
  <si>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</si>
  <si>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</si>
  <si>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</si>
  <si>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</si>
  <si>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</si>
  <si>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</si>
  <si>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</si>
  <si>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</si>
  <si>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</si>
  <si>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</si>
  <si>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</si>
  <si>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</si>
  <si>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</si>
  <si>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</si>
  <si>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</si>
  <si>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</si>
  <si>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</si>
  <si>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</si>
  <si>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</si>
  <si>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</si>
  <si>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</si>
  <si>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</si>
  <si>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</si>
  <si>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</si>
  <si>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</si>
  <si>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</si>
  <si>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</si>
  <si>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</si>
  <si>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</si>
  <si>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</si>
  <si>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</si>
  <si>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</si>
  <si>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</si>
  <si>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</si>
  <si>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</si>
  <si>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</si>
  <si>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</si>
  <si>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</si>
  <si>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</si>
  <si>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</si>
  <si>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</si>
  <si>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</si>
  <si>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</si>
  <si>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</si>
  <si>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</si>
  <si>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</si>
  <si>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</si>
  <si>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</si>
  <si>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</si>
  <si>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</si>
  <si>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</si>
  <si>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</si>
  <si>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</si>
  <si>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</si>
  <si>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</si>
  <si>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</si>
  <si>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</si>
  <si>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</si>
  <si>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</si>
  <si>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</si>
  <si>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</si>
  <si>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</si>
  <si>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</si>
  <si>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</si>
  <si>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</si>
  <si>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</si>
  <si>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</si>
  <si>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</si>
  <si>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</si>
  <si>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</si>
  <si>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</si>
  <si>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</si>
  <si>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</si>
  <si>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</si>
  <si>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</si>
  <si>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</si>
  <si>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</si>
  <si>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</si>
  <si>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</si>
  <si>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</si>
  <si>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</si>
  <si>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</si>
  <si>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</si>
  <si>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</si>
  <si>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</si>
  <si>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</si>
  <si>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</si>
  <si>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</si>
  <si>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</si>
  <si>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</si>
  <si>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</si>
  <si>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</si>
  <si>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</si>
  <si>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</si>
  <si>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</si>
  <si>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</si>
  <si>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</si>
  <si>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</si>
  <si>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</si>
  <si>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</si>
  <si>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</si>
  <si>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</si>
  <si>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</si>
  <si>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</si>
  <si>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</si>
  <si>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</si>
  <si>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</si>
  <si>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</si>
  <si>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</si>
  <si>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</si>
  <si>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</si>
  <si>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</si>
  <si>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</si>
  <si>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</si>
  <si>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</si>
  <si>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</si>
  <si>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</si>
  <si>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</si>
  <si>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</si>
  <si>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</si>
  <si>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</si>
  <si>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</si>
  <si>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</si>
  <si>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</si>
  <si>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</si>
  <si>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</si>
  <si>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</si>
  <si>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</si>
  <si>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</si>
  <si>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</si>
  <si>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</si>
  <si>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</si>
  <si>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</si>
  <si>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</si>
  <si>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</si>
  <si>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</si>
  <si>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</si>
  <si>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</si>
  <si>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</si>
  <si>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</si>
  <si>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</si>
  <si>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</si>
  <si>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</si>
  <si>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</si>
  <si>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</si>
  <si>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</si>
  <si>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</si>
  <si>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</si>
  <si>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</si>
  <si>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</si>
  <si>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</si>
  <si>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</si>
  <si>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</si>
  <si>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</si>
  <si>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</si>
  <si>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</si>
  <si>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</si>
  <si>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</si>
  <si>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</si>
  <si>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</si>
  <si>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</si>
  <si>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</si>
  <si>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</si>
  <si>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</si>
  <si>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</si>
  <si>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</si>
  <si>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</si>
  <si>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</si>
  <si>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</si>
  <si>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</si>
  <si>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</si>
  <si>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</si>
  <si>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</si>
  <si>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</si>
  <si>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</si>
  <si>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</si>
  <si>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</si>
  <si>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</si>
  <si>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</si>
  <si>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</si>
  <si>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</si>
  <si>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</si>
  <si>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</si>
  <si>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</si>
  <si>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</si>
  <si>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</si>
  <si>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</si>
  <si>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</si>
  <si>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</si>
  <si>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</si>
  <si>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</si>
  <si>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</si>
  <si>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</si>
  <si>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</si>
  <si>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</si>
  <si>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</si>
  <si>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</si>
  <si>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</si>
  <si>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</si>
  <si>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</si>
  <si>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</si>
  <si>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</si>
  <si>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</si>
  <si>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</si>
  <si>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</si>
  <si>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</si>
  <si>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</si>
  <si>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</si>
  <si>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</si>
  <si>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</si>
  <si>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</si>
  <si>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</si>
  <si>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</si>
  <si>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</si>
  <si>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</si>
  <si>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</si>
  <si>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</si>
  <si>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</si>
  <si>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</si>
  <si>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</si>
  <si>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</si>
  <si>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</si>
  <si>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</si>
  <si>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</si>
  <si>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</si>
  <si>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</si>
  <si>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</si>
  <si>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</si>
  <si>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</si>
  <si>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</si>
  <si>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</si>
  <si>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</si>
  <si>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</si>
  <si>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</si>
  <si>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</si>
  <si>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</si>
  <si>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</si>
  <si>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</si>
  <si>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</si>
  <si>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</si>
  <si>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</si>
  <si>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</si>
  <si>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</si>
  <si>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</si>
  <si>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</si>
  <si>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</si>
  <si>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</si>
  <si>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</si>
  <si>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</si>
  <si>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</si>
  <si>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</si>
  <si>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</si>
  <si>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</si>
  <si>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</si>
  <si>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</si>
  <si>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</si>
  <si>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</si>
  <si>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</si>
  <si>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</si>
  <si>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</si>
  <si>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</si>
  <si>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</si>
  <si>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</si>
  <si>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</si>
  <si>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</si>
  <si>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</si>
  <si>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</si>
  <si>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</si>
  <si>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</si>
  <si>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</si>
  <si>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</si>
  <si>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</si>
  <si>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</si>
  <si>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</si>
  <si>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</si>
  <si>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</si>
  <si>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</si>
  <si>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</si>
  <si>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</si>
  <si>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</si>
  <si>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</si>
  <si>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</si>
  <si>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</si>
  <si>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</si>
  <si>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</si>
  <si>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</si>
  <si>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</si>
  <si>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</si>
  <si>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</si>
  <si>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</si>
  <si>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</si>
  <si>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</si>
  <si>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</si>
  <si>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</si>
  <si>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</si>
  <si>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</si>
  <si>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</si>
  <si>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</si>
  <si>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</si>
  <si>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</si>
  <si>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</si>
  <si>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</si>
  <si>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</si>
  <si>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</si>
  <si>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</si>
  <si>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</si>
  <si>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</si>
  <si>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</si>
  <si>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</si>
  <si>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</si>
  <si>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</si>
  <si>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</si>
  <si>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</si>
  <si>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</si>
  <si>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</si>
  <si>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</si>
  <si>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</si>
  <si>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</si>
  <si>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</si>
  <si>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</si>
  <si>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</si>
  <si>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</si>
  <si>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</si>
  <si>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</si>
  <si>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</si>
  <si>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</si>
  <si>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</si>
  <si>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</si>
  <si>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</si>
  <si>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</si>
  <si>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</si>
  <si>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</si>
  <si>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</si>
  <si>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</si>
  <si>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</si>
  <si>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</si>
  <si>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</si>
  <si>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</si>
  <si>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</si>
  <si>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</si>
  <si>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</si>
  <si>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</si>
  <si>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</si>
  <si>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</si>
  <si>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</si>
  <si>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</si>
  <si>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</si>
  <si>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</si>
  <si>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</si>
  <si>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</si>
  <si>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</si>
  <si>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</si>
  <si>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</si>
  <si>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</si>
  <si>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</si>
  <si>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</si>
  <si>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</si>
  <si>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</si>
  <si>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</si>
  <si>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</si>
  <si>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</si>
  <si>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</si>
  <si>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</si>
  <si>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</si>
  <si>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</si>
  <si>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</si>
  <si>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</si>
  <si>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</si>
  <si>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</si>
  <si>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</si>
  <si>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</si>
  <si>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</si>
  <si>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</si>
  <si>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</si>
  <si>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</si>
  <si>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</si>
  <si>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</si>
  <si>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</si>
  <si>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</si>
  <si>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</si>
  <si>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</si>
  <si>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</si>
  <si>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</si>
  <si>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</si>
  <si>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</si>
  <si>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</si>
  <si>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</si>
  <si>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</si>
  <si>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</si>
  <si>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</si>
  <si>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</si>
  <si>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</si>
  <si>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</si>
  <si>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</si>
  <si>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</si>
  <si>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</si>
  <si>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</si>
  <si>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</si>
  <si>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</si>
  <si>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</si>
  <si>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</si>
  <si>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</si>
  <si>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</si>
  <si>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</si>
  <si>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</si>
  <si>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</si>
  <si>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</si>
  <si>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</si>
  <si>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</si>
  <si>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</si>
  <si>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</si>
  <si>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</si>
  <si>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</si>
  <si>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</si>
  <si>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</si>
  <si>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</si>
  <si>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</si>
  <si>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</si>
  <si>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</si>
  <si>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</si>
  <si>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</si>
  <si>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</si>
  <si>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</si>
  <si>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</si>
  <si>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</si>
  <si>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</si>
  <si>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</si>
  <si>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</si>
  <si>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</si>
  <si>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</si>
  <si>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</si>
  <si>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</si>
  <si>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</si>
  <si>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</si>
  <si>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</si>
  <si>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</si>
  <si>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</si>
  <si>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</si>
  <si>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</si>
  <si>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</si>
  <si>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</si>
  <si>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</si>
  <si>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</si>
  <si>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</si>
  <si>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</si>
  <si>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</si>
  <si>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</si>
  <si>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</si>
  <si>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</si>
  <si>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</si>
  <si>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</si>
  <si>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</si>
  <si>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</si>
  <si>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</si>
  <si>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</si>
  <si>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</si>
  <si>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</si>
  <si>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</si>
  <si>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</si>
  <si>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</si>
  <si>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</si>
  <si>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</si>
  <si>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</si>
  <si>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</si>
  <si>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</si>
  <si>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</si>
  <si>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</si>
  <si>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</si>
  <si>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</si>
  <si>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</si>
  <si>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</si>
  <si>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</si>
  <si>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</si>
  <si>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</si>
  <si>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</si>
  <si>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</si>
  <si>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</si>
  <si>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</si>
  <si>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</si>
  <si>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</si>
  <si>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</si>
  <si>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</si>
  <si>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</si>
  <si>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</si>
  <si>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</si>
  <si>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</si>
  <si>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</si>
  <si>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</si>
  <si>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</si>
  <si>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</si>
  <si>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</si>
  <si>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</si>
  <si>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</si>
  <si>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</si>
  <si>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</si>
  <si>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</si>
  <si>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</si>
  <si>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</si>
  <si>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</si>
  <si>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</si>
  <si>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</si>
  <si>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</si>
  <si>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</si>
  <si>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</si>
  <si>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</si>
  <si>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</si>
  <si>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</si>
  <si>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</si>
  <si>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</si>
  <si>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</si>
  <si>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</si>
  <si>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</si>
  <si>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</si>
  <si>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</si>
  <si>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</si>
  <si>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</si>
  <si>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</si>
  <si>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</si>
  <si>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</si>
  <si>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</si>
  <si>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</si>
  <si>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</si>
  <si>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</si>
  <si>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</si>
  <si>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</si>
  <si>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</si>
  <si>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</si>
  <si>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</si>
  <si>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</si>
  <si>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</si>
  <si>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</si>
  <si>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</si>
  <si>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</si>
  <si>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</si>
  <si>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</si>
  <si>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</si>
  <si>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</si>
  <si>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</si>
  <si>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</si>
  <si>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</si>
  <si>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</si>
  <si>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</si>
  <si>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</si>
  <si>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</si>
  <si>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</si>
  <si>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</si>
  <si>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</si>
  <si>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</si>
  <si>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</si>
  <si>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</si>
  <si>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</si>
  <si>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</si>
  <si>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</si>
  <si>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</si>
  <si>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</si>
  <si>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</si>
  <si>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</si>
  <si>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</si>
  <si>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</si>
  <si>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</si>
  <si>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</si>
  <si>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</si>
  <si>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</si>
  <si>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</si>
  <si>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</si>
  <si>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</si>
  <si>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</si>
  <si>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</si>
  <si>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</si>
  <si>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</si>
  <si>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</si>
  <si>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</si>
  <si>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</si>
  <si>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</si>
  <si>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</si>
  <si>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</si>
  <si>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</si>
  <si>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</si>
  <si>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</si>
  <si>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</si>
  <si>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</si>
  <si>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</si>
  <si>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</si>
  <si>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</si>
  <si>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</si>
  <si>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</si>
  <si>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</si>
  <si>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</si>
  <si>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</si>
  <si>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</si>
  <si>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</si>
  <si>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</si>
  <si>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</si>
  <si>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</si>
  <si>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</si>
  <si>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</si>
  <si>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</si>
  <si>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</si>
  <si>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</si>
  <si>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</si>
  <si>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</si>
  <si>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</si>
  <si>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</si>
  <si>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</si>
  <si>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</si>
  <si>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</si>
  <si>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</si>
  <si>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</si>
  <si>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</si>
  <si>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</si>
  <si>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</si>
  <si>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</si>
  <si>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</si>
  <si>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</si>
  <si>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</si>
  <si>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</si>
  <si>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</si>
  <si>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</si>
  <si>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</si>
  <si>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</si>
  <si>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</si>
  <si>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</si>
  <si>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</si>
  <si>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</si>
  <si>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</si>
  <si>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</si>
  <si>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</si>
  <si>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</si>
  <si>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</si>
  <si>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</si>
  <si>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</si>
  <si>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</si>
  <si>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</si>
  <si>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</si>
  <si>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</si>
  <si>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</si>
  <si>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</si>
  <si>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</si>
  <si>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</si>
  <si>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</si>
  <si>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</si>
  <si>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</si>
  <si>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</si>
  <si>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</si>
  <si>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</si>
  <si>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</si>
  <si>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</si>
  <si>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</si>
  <si>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</si>
  <si>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</si>
  <si>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</si>
  <si>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</si>
  <si>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</si>
  <si>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</si>
  <si>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</si>
  <si>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</si>
  <si>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</si>
  <si>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</si>
  <si>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</si>
  <si>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</si>
  <si>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</si>
  <si>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</si>
  <si>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</si>
  <si>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</si>
  <si>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</si>
  <si>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</si>
  <si>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</si>
  <si>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</si>
  <si>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</si>
  <si>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</si>
  <si>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</si>
  <si>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</si>
  <si>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</si>
  <si>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</si>
  <si>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</si>
  <si>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</si>
  <si>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</si>
  <si>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</si>
  <si>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</si>
  <si>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</si>
  <si>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</si>
  <si>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</si>
  <si>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</si>
  <si>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</si>
  <si>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</si>
  <si>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</si>
  <si>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</si>
  <si>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</si>
  <si>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</si>
  <si>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</si>
  <si>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</si>
  <si>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</si>
  <si>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</si>
  <si>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</si>
  <si>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</si>
  <si>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</si>
  <si>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</si>
  <si>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</si>
  <si>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</si>
  <si>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</si>
  <si>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</si>
  <si>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</si>
  <si>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</si>
  <si>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</si>
  <si>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</si>
  <si>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</si>
  <si>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</si>
  <si>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</si>
  <si>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</si>
  <si>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</si>
  <si>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</si>
  <si>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</si>
  <si>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</si>
  <si>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</si>
  <si>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</si>
  <si>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</si>
  <si>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</si>
  <si>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</si>
  <si>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</si>
  <si>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</si>
  <si>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</si>
  <si>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</si>
  <si>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</si>
  <si>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</si>
  <si>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</si>
  <si>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</si>
  <si>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</si>
  <si>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</si>
  <si>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</si>
  <si>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</si>
  <si>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</si>
  <si>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</si>
  <si>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</si>
  <si>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</si>
  <si>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</si>
  <si>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</si>
  <si>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</si>
  <si>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</si>
  <si>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</si>
  <si>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</si>
  <si>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</si>
  <si>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</si>
  <si>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</si>
  <si>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</si>
  <si>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</si>
  <si>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</si>
  <si>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</si>
  <si>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</si>
  <si>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</si>
  <si>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</si>
  <si>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</si>
  <si>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</si>
  <si>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</si>
  <si>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</si>
  <si>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</si>
  <si>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</si>
  <si>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</si>
  <si>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</si>
  <si>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</si>
  <si>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</si>
  <si>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</si>
  <si>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</si>
  <si>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</si>
  <si>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</si>
  <si>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</si>
  <si>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</si>
  <si>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</si>
  <si>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</si>
  <si>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</si>
  <si>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</si>
  <si>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</si>
  <si>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</si>
  <si>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</si>
  <si>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</si>
  <si>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</si>
  <si>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</si>
  <si>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</si>
  <si>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</si>
  <si>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</si>
  <si>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</si>
  <si>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</si>
  <si>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</si>
  <si>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</si>
  <si>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</si>
  <si>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</si>
  <si>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</si>
  <si>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</si>
  <si>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</si>
  <si>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</si>
  <si>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</si>
  <si>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</si>
  <si>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</si>
  <si>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</si>
  <si>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</si>
  <si>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</si>
  <si>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</si>
  <si>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</si>
  <si>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</si>
  <si>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</si>
  <si>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</si>
  <si>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</si>
  <si>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</si>
  <si>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</si>
  <si>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</si>
  <si>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</si>
  <si>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</si>
  <si>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</si>
  <si>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</si>
  <si>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</si>
  <si>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</si>
  <si>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</si>
  <si>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</si>
  <si>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</si>
  <si>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</si>
  <si>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</si>
  <si>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</si>
  <si>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</si>
  <si>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</si>
  <si>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</si>
  <si>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</si>
  <si>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</si>
  <si>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</si>
  <si>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</si>
  <si>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</si>
  <si>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</si>
  <si>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</si>
  <si>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</si>
  <si>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</si>
  <si>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</si>
  <si>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</si>
  <si>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</si>
  <si>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</si>
  <si>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</si>
  <si>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</si>
  <si>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</si>
  <si>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</si>
  <si>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</si>
  <si>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</si>
  <si>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</si>
  <si>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</si>
  <si>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</si>
  <si>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</si>
  <si>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</si>
  <si>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</si>
  <si>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</si>
  <si>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</si>
  <si>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</si>
  <si>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</si>
  <si>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</si>
  <si>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</si>
  <si>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</si>
  <si>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</si>
  <si>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</si>
  <si>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</si>
  <si>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</si>
  <si>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</si>
  <si>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</si>
  <si>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</si>
  <si>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</si>
  <si>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</si>
  <si>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</si>
  <si>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</si>
  <si>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</si>
  <si>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</si>
  <si>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</si>
  <si>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</si>
  <si>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</si>
  <si>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</si>
  <si>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</si>
  <si>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</si>
  <si>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</si>
  <si>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</si>
  <si>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</si>
  <si>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</si>
  <si>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</si>
  <si>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</si>
  <si>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</si>
  <si>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</si>
  <si>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</si>
  <si>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</si>
  <si>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</si>
  <si>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</si>
  <si>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</si>
  <si>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</si>
  <si>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</si>
  <si>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</si>
  <si>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</si>
  <si>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</si>
  <si>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</si>
  <si>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</si>
  <si>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</si>
  <si>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</si>
  <si>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</si>
  <si>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</si>
  <si>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</si>
  <si>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</si>
  <si>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</si>
  <si>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</si>
  <si>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</si>
  <si>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</si>
  <si>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</si>
  <si>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</si>
  <si>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</si>
  <si>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</si>
  <si>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</si>
  <si>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</si>
  <si>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</si>
  <si>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</si>
  <si>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</si>
  <si>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</si>
  <si>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</si>
  <si>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</si>
  <si>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</si>
  <si>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</si>
  <si>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</si>
  <si>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</si>
  <si>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</si>
  <si>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</si>
  <si>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</si>
  <si>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</si>
  <si>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</si>
  <si>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</si>
  <si>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</si>
  <si>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</si>
  <si>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</si>
  <si>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</si>
  <si>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</si>
  <si>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</si>
  <si>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</si>
  <si>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</si>
  <si>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</si>
  <si>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</si>
  <si>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</si>
  <si>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</si>
  <si>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</si>
  <si>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</si>
  <si>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</si>
  <si>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</si>
  <si>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</si>
  <si>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</si>
  <si>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</si>
  <si>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</si>
  <si>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</si>
  <si>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</si>
  <si>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</si>
  <si>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</si>
  <si>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</si>
  <si>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</si>
  <si>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</si>
  <si>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</si>
  <si>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</si>
  <si>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</si>
  <si>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</si>
  <si>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</si>
  <si>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</si>
  <si>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</si>
  <si>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</si>
  <si>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</si>
  <si>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</si>
  <si>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</si>
  <si>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</si>
  <si>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</si>
  <si>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</si>
  <si>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</si>
  <si>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</si>
  <si>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</si>
  <si>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</si>
  <si>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</si>
  <si>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</si>
  <si>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</si>
  <si>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</si>
  <si>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</si>
  <si>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</si>
  <si>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</si>
  <si>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</si>
  <si>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</si>
  <si>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</si>
  <si>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</si>
  <si>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</si>
  <si>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</si>
  <si>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</si>
  <si>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</si>
  <si>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</si>
  <si>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</si>
  <si>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</si>
  <si>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</si>
  <si>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</si>
  <si>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</si>
  <si>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</si>
  <si>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</si>
  <si>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</si>
  <si>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</si>
  <si>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</si>
  <si>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</si>
  <si>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</si>
  <si>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</si>
  <si>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</si>
  <si>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</si>
  <si>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</si>
  <si>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</si>
  <si>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</si>
  <si>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</si>
  <si>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</si>
  <si>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</si>
  <si>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</si>
  <si>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</si>
  <si>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</si>
  <si>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</si>
  <si>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</si>
  <si>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</si>
  <si>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</si>
  <si>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</si>
  <si>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</si>
  <si>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</si>
  <si>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</si>
  <si>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</si>
  <si>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</si>
  <si>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</si>
  <si>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</si>
  <si>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</si>
  <si>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</si>
  <si>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</si>
  <si>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</si>
  <si>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</si>
  <si>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</si>
  <si>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</si>
  <si>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</si>
  <si>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</si>
  <si>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</si>
  <si>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</si>
  <si>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</si>
  <si>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</si>
  <si>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</si>
  <si>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</si>
  <si>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</si>
  <si>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</si>
  <si>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</si>
  <si>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</si>
  <si>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</si>
  <si>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</si>
  <si>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</si>
  <si>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</si>
  <si>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</si>
  <si>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</si>
  <si>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</si>
  <si>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</si>
  <si>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</si>
  <si>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</si>
  <si>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</si>
  <si>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</si>
  <si>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</si>
  <si>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</si>
  <si>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</si>
  <si>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</si>
  <si>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</si>
  <si>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</si>
  <si>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</si>
  <si>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</si>
  <si>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</si>
  <si>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</si>
  <si>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</si>
  <si>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</si>
  <si>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</si>
  <si>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</si>
  <si>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</si>
  <si>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</si>
  <si>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</si>
  <si>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</si>
  <si>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</si>
  <si>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</si>
  <si>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</si>
  <si>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</si>
  <si>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</si>
  <si>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</si>
  <si>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</si>
  <si>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</si>
  <si>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</si>
  <si>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</si>
  <si>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</si>
  <si>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</si>
  <si>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</si>
  <si>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</si>
  <si>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</si>
  <si>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</si>
  <si>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</si>
  <si>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</si>
  <si>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</si>
  <si>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</si>
  <si>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</si>
  <si>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</si>
  <si>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</si>
  <si>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</si>
  <si>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</si>
  <si>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</si>
  <si>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</si>
  <si>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</si>
  <si>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</si>
  <si>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</si>
  <si>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</si>
  <si>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</si>
  <si>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</si>
  <si>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</si>
  <si>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</si>
  <si>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</si>
  <si>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</si>
  <si>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</si>
  <si>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</si>
  <si>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</si>
  <si>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</si>
  <si>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</si>
  <si>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</si>
  <si>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</si>
  <si>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</si>
  <si>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</si>
  <si>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</si>
  <si>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</si>
  <si>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</si>
  <si>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</si>
  <si>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</si>
  <si>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</si>
  <si>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</si>
  <si>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</si>
  <si>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</si>
  <si>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</si>
  <si>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</si>
  <si>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</si>
  <si>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</si>
  <si>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</si>
  <si>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</si>
  <si>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</si>
  <si>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</si>
  <si>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</si>
  <si>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</si>
  <si>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</si>
  <si>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</si>
  <si>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</si>
  <si>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</si>
  <si>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</si>
  <si>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</si>
  <si>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</si>
  <si>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</si>
  <si>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</si>
  <si>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</si>
  <si>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</si>
  <si>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</si>
  <si>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</si>
  <si>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</si>
  <si>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</si>
  <si>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</si>
  <si>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</si>
  <si>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</si>
  <si>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</si>
  <si>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</si>
  <si>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</si>
  <si>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</si>
  <si>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</si>
  <si>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</si>
  <si>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</si>
  <si>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</si>
  <si>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</si>
  <si>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</si>
  <si>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</si>
  <si>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</si>
  <si>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</si>
  <si>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</si>
  <si>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</si>
  <si>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</si>
  <si>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</si>
  <si>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</si>
  <si>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</si>
  <si>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</si>
  <si>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</si>
  <si>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</si>
  <si>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</si>
  <si>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</si>
  <si>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</si>
  <si>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</si>
  <si>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</si>
  <si>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</si>
  <si>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</si>
  <si>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</si>
  <si>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</si>
  <si>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</si>
  <si>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</si>
  <si>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</si>
  <si>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</si>
  <si>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</si>
  <si>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</si>
  <si>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</si>
  <si>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</si>
  <si>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</si>
  <si>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</si>
  <si>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</si>
  <si>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</si>
  <si>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</si>
  <si>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</si>
  <si>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</si>
  <si>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</si>
  <si>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</si>
  <si>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</si>
  <si>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</si>
  <si>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</si>
  <si>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</si>
  <si>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</si>
  <si>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</si>
  <si>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</si>
  <si>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</si>
  <si>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</si>
  <si>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</si>
  <si>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</si>
  <si>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</si>
  <si>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</si>
  <si>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</si>
  <si>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</si>
  <si>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</si>
  <si>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</si>
  <si>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</si>
  <si>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</si>
  <si>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</si>
  <si>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</si>
  <si>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</si>
  <si>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</si>
  <si>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</si>
  <si>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</si>
  <si>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</si>
  <si>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</si>
  <si>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</si>
  <si>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</si>
  <si>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</si>
  <si>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</si>
  <si>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</si>
  <si>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</si>
  <si>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</si>
  <si>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</si>
  <si>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</si>
  <si>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</si>
  <si>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</si>
  <si>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</si>
  <si>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</si>
  <si>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</si>
  <si>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</si>
  <si>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</si>
  <si>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</si>
  <si>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</si>
  <si>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</si>
  <si>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</si>
  <si>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</si>
  <si>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</si>
  <si>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</si>
  <si>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</si>
  <si>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</si>
  <si>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</si>
  <si>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</si>
  <si>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</si>
  <si>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</si>
  <si>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</si>
  <si>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</si>
  <si>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</si>
  <si>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</si>
  <si>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</si>
  <si>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</si>
  <si>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</si>
  <si>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</si>
  <si>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</si>
  <si>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</si>
  <si>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</si>
  <si>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</si>
  <si>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</si>
  <si>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</si>
  <si>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</si>
  <si>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</si>
  <si>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</si>
  <si>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</si>
  <si>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</si>
  <si>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</si>
  <si>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</si>
  <si>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</si>
  <si>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</si>
  <si>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</si>
  <si>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</si>
  <si>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</si>
  <si>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</si>
  <si>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</si>
  <si>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</si>
  <si>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</si>
  <si>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</si>
  <si>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</si>
  <si>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</si>
  <si>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</si>
  <si>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</si>
  <si>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</si>
  <si>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</si>
  <si>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</si>
  <si>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</si>
  <si>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</si>
  <si>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</si>
  <si>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</si>
  <si>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</si>
  <si>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</si>
  <si>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</si>
  <si>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</si>
  <si>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</si>
  <si>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</si>
  <si>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</si>
  <si>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</si>
  <si>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</si>
  <si>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</si>
  <si>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</si>
  <si>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</si>
  <si>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</si>
  <si>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</si>
  <si>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</si>
  <si>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</si>
  <si>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</si>
  <si>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</si>
  <si>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</si>
  <si>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</si>
  <si>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</si>
  <si>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</si>
  <si>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</si>
  <si>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</si>
  <si>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</si>
  <si>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</si>
  <si>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</si>
  <si>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</si>
  <si>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</si>
  <si>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</si>
  <si>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</si>
  <si>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</si>
  <si>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</si>
  <si>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</si>
  <si>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</si>
  <si>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</si>
  <si>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</si>
  <si>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</si>
  <si>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</si>
  <si>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</si>
  <si>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</si>
  <si>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</si>
  <si>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</si>
  <si>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</si>
  <si>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</si>
  <si>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</si>
  <si>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</si>
  <si>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</si>
  <si>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</si>
  <si>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</si>
  <si>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</si>
  <si>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</si>
  <si>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</si>
  <si>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</si>
  <si>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</si>
  <si>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</si>
  <si>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</si>
  <si>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</si>
  <si>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</si>
  <si>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</si>
  <si>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</si>
  <si>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</si>
  <si>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</si>
  <si>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</si>
  <si>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</si>
  <si>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</si>
  <si>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</si>
  <si>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</si>
  <si>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</si>
  <si>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</si>
  <si>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</si>
  <si>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</si>
  <si>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</si>
  <si>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</si>
  <si>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</si>
  <si>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</si>
  <si>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</si>
  <si>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</si>
  <si>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</si>
  <si>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</si>
  <si>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</si>
  <si>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</si>
  <si>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</si>
  <si>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</si>
  <si>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</si>
  <si>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</si>
  <si>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</si>
  <si>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</si>
  <si>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</si>
  <si>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</si>
  <si>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</si>
  <si>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</si>
  <si>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</si>
  <si>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</si>
  <si>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</si>
  <si>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</si>
  <si>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</si>
  <si>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</si>
  <si>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</si>
  <si>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</si>
  <si>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</si>
  <si>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</si>
  <si>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</si>
  <si>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</si>
  <si>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</si>
  <si>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</si>
  <si>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</si>
  <si>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</si>
  <si>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</si>
  <si>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</si>
  <si>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</si>
  <si>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</si>
  <si>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</si>
  <si>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</si>
  <si>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</si>
  <si>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</si>
  <si>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</si>
  <si>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</si>
  <si>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</si>
  <si>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</si>
  <si>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</si>
  <si>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</si>
  <si>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</si>
  <si>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</si>
  <si>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</si>
  <si>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</si>
  <si>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</si>
  <si>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</si>
  <si>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</si>
  <si>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</si>
  <si>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</si>
  <si>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</si>
  <si>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</si>
  <si>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</si>
  <si>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</si>
  <si>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</si>
  <si>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</si>
  <si>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</si>
  <si>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</si>
  <si>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</si>
  <si>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</si>
  <si>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</si>
  <si>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</si>
  <si>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</si>
  <si>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</si>
  <si>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</si>
  <si>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</si>
  <si>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</si>
  <si>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</si>
  <si>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</si>
  <si>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</si>
  <si>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</si>
  <si>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</si>
  <si>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</si>
  <si>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</si>
  <si>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</si>
  <si>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</si>
  <si>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</si>
  <si>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</si>
  <si>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</si>
  <si>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</si>
  <si>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</si>
  <si>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</si>
  <si>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</si>
  <si>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</si>
  <si>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</si>
  <si>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</si>
  <si>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</si>
  <si>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</si>
  <si>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</si>
  <si>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</si>
  <si>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</si>
  <si>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</si>
  <si>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</si>
  <si>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</si>
  <si>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</si>
  <si>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</si>
  <si>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</si>
  <si>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</si>
  <si>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</si>
  <si>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</si>
  <si>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</si>
  <si>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</si>
  <si>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</si>
  <si>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</si>
  <si>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</si>
  <si>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</si>
  <si>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</si>
  <si>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</si>
  <si>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</si>
  <si>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</si>
  <si>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</si>
  <si>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</si>
  <si>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</si>
  <si>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</si>
  <si>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</si>
  <si>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</si>
  <si>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</si>
  <si>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</si>
  <si>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</si>
  <si>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</si>
  <si>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</si>
  <si>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</si>
  <si>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</si>
  <si>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</si>
  <si>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</si>
  <si>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</si>
  <si>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</si>
  <si>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</si>
  <si>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</si>
  <si>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</si>
  <si>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</si>
  <si>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</si>
  <si>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</si>
  <si>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</si>
  <si>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</si>
  <si>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</si>
  <si>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</si>
  <si>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</si>
  <si>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</si>
  <si>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</si>
  <si>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</si>
  <si>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</si>
  <si>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</si>
  <si>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</si>
  <si>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</si>
  <si>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</si>
  <si>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</si>
  <si>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</si>
  <si>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</si>
  <si>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</si>
  <si>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</si>
  <si>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</si>
  <si>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</si>
  <si>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</si>
  <si>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</si>
  <si>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</si>
  <si>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</si>
  <si>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</si>
  <si>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</si>
  <si>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</si>
  <si>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</si>
  <si>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</si>
  <si>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</si>
  <si>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</si>
  <si>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</si>
  <si>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</si>
  <si>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</si>
  <si>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</si>
  <si>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</si>
  <si>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</si>
  <si>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</si>
  <si>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</si>
  <si>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</si>
  <si>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</si>
  <si>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</si>
  <si>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</si>
  <si>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</si>
  <si>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</si>
  <si>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</si>
  <si>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</si>
  <si>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</si>
  <si>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</si>
  <si>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</si>
  <si>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</si>
  <si>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</si>
  <si>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</si>
  <si>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</si>
  <si>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</si>
  <si>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</si>
  <si>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</si>
  <si>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</si>
  <si>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</si>
  <si>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</si>
  <si>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</si>
  <si>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</si>
  <si>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</si>
  <si>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</si>
  <si>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</si>
  <si>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</si>
  <si>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</si>
  <si>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</si>
  <si>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</si>
  <si>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</si>
  <si>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</si>
  <si>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</si>
  <si>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</si>
  <si>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</si>
  <si>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</si>
  <si>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</si>
  <si>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</si>
  <si>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</si>
  <si>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</si>
  <si>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</si>
  <si>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</si>
  <si>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</si>
  <si>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</si>
  <si>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</si>
  <si>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</si>
  <si>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</si>
  <si>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</si>
  <si>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</si>
  <si>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</si>
  <si>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</si>
  <si>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</si>
  <si>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</si>
  <si>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</si>
  <si>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</si>
  <si>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</si>
  <si>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</si>
  <si>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</si>
  <si>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</si>
  <si>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</si>
  <si>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</si>
  <si>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</si>
  <si>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</si>
  <si>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</si>
  <si>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</si>
  <si>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</si>
  <si>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</si>
  <si>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</si>
  <si>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</si>
  <si>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</si>
  <si>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</si>
  <si>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</si>
  <si>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</si>
  <si>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</si>
  <si>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</si>
  <si>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</si>
  <si>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</si>
  <si>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</si>
  <si>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</si>
  <si>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</si>
  <si>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</si>
  <si>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</si>
  <si>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</si>
  <si>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</si>
  <si>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</si>
  <si>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</si>
  <si>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</si>
  <si>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</si>
  <si>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</si>
  <si>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</si>
  <si>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</si>
  <si>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</si>
  <si>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</si>
  <si>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</si>
  <si>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</si>
  <si>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</si>
  <si>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</si>
  <si>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</si>
  <si>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</si>
  <si>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</si>
  <si>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</si>
  <si>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</si>
  <si>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</si>
  <si>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</si>
  <si>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</si>
  <si>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</si>
  <si>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</si>
  <si>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</si>
  <si>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</si>
  <si>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</si>
  <si>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</si>
  <si>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</si>
  <si>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</si>
  <si>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</si>
  <si>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</si>
  <si>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</si>
  <si>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</si>
  <si>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</si>
  <si>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</si>
  <si>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</si>
  <si>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</si>
  <si>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</si>
  <si>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</si>
  <si>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</si>
  <si>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</si>
  <si>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</si>
  <si>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</si>
  <si>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</si>
  <si>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</si>
  <si>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</si>
  <si>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</si>
  <si>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</si>
  <si>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</si>
  <si>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</si>
  <si>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</si>
  <si>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</si>
  <si>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</si>
  <si>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</si>
  <si>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</si>
  <si>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</si>
  <si>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</si>
  <si>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</si>
  <si>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</si>
  <si>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</si>
  <si>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</si>
  <si>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</si>
  <si>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</si>
  <si>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</si>
  <si>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</si>
  <si>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</si>
  <si>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</si>
  <si>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</si>
  <si>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</si>
  <si>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</si>
  <si>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</si>
  <si>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</si>
  <si>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</si>
  <si>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</si>
  <si>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</si>
  <si>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</si>
  <si>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</si>
  <si>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</si>
  <si>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</si>
  <si>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</si>
  <si>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</si>
  <si>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</si>
  <si>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</si>
  <si>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</si>
  <si>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</si>
  <si>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</si>
  <si>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</si>
  <si>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</si>
  <si>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</si>
  <si>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</si>
  <si>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</si>
  <si>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</si>
  <si>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</si>
  <si>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</si>
  <si>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</si>
  <si>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</si>
  <si>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</si>
  <si>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</si>
  <si>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</si>
  <si>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</si>
  <si>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</si>
  <si>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</si>
  <si>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</si>
  <si>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</si>
  <si>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</si>
  <si>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</si>
  <si>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</si>
  <si>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</si>
  <si>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</si>
  <si>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</si>
  <si>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</si>
  <si>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</si>
  <si>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</si>
  <si>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</si>
  <si>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</si>
  <si>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</si>
  <si>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</si>
  <si>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</si>
  <si>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</si>
  <si>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</si>
  <si>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</si>
  <si>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</si>
  <si>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</si>
  <si>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</si>
  <si>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</si>
  <si>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</si>
  <si>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</si>
  <si>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</si>
  <si>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</si>
  <si>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</si>
  <si>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</si>
  <si>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</si>
  <si>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</si>
  <si>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</si>
  <si>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</si>
  <si>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</si>
  <si>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</si>
  <si>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</si>
  <si>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</si>
  <si>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</si>
  <si>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</si>
  <si>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</si>
  <si>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</si>
  <si>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</si>
  <si>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</si>
  <si>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</si>
  <si>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</si>
  <si>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</si>
  <si>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</si>
  <si>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</si>
  <si>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</si>
  <si>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</si>
  <si>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</si>
  <si>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</si>
  <si>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</si>
  <si>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</si>
  <si>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</si>
  <si>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</si>
  <si>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</si>
  <si>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</si>
  <si>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</si>
  <si>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</si>
  <si>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</si>
  <si>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</si>
  <si>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</si>
  <si>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</si>
  <si>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</si>
  <si>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</si>
  <si>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</si>
  <si>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</si>
  <si>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</si>
  <si>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</si>
  <si>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</si>
  <si>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</si>
  <si>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</si>
  <si>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</si>
  <si>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</si>
  <si>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</si>
  <si>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</si>
  <si>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</si>
  <si>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</si>
  <si>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</si>
  <si>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</si>
  <si>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</si>
  <si>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</si>
  <si>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</si>
  <si>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</si>
  <si>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</si>
  <si>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</si>
  <si>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</si>
  <si>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</si>
  <si>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</si>
  <si>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</si>
  <si>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</si>
  <si>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</si>
  <si>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</si>
  <si>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</si>
  <si>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</si>
  <si>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</si>
  <si>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</si>
  <si>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</si>
  <si>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</si>
  <si>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</si>
  <si>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</si>
  <si>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</si>
  <si>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</si>
  <si>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</si>
  <si>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</si>
  <si>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</si>
  <si>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</si>
  <si>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</si>
  <si>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</si>
  <si>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</si>
  <si>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</si>
  <si>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</si>
  <si>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</si>
  <si>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</si>
  <si>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</si>
  <si>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</si>
  <si>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</si>
  <si>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</si>
  <si>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</si>
  <si>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</si>
  <si>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</si>
  <si>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</si>
  <si>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</si>
  <si>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</si>
  <si>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</si>
  <si>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</si>
  <si>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</si>
  <si>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</si>
  <si>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</si>
  <si>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</si>
  <si>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</si>
  <si>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</si>
  <si>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</si>
  <si>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</si>
  <si>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</si>
  <si>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</si>
  <si>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</si>
  <si>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</si>
  <si>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</si>
  <si>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</si>
  <si>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</si>
  <si>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</si>
  <si>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</si>
  <si>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</si>
  <si>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</si>
  <si>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</si>
  <si>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</si>
  <si>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</si>
  <si>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</si>
  <si>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</si>
  <si>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</si>
  <si>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</si>
  <si>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</si>
  <si>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</si>
  <si>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</si>
  <si>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</si>
  <si>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</si>
  <si>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</si>
  <si>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</si>
  <si>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</si>
  <si>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</si>
  <si>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</si>
  <si>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</si>
  <si>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</si>
  <si>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</si>
  <si>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</si>
  <si>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</si>
  <si>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</si>
  <si>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</si>
  <si>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</si>
  <si>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</si>
  <si>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</si>
  <si>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</si>
  <si>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</si>
  <si>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</si>
  <si>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</si>
  <si>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</si>
  <si>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</si>
  <si>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</si>
  <si>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</si>
  <si>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</si>
  <si>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</si>
  <si>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</si>
  <si>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</si>
  <si>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</si>
  <si>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</si>
  <si>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</si>
  <si>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</si>
  <si>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</si>
  <si>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</si>
  <si>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</si>
  <si>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</si>
  <si>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</si>
  <si>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</si>
  <si>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</si>
  <si>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</si>
  <si>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</si>
  <si>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</si>
  <si>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</si>
  <si>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</si>
  <si>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</si>
  <si>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</si>
  <si>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</si>
  <si>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</si>
  <si>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</si>
  <si>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</si>
  <si>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</si>
  <si>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</si>
  <si>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</si>
  <si>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</si>
  <si>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</si>
  <si>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</si>
  <si>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</si>
  <si>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</si>
  <si>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</si>
  <si>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</si>
  <si>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</si>
  <si>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</si>
  <si>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</si>
  <si>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</si>
  <si>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</si>
  <si>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</si>
  <si>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</si>
  <si>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</si>
  <si>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</si>
  <si>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</si>
  <si>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</si>
  <si>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</si>
  <si>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</si>
  <si>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</si>
  <si>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</si>
  <si>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</si>
  <si>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</si>
  <si>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</si>
  <si>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</si>
  <si>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</si>
  <si>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</si>
  <si>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</si>
  <si>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</si>
  <si>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</si>
  <si>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</si>
  <si>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</si>
  <si>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</si>
  <si>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</si>
  <si>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</si>
  <si>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</si>
  <si>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</si>
  <si>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</si>
  <si>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</si>
  <si>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</si>
  <si>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</si>
  <si>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</si>
  <si>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</si>
  <si>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</si>
  <si>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</si>
  <si>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</si>
  <si>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</si>
  <si>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</si>
  <si>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</si>
  <si>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</si>
  <si>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</si>
  <si>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</si>
  <si>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</si>
  <si>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</si>
  <si>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</si>
  <si>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</si>
  <si>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</si>
  <si>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</si>
  <si>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</si>
  <si>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</si>
  <si>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</si>
  <si>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</si>
  <si>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</si>
  <si>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</si>
  <si>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</si>
  <si>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</si>
  <si>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</si>
  <si>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</si>
  <si>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</si>
  <si>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</si>
  <si>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</si>
  <si>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</si>
  <si>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</si>
  <si>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</si>
  <si>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</si>
  <si>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</si>
  <si>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</si>
  <si>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</si>
  <si>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</si>
  <si>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</si>
  <si>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</si>
  <si>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</si>
  <si>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</si>
  <si>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</si>
  <si>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</si>
  <si>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</si>
  <si>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</si>
  <si>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</si>
  <si>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</si>
  <si>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</si>
  <si>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</si>
  <si>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</si>
  <si>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</si>
  <si>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</si>
  <si>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</si>
  <si>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</si>
  <si>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</si>
  <si>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</si>
  <si>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</si>
  <si>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</si>
  <si>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</si>
  <si>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</si>
  <si>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</si>
  <si>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</si>
  <si>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</si>
  <si>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</si>
  <si>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</si>
  <si>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</si>
  <si>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</si>
  <si>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</si>
  <si>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</si>
  <si>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</si>
  <si>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</si>
  <si>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</si>
  <si>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</si>
  <si>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</si>
  <si>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</si>
  <si>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</si>
  <si>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</si>
  <si>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</si>
  <si>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</si>
  <si>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</si>
  <si>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</si>
  <si>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</si>
  <si>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</si>
  <si>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</si>
  <si>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</si>
  <si>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</si>
  <si>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</si>
  <si>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</si>
  <si>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</si>
  <si>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</si>
  <si>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</si>
  <si>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</si>
  <si>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</si>
  <si>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</si>
  <si>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</si>
  <si>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</si>
  <si>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</si>
  <si>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</si>
  <si>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</si>
  <si>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</si>
  <si>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</si>
  <si>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</si>
  <si>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</si>
  <si>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</si>
  <si>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</si>
  <si>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</si>
  <si>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</si>
  <si>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</si>
  <si>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</si>
  <si>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</si>
  <si>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</si>
  <si>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</si>
  <si>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</si>
  <si>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</si>
  <si>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</si>
  <si>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</si>
  <si>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</si>
  <si>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</si>
  <si>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</si>
  <si>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</si>
  <si>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</si>
  <si>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</si>
  <si>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</si>
  <si>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</si>
  <si>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</si>
  <si>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</si>
  <si>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</si>
  <si>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</si>
  <si>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</si>
  <si>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</si>
  <si>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</si>
  <si>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</si>
  <si>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</si>
  <si>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</si>
  <si>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</si>
  <si>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</si>
  <si>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</si>
  <si>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</si>
  <si>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</si>
  <si>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</si>
  <si>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</si>
  <si>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</si>
  <si>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</si>
  <si>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</si>
  <si>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</si>
  <si>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</si>
  <si>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</si>
  <si>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</si>
  <si>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</si>
  <si>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</si>
  <si>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</si>
  <si>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</si>
  <si>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</si>
  <si>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</si>
  <si>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</si>
  <si>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</si>
  <si>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</si>
  <si>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</si>
  <si>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</si>
  <si>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</si>
  <si>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</si>
  <si>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</si>
  <si>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</si>
  <si>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</si>
  <si>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</si>
  <si>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</si>
  <si>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</si>
  <si>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</si>
  <si>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</si>
  <si>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</si>
  <si>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</si>
  <si>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</si>
  <si>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</si>
  <si>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</si>
  <si>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</si>
  <si>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</si>
  <si>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</si>
  <si>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</si>
  <si>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</si>
  <si>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</si>
  <si>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</si>
  <si>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</si>
  <si>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</si>
  <si>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</si>
  <si>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</si>
  <si>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</si>
  <si>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</si>
  <si>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</si>
  <si>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</si>
  <si>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</si>
  <si>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</si>
  <si>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</si>
  <si>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</si>
  <si>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</si>
  <si>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</si>
  <si>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</si>
  <si>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</si>
  <si>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</si>
  <si>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</si>
  <si>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</si>
  <si>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</si>
  <si>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</si>
  <si>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</si>
  <si>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</si>
  <si>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</si>
  <si>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</si>
  <si>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</si>
  <si>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</si>
  <si>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</si>
  <si>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</si>
  <si>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</si>
  <si>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</si>
  <si>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</si>
  <si>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</si>
  <si>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</si>
  <si>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</si>
  <si>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</si>
  <si>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</si>
  <si>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</si>
  <si>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</si>
  <si>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</si>
  <si>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</si>
  <si>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</si>
  <si>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</si>
  <si>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</si>
  <si>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</si>
  <si>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</si>
  <si>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</si>
  <si>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</si>
  <si>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</si>
  <si>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</si>
  <si>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</si>
  <si>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</si>
  <si>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</si>
  <si>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</si>
  <si>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</si>
  <si>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</si>
  <si>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</si>
  <si>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</si>
  <si>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</si>
  <si>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</si>
  <si>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</si>
  <si>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</si>
  <si>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</si>
  <si>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</si>
  <si>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</si>
  <si>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</si>
  <si>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</si>
  <si>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</si>
  <si>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</si>
  <si>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</si>
  <si>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</si>
  <si>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</si>
  <si>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</si>
  <si>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</si>
  <si>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</si>
  <si>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</si>
  <si>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</si>
  <si>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</si>
  <si>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</si>
  <si>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</si>
  <si>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</si>
  <si>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</si>
  <si>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</si>
  <si>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</si>
  <si>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</si>
  <si>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</si>
  <si>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</si>
  <si>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</si>
  <si>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</si>
  <si>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</si>
  <si>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</si>
  <si>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</si>
  <si>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</si>
  <si>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</si>
  <si>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</si>
  <si>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</si>
  <si>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</si>
  <si>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</si>
  <si>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</si>
  <si>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</si>
  <si>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</si>
  <si>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</si>
  <si>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</si>
  <si>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</si>
  <si>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</si>
  <si>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</si>
  <si>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</si>
  <si>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</si>
  <si>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</si>
  <si>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</si>
  <si>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</si>
  <si>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</si>
  <si>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</si>
  <si>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</si>
  <si>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</si>
  <si>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</si>
  <si>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</si>
  <si>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</si>
  <si>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</si>
  <si>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</si>
  <si>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</si>
  <si>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</si>
  <si>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</si>
  <si>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</si>
  <si>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</si>
  <si>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</si>
  <si>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</si>
  <si>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</si>
  <si>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</si>
  <si>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</si>
  <si>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</si>
  <si>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</si>
  <si>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</si>
  <si>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</si>
  <si>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</si>
  <si>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</si>
  <si>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</si>
  <si>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</si>
  <si>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</si>
  <si>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</si>
  <si>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</si>
  <si>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</si>
  <si>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</si>
  <si>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</si>
  <si>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</si>
  <si>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</si>
  <si>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</si>
  <si>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</si>
  <si>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</si>
  <si>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</si>
  <si>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</si>
  <si>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</si>
  <si>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</si>
  <si>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</si>
  <si>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</si>
  <si>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</si>
  <si>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</si>
  <si>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</si>
  <si>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</si>
  <si>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</si>
  <si>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</si>
  <si>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</si>
  <si>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</si>
  <si>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</si>
  <si>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</si>
  <si>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</si>
  <si>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</si>
  <si>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</si>
  <si>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</si>
  <si>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</si>
  <si>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</si>
  <si>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</si>
  <si>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</si>
  <si>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</si>
  <si>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</si>
  <si>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</si>
  <si>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</si>
  <si>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</si>
  <si>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</si>
  <si>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</si>
  <si>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</si>
  <si>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</si>
  <si>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</si>
  <si>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</si>
  <si>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</si>
  <si>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</si>
  <si>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</si>
  <si>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</si>
  <si>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</si>
  <si>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</si>
  <si>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</si>
  <si>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</si>
  <si>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</si>
  <si>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</si>
  <si>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</si>
  <si>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</si>
  <si>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</si>
  <si>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</si>
  <si>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</si>
  <si>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</si>
  <si>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</si>
  <si>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</si>
  <si>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</si>
  <si>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</si>
  <si>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</si>
  <si>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</si>
  <si>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</si>
  <si>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</si>
  <si>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</si>
  <si>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</si>
  <si>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</si>
  <si>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</si>
  <si>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</si>
  <si>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</si>
  <si>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</si>
  <si>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</si>
  <si>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</si>
  <si>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</si>
  <si>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</si>
  <si>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</si>
  <si>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</si>
  <si>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</si>
  <si>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</si>
  <si>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</si>
  <si>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</si>
  <si>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</si>
  <si>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</si>
  <si>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</si>
  <si>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</si>
  <si>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</si>
  <si>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</si>
  <si>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</si>
  <si>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</si>
  <si>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</si>
  <si>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</si>
  <si>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</si>
  <si>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</si>
  <si>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</si>
  <si>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</si>
  <si>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</si>
  <si>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</si>
  <si>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</si>
  <si>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</si>
  <si>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</si>
  <si>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</si>
  <si>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</si>
  <si>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</si>
  <si>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</si>
  <si>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</si>
  <si>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</si>
  <si>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</si>
  <si>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</si>
  <si>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</si>
  <si>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</si>
  <si>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</si>
  <si>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</si>
  <si>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</si>
  <si>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</si>
  <si>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</si>
  <si>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</si>
  <si>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</si>
  <si>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</si>
  <si>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</si>
  <si>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</si>
  <si>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</si>
  <si>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</si>
  <si>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</si>
  <si>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</si>
  <si>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</si>
  <si>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</si>
  <si>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</si>
  <si>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</si>
  <si>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</si>
  <si>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</si>
  <si>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</si>
  <si>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</si>
  <si>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</si>
  <si>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</si>
  <si>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</si>
  <si>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</si>
  <si>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</si>
  <si>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</si>
  <si>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</si>
  <si>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</si>
  <si>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</si>
  <si>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</si>
  <si>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</si>
  <si>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</si>
  <si>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</si>
  <si>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</si>
  <si>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</si>
  <si>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</si>
  <si>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</si>
  <si>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</si>
  <si>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</si>
  <si>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</si>
  <si>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</si>
  <si>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</si>
  <si>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</si>
  <si>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</si>
  <si>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</si>
  <si>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</si>
  <si>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</si>
  <si>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</si>
  <si>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</si>
  <si>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</si>
  <si>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</si>
  <si>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</si>
  <si>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</si>
  <si>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</si>
  <si>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</si>
  <si>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</si>
  <si>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</si>
  <si>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</si>
  <si>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</si>
  <si>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</si>
  <si>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</si>
  <si>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</si>
  <si>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</si>
  <si>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</si>
  <si>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</si>
  <si>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</si>
  <si>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</si>
  <si>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</si>
  <si>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</si>
  <si>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</si>
  <si>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</si>
  <si>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</si>
  <si>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</si>
  <si>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</si>
  <si>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</si>
  <si>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</si>
  <si>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</si>
  <si>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</si>
  <si>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</si>
  <si>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</si>
  <si>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</si>
  <si>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</si>
  <si>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</si>
  <si>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</si>
  <si>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</si>
  <si>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</si>
  <si>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</si>
  <si>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</si>
  <si>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</si>
  <si>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</si>
  <si>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</si>
  <si>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</si>
  <si>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</si>
  <si>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</si>
  <si>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</si>
  <si>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</si>
  <si>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</si>
  <si>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</si>
  <si>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</si>
  <si>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</si>
  <si>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</si>
  <si>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</si>
  <si>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</si>
  <si>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</si>
  <si>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</si>
  <si>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</si>
  <si>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</si>
  <si>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</si>
  <si>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</si>
  <si>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</si>
  <si>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</si>
  <si>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</si>
  <si>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</si>
  <si>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</si>
  <si>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</si>
  <si>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</si>
  <si>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</si>
  <si>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</si>
  <si>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</si>
  <si>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</si>
  <si>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</si>
  <si>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</si>
  <si>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</si>
  <si>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</si>
  <si>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</si>
  <si>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</si>
  <si>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</si>
  <si>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</si>
  <si>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</si>
  <si>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</si>
  <si>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</si>
  <si>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</si>
  <si>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</si>
  <si>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</si>
  <si>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</si>
  <si>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</si>
  <si>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</si>
  <si>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</si>
  <si>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</si>
  <si>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</si>
  <si>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</si>
  <si>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</si>
  <si>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</si>
  <si>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</si>
  <si>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</si>
  <si>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</si>
  <si>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</si>
  <si>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</si>
  <si>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</si>
  <si>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</si>
  <si>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</si>
  <si>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</si>
  <si>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</si>
  <si>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</si>
  <si>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</si>
  <si>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</si>
  <si>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</si>
  <si>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</si>
  <si>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</si>
  <si>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</si>
  <si>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</si>
  <si>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</si>
  <si>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</si>
  <si>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</si>
  <si>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</si>
  <si>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</si>
  <si>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</si>
  <si>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</si>
  <si>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</si>
  <si>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</si>
  <si>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</si>
  <si>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</si>
  <si>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</si>
  <si>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</si>
  <si>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</si>
  <si>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</si>
  <si>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</si>
  <si>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</si>
  <si>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</si>
  <si>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</si>
  <si>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</si>
  <si>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</si>
  <si>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</si>
  <si>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</si>
  <si>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</si>
  <si>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</si>
  <si>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</si>
  <si>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</si>
  <si>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</si>
  <si>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</si>
  <si>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</si>
  <si>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</si>
  <si>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</si>
  <si>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</si>
  <si>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</si>
  <si>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</si>
  <si>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</si>
  <si>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</si>
  <si>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</si>
  <si>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</si>
  <si>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</si>
  <si>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</si>
  <si>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</si>
  <si>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</si>
  <si>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</si>
  <si>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</si>
  <si>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</si>
  <si>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</si>
  <si>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</si>
  <si>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</si>
  <si>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</si>
  <si>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</si>
  <si>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</si>
  <si>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</si>
  <si>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</si>
  <si>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</si>
  <si>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</si>
  <si>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</si>
  <si>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</si>
  <si>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</si>
  <si>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</si>
  <si>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</si>
  <si>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</si>
  <si>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</si>
  <si>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</si>
  <si>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</si>
  <si>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</si>
  <si>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</si>
  <si>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</si>
  <si>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</si>
  <si>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</si>
  <si>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</si>
  <si>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</si>
  <si>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</si>
  <si>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</si>
  <si>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</si>
  <si>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</si>
  <si>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</si>
  <si>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</si>
  <si>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</si>
  <si>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</si>
  <si>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</si>
  <si>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</si>
  <si>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</si>
  <si>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</si>
  <si>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</si>
  <si>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</si>
  <si>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</si>
  <si>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</si>
  <si>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</si>
  <si>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</si>
  <si>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</si>
  <si>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</si>
  <si>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</si>
  <si>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</si>
  <si>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</si>
  <si>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</si>
  <si>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</si>
  <si>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</si>
  <si>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</si>
  <si>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</si>
  <si>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</si>
  <si>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</si>
  <si>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</si>
  <si>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</si>
  <si>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</si>
  <si>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</si>
  <si>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</si>
  <si>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</si>
  <si>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</si>
  <si>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</si>
  <si>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</si>
  <si>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</si>
  <si>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</si>
  <si>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</si>
  <si>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</si>
  <si>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</si>
  <si>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</si>
  <si>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</si>
  <si>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</si>
  <si>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</si>
  <si>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</si>
  <si>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</si>
  <si>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</si>
  <si>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</si>
  <si>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</si>
  <si>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</si>
  <si>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</si>
  <si>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</si>
  <si>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</si>
  <si>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</si>
  <si>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</si>
  <si>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</si>
  <si>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</si>
  <si>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</si>
  <si>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</si>
  <si>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</si>
  <si>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</si>
  <si>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</si>
  <si>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</si>
  <si>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</si>
  <si>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</si>
  <si>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</si>
  <si>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</si>
  <si>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</si>
  <si>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</si>
  <si>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</si>
  <si>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</si>
  <si>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</si>
  <si>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</si>
  <si>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</si>
  <si>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</si>
  <si>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</si>
  <si>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</si>
  <si>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</si>
  <si>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</si>
  <si>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</si>
  <si>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</si>
  <si>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</si>
  <si>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</si>
  <si>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</si>
  <si>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</si>
  <si>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</si>
  <si>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</si>
  <si>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</si>
  <si>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</si>
  <si>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</si>
  <si>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</si>
  <si>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</si>
  <si>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</si>
  <si>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</si>
  <si>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</si>
  <si>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</si>
  <si>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</si>
  <si>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</si>
  <si>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</si>
  <si>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</si>
  <si>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</si>
  <si>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</si>
  <si>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</si>
  <si>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</si>
  <si>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</si>
  <si>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</si>
  <si>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</si>
  <si>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</si>
  <si>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</si>
  <si>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</si>
  <si>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</si>
  <si>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</si>
  <si>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</si>
  <si>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</si>
  <si>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</si>
  <si>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</si>
  <si>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</si>
  <si>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</si>
  <si>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</si>
  <si>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</si>
  <si>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</si>
  <si>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</si>
  <si>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</si>
  <si>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</si>
  <si>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</si>
  <si>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</si>
  <si>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</si>
  <si>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</si>
  <si>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</si>
  <si>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</si>
  <si>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</si>
  <si>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</si>
  <si>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</si>
  <si>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</si>
  <si>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</si>
  <si>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</si>
  <si>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Month</t>
  </si>
  <si>
    <t>Grand total</t>
  </si>
  <si>
    <t>Successful</t>
  </si>
  <si>
    <t>Failed</t>
  </si>
  <si>
    <t>Canceled</t>
  </si>
  <si>
    <t>Percent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</si>
</sst>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1" fillId="2" borderId="1" xfId="0" applyFont="1" applyFill="1" applyBorder="1"/>
    <xf numFmtId="0" fontId="1" fillId="2" borderId="0" xfId="0" applyFont="1" applyFill="1" applyBorder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E-464B-8E78-FD78E2D73F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72E-464B-8E78-FD78E2D73F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72E-464B-8E78-FD78E2D73F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72E-464B-8E78-FD78E2D73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858464"/>
        <c:axId val="56705408"/>
      </c:barChart>
      <c:catAx>
        <c:axId val="5085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5408"/>
        <c:crosses val="autoZero"/>
        <c:auto val="1"/>
        <c:lblAlgn val="ctr"/>
        <c:lblOffset val="100"/>
        <c:noMultiLvlLbl val="0"/>
      </c:catAx>
      <c:valAx>
        <c:axId val="5670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D-CA48-BF42-DFF24974AB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8A-DA45-8DEB-BB8EB00F8F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8A-DA45-8DEB-BB8EB00F8F1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8A-DA45-8DEB-BB8EB00F8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038752"/>
        <c:axId val="53548896"/>
      </c:barChart>
      <c:catAx>
        <c:axId val="5403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48896"/>
        <c:crosses val="autoZero"/>
        <c:auto val="1"/>
        <c:lblAlgn val="ctr"/>
        <c:lblOffset val="100"/>
        <c:noMultiLvlLbl val="0"/>
      </c:catAx>
      <c:valAx>
        <c:axId val="535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3-EB49-AD17-F5E56DD6FD6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A43-EB49-AD17-F5E56DD6FD6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0A-8547-B201-1ADAE69A72B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5E-E34E-B948-01F277386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26784"/>
        <c:axId val="81728432"/>
      </c:lineChart>
      <c:catAx>
        <c:axId val="8172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28432"/>
        <c:crosses val="autoZero"/>
        <c:auto val="1"/>
        <c:lblAlgn val="ctr"/>
        <c:lblOffset val="100"/>
        <c:noMultiLvlLbl val="0"/>
      </c:catAx>
      <c:valAx>
        <c:axId val="8172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2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D-C84D-B5D1-76FBABD8B55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4D-C84D-B5D1-76FBABD8B55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4D-C84D-B5D1-76FBABD8B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224064"/>
        <c:axId val="1086626048"/>
      </c:lineChart>
      <c:catAx>
        <c:axId val="108822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26048"/>
        <c:crosses val="autoZero"/>
        <c:auto val="1"/>
        <c:lblAlgn val="ctr"/>
        <c:lblOffset val="100"/>
        <c:noMultiLvlLbl val="0"/>
      </c:catAx>
      <c:valAx>
        <c:axId val="108662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22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32-9C40-81A5-13225EAF31C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32-9C40-81A5-13225EAF31C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32-9C40-81A5-13225EAF3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3172144"/>
        <c:axId val="1143060528"/>
      </c:lineChart>
      <c:catAx>
        <c:axId val="114317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60528"/>
        <c:crosses val="autoZero"/>
        <c:auto val="1"/>
        <c:lblAlgn val="ctr"/>
        <c:lblOffset val="100"/>
        <c:noMultiLvlLbl val="0"/>
      </c:catAx>
      <c:valAx>
        <c:axId val="114306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17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37041</xdr:colOff>
      <xdr:row>15</xdr:row>
      <xdr:rowOff>125942</xdr:rowOff>
    </xdr:from>
    <xdr:to>
      <xdr:col>10</xdr:col>
      <xdr:colOff>497417</xdr:colOff>
      <xdr:row>35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AC83F6-666D-6946-AA8F-9465B112D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6350</xdr:rowOff>
    </xdr:from>
    <xdr:to>
      <xdr:col>12</xdr:col>
      <xdr:colOff>482600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D5E804-1A5B-A744-A30F-ABAF5B5B9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165100</xdr:colOff>
      <xdr:row>20</xdr:row>
      <xdr:rowOff>184150</xdr:rowOff>
    </xdr:from>
    <xdr:to>
      <xdr:col>9</xdr:col>
      <xdr:colOff>266700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27650E-BFB8-4E4E-A3C4-A1556963E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20</xdr:row>
      <xdr:rowOff>158750</xdr:rowOff>
    </xdr:from>
    <xdr:to>
      <xdr:col>7</xdr:col>
      <xdr:colOff>558800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40E11-E278-3549-BE7B-A2E300D01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854363</xdr:colOff>
      <xdr:row>18</xdr:row>
      <xdr:rowOff>88898</xdr:rowOff>
    </xdr:from>
    <xdr:to>
      <xdr:col>9</xdr:col>
      <xdr:colOff>57727</xdr:colOff>
      <xdr:row>38</xdr:row>
      <xdr:rowOff>92363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1C65EF-1837-F640-8892-7FD63CB8F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4.484242824074" createdVersion="7" refreshedVersion="7" minRefreshableVersion="3" recordCount="4114" xr:uid="{48B47408-06A4-4842-9B42-11375E4D241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4.587184722222" createdVersion="7" refreshedVersion="7" minRefreshableVersion="3" recordCount="4114" xr:uid="{CCF22247-E103-2545-AF99-B934F8008F7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7.460694097223" createdVersion="7" refreshedVersion="7" minRefreshableVersion="3" recordCount="4114" xr:uid="{E2F4ABF2-72F2-E149-A109-A56005EC33B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56503-67AD-494A-8C0F-164EE214F88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CD9D3-47DF-AC41-8CED-D0FABB8F511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9E9B2-E08A-6D41-87DB-9D7419AEBD74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9B4C1-2C10-7B42-AD0D-598A13D453E6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="120" zoomScaleNormal="120" workbookViewId="0">
      <pane ySplit="1" topLeftCell="A2" activePane="bottomLeft" state="frozen"/>
      <selection pane="bottomLeft" activeCell="E2" sqref="E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style="6" bestFit="1" customWidth="1"/>
    <col min="17" max="17" width="15.332031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6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6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6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6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6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6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6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6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6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6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6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6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6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 s="6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45">ROUND(E522/D522*100,0)</f>
        <v>102</v>
      </c>
      <c r="P522" s="6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 s="6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 s="6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 s="6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 s="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 s="6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 s="6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 s="6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 s="6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 s="6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 s="6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 s="6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 s="6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 s="6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 s="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 s="6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 s="6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 s="6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 s="6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 s="6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 s="6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 s="6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 s="6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 s="6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 s="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 s="6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 s="6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s="6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 s="6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 s="6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 s="6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 s="6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s="6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 s="6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 s="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s="6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 s="6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 s="6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s="6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 s="6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 s="6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 s="6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s="6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 s="6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 s="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s="6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 s="6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s="6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 s="6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 s="6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 s="6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 s="6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s="6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 s="6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 s="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 s="6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 s="6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6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 s="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s="6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 s="6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 s="6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 s="6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 s="6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 s="6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 s="6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 s="6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 s="6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 s="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 s="6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 s="6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 s="6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 s="6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 s="6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 s="6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 s="6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s="6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 s="6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s="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 s="6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 s="6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s="6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 s="6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 s="6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s="6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s="6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s="6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 s="6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s="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s="6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s="6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 s="6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s="6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 s="6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 s="6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 s="6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 s="6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s="6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s="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s="6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 s="6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 s="6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s="6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 s="6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 s="6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 s="6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s="6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 s="6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 s="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 s="6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 s="6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s="6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 s="6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 s="6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 s="6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6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 s="6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 s="6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 s="6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 s="6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 s="6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 s="6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 s="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 s="6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 s="6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 s="6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 s="6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 s="6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 s="6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 s="6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 s="6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 s="6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 s="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 s="6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 s="6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 s="6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 s="6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 s="6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 s="6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 s="6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 s="6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 s="6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 s="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 s="6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 s="6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 s="6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 s="6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 s="6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 s="6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 s="6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 s="6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 s="6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 s="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 s="6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s="6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 s="6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 s="6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 s="6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 s="6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 s="6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 s="6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 s="6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 s="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 s="6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 s="6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 s="6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 s="6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 s="6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 s="6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 s="6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 s="6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 s="6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 s="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6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 s="6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 s="6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 s="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 s="6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 s="6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 s="6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 s="6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 s="6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 s="6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 s="6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 s="6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 s="6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 s="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 s="6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 s="6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 s="6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 s="6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 s="6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 s="6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 s="6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 s="6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 s="6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 s="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 s="6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 s="6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 s="6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 s="6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 s="6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 s="6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 s="6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 s="6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 s="6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 s="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 s="6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 s="6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 s="6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 s="6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 s="6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 s="6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 s="6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 s="6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 s="6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 s="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 s="6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 s="6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 s="6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 s="6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 s="6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s="6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 s="6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s="6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 s="6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s="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 s="6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s="6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 s="6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s="6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6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 s="6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 s="6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 s="6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 s="6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 s="6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 s="6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 s="6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 s="6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 s="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 s="6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 s="6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 s="6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 s="6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 s="6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 s="6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 s="6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 s="6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 s="6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 s="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 s="6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 s="6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 s="6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 s="6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 s="6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 s="6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 s="6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 s="6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 s="6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 s="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 s="6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 s="6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 s="6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 s="6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 s="6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 s="6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 s="6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 s="6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 s="6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 s="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 s="6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 s="6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 s="6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 s="6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 s="6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 s="6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 s="6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 s="6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 s="6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 s="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 s="6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 s="6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 s="6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 s="6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 s="6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 s="6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 s="6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 s="6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6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 s="6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 s="6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 s="6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 s="6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 s="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 s="6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 s="6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 s="6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 s="6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 s="6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 s="6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 s="6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 s="6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 s="6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 s="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 s="6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 s="6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 s="6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 s="6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 s="6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 s="6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 s="6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 s="6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 s="6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 s="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 s="6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 s="6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 s="6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 s="6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 s="6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 s="6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 s="6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 s="6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 s="6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 s="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s="6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 s="6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 s="6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 s="6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 s="6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 s="6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 s="6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 s="6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 s="6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 s="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 s="6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 s="6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s="6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 s="6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 s="6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 s="6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 s="6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 s="6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 s="6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 s="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 s="6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 s="6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6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 s="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 s="6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s="6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s="6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s="6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 s="6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 s="6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s="6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 s="6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 s="6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s="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 s="6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s="6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 s="6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 s="6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 s="6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s="6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 s="6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 s="6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 s="6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 s="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 s="6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s="6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s="6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 s="6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s="6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 s="6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 s="6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 s="6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 s="6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 s="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 s="6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s="6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 s="6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 s="6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 s="6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 s="6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 s="6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 s="6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 s="6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 s="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 s="6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 s="6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s="6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 s="6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 s="6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 s="6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 s="6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 s="6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 s="6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 s="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 s="6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 s="6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 s="6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 s="6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 s="6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 s="6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6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 s="6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 s="6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 s="6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 s="6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 s="6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 s="6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 s="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 s="6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 s="6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 s="6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 s="6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 s="6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 s="6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 s="6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 s="6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 s="6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 s="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 s="6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 s="6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 s="6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s="6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 s="6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 s="6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 s="6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 s="6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 s="6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 s="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 s="6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 s="6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 s="6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 s="6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 s="6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 s="6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 s="6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 s="6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 s="6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 s="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 s="6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 s="6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 s="6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 s="6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 s="6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 s="6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 s="6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 s="6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 s="6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 s="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 s="6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 s="6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 s="6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 s="6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 s="6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 s="6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 s="6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 s="6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 s="6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 s="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6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 s="6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 s="6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 s="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 s="6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 s="6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 s="6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 s="6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 s="6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 s="6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s="6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 s="6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 s="6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 s="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 s="6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s="6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 s="6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 s="6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s="6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s="6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s="6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s="6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 s="6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s="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s="6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s="6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s="6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s="6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s="6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 s="6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s="6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 s="6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s="6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 s="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 s="6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 s="6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 s="6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 s="6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 s="6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 s="6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s="6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 s="6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 s="6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 s="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 s="6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 s="6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 s="6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 s="6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 s="6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 s="6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 s="6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 s="6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 s="6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s="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 s="6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 s="6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s="6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 s="6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6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 s="6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 s="6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 s="6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 s="6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 s="6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 s="6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 s="6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 s="6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 s="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 s="6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 s="6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s="6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 s="6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 s="6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 s="6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 s="6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 s="6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 s="6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 s="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 s="6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 s="6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 s="6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 s="6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 s="6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s="6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 s="6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s="6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 s="6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 s="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s="6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 s="6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 s="6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 s="6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 s="6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 s="6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s="6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 s="6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 s="6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 s="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 s="6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 s="6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 s="6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 s="6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 s="6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s="6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s="6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s="6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 s="6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s="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 s="6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 s="6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s="6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 s="6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 s="6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 s="6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s="6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 s="6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6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 s="6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s="6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 s="6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s="6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s="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 s="6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 s="6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 s="6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 s="6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 s="6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 s="6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 s="6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s="6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 s="6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 s="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 s="6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 s="6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s="6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 s="6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 s="6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 s="6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 s="6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 s="6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 s="6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 s="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 s="6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 s="6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 s="6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 s="6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 s="6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 s="6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 s="6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 s="6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 s="6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 s="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 s="6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 s="6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 s="6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 s="6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 s="6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 s="6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 s="6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 s="6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 s="6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 s="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 s="6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 s="6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 s="6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 s="6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 s="6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 s="6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 s="6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 s="6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 s="6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 s="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 s="6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 s="6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6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 s="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 s="6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 s="6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s="6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 s="6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 s="6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s="6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s="6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 s="6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 s="6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s="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 s="6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s="6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s="6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 s="6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s="6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 s="6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 s="6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 s="6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 s="6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 s="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 s="6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 s="6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 s="6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 s="6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 s="6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 s="6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 s="6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 s="6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 s="6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 s="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 s="6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 s="6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 s="6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 s="6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 s="6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 s="6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 s="6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 s="6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 s="6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 s="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 s="6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 s="6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 s="6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 s="6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 s="6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 s="6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 s="6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 s="6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 s="6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 s="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 s="6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 s="6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 s="6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 s="6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 s="6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 s="6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6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105">ROUND(E1290/D1290*100,0)</f>
        <v>100</v>
      </c>
      <c r="P1290" s="6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5"/>
        <v>125</v>
      </c>
      <c r="P1291" s="6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5"/>
        <v>109</v>
      </c>
      <c r="P1292" s="6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5"/>
        <v>146</v>
      </c>
      <c r="P1293" s="6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5"/>
        <v>110</v>
      </c>
      <c r="P1294" s="6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5"/>
        <v>102</v>
      </c>
      <c r="P1295" s="6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122</v>
      </c>
      <c r="P1296" s="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5"/>
        <v>102</v>
      </c>
      <c r="P1297" s="6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5"/>
        <v>141</v>
      </c>
      <c r="P1298" s="6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5"/>
        <v>110</v>
      </c>
      <c r="P1299" s="6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5"/>
        <v>105</v>
      </c>
      <c r="P1300" s="6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5"/>
        <v>124</v>
      </c>
      <c r="P1301" s="6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135</v>
      </c>
      <c r="P1302" s="6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5"/>
        <v>103</v>
      </c>
      <c r="P1303" s="6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5"/>
        <v>100</v>
      </c>
      <c r="P1304" s="6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5"/>
        <v>130</v>
      </c>
      <c r="P1305" s="6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 s="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 s="6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 s="6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 s="6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 s="6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 s="6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 s="6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 s="6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 s="6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 s="6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 s="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 s="6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 s="6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 s="6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 s="6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 s="6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 s="6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 s="6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 s="6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 s="6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 s="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 s="6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 s="6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 s="6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 s="6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 s="6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 s="6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 s="6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s="6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s="6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 s="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 s="6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 s="6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 s="6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 s="6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 s="6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s="6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 s="6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 s="6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 s="6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 s="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6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 s="6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6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6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6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6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6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6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6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6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6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6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6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6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6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6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6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6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6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6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6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6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6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6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6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6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6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6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6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6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6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6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6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6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6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6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6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6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6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6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6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6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6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6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6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6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6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6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6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6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6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 s="6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6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s="6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 s="6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 s="6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 s="6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 s="6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 s="6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 s="6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 s="6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 s="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s="6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s="6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 s="6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 s="6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s="6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 s="6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 s="6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s="6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 s="6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 s="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 s="6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 s="6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 s="6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 s="6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 s="6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 s="6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 s="6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s="6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s="6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s="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s="6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s="6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 s="6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s="6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s="6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 s="6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 s="6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s="6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s="6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 s="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 s="6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 s="6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s="6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s="6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s="6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s="6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 s="6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 s="6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 s="6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 s="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 s="6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 s="6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 s="6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 s="6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 s="6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 s="6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 s="6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 s="6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6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 s="6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 s="6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 s="6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 s="6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s="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 s="6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 s="6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s="6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 s="6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s="6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 s="6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 s="6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 s="6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s="6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 s="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s="6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s="6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 s="6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 s="6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 s="6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 s="6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 s="6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 s="6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 s="6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 s="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 s="6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 s="6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 s="6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 s="6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 s="6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 s="6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 s="6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 s="6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 s="6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 s="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 s="6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 s="6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 s="6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 s="6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 s="6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 s="6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 s="6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 s="6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 s="6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 s="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 s="6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 s="6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 s="6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 s="6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 s="6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 s="6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 s="6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 s="6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 s="6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 s="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 s="6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 s="6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6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s="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6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6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6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6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6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6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6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6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6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6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6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6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6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6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6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6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6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6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6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6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6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6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6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6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6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6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6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6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6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6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6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6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6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6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6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6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6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6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6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6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6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6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6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6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6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6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6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6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6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6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 s="6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6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 s="6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 s="6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 s="6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 s="6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 s="6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 s="6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 s="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 s="6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 s="6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 s="6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 s="6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 s="6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 s="6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 s="6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 s="6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 s="6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 s="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 s="6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 s="6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 s="6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 s="6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 s="6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 s="6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 s="6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 s="6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 s="6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 s="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 s="6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 s="6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 s="6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 s="6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 s="6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 s="6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 s="6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 s="6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 s="6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 s="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 s="6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 s="6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 s="6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 s="6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 s="6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 s="6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 s="6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 s="6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 s="6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 s="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 s="6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 s="6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 s="6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 s="6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 s="6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 s="6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 s="6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 s="6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 s="6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 s="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6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 s="6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 s="6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 s="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 s="6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 s="6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 s="6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 s="6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 s="6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 s="6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 s="6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s="6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 s="6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 s="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 s="6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 s="6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 s="6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 s="6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 s="6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 s="6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 s="6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 s="6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 s="6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 s="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 s="6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s="6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 s="6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s="6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 s="6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 s="6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 s="6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 s="6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 s="6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 s="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s="6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s="6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 s="6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s="6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 s="6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 s="6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 s="6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s="6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 s="6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 s="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 s="6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 s="6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 s="6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 s="6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 s="6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 s="6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s="6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 s="6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 s="6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 s="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 s="6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 s="6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 s="6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 s="6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6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 s="6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 s="6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 s="6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 s="6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s="6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 s="6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 s="6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 s="6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 s="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 s="6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 s="6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 s="6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 s="6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 s="6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 s="6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 s="6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 s="6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 s="6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 s="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 s="6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 s="6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 s="6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 s="6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 s="6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 s="6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 s="6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 s="6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 s="6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 s="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 s="6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s="6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 s="6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 s="6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 s="6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 s="6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 s="6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 s="6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 s="6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 s="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 s="6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 s="6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 s="6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 s="6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 s="6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 s="6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 s="6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 s="6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 s="6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 s="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 s="6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 s="6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 s="6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 s="6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 s="6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 s="6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 s="6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 s="6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6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 s="6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 s="6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 s="6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 s="6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 s="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 s="6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 s="6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 s="6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 s="6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 s="6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 s="6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 s="6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 s="6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s="6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 s="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s="6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 s="6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 s="6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s="6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 s="6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 s="6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 s="6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 s="6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 s="6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 s="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 s="6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 s="6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 s="6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 s="6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 s="6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 s="6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 s="6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 s="6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 s="6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 s="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 s="6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 s="6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 s="6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 s="6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 s="6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 s="6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 s="6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 s="6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 s="6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 s="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 s="6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 s="6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 s="6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 s="6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 s="6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 s="6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 s="6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 s="6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 s="6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 s="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 s="6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 s="6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6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 s="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 s="6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 s="6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 s="6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 s="6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s="6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 s="6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 s="6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 s="6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 s="6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 s="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 s="6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s="6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s="6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s="6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 s="6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 s="6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 s="6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 s="6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 s="6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 s="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 s="6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 s="6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 s="6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 s="6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 s="6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 s="6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 s="6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 s="6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 s="6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 s="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 s="6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 s="6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 s="6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 s="6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 s="6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 s="6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 s="6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 s="6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 s="6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 s="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 s="6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 s="6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 s="6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 s="6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 s="6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 s="6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 s="6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 s="6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 s="6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 s="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 s="6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 s="6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 s="6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 s="6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 s="6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 s="6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6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 s="6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 s="6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 s="6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 s="6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 s="6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 s="6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 s="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 s="6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 s="6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 s="6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 s="6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 s="6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 s="6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 s="6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 s="6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 s="6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 s="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 s="6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 s="6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 s="6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 s="6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 s="6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 s="6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 s="6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 s="6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 s="6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 s="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 s="6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 s="6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 s="6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 s="6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 s="6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 s="6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 s="6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 s="6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 s="6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 s="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 s="6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 s="6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 s="6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 s="6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 s="6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 s="6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 s="6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 s="6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 s="6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 s="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 s="6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 s="6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 s="6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 s="6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 s="6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 s="6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 s="6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s="6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 s="6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 s="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6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 s="6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s="6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s="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 s="6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s="6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s="6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 s="6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 s="6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 s="6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 s="6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 s="6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 s="6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 s="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 s="6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 s="6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 s="6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 s="6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 s="6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 s="6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 s="6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 s="6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 s="6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 s="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 s="6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6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6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6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6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6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6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6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6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6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6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6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6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6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6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6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6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6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6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6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6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6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6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6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6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6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6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6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6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6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6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6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 s="6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 s="6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 s="6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 s="6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 s="6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 s="6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 s="6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 s="6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 s="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 s="6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 s="6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 s="6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 s="6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 s="6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 s="6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 s="6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 s="6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 s="6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 s="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 s="6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 s="6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 s="6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 s="6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 s="6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6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6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6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6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6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6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6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6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6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6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6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6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6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6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6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6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6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6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6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6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6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6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6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6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6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6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6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6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6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6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6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 s="6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 s="6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 s="6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 s="6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 s="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 s="6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 s="6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 s="6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 s="6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 s="6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 s="6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 s="6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 s="6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 s="6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 s="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 s="6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 s="6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 s="6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 s="6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 s="6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 s="6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s="6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 s="6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 s="6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6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6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6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6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6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6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6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6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6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6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6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6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6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6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6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6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6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6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6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6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6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6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6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6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6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6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6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6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6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6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 s="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 s="6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 s="6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 s="6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 s="6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 s="6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 s="6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 s="6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 s="6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 s="6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 s="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 s="6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 s="6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 s="6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 s="6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 s="6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 s="6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 s="6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 s="6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 s="6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 s="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 s="6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 s="6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 s="6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6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6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6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6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6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6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6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6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6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6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6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6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6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6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6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6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6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6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6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6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6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6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6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6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6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6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6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6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6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6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6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 s="6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 s="6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 s="6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 s="6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 s="6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 s="6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 s="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 s="6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 s="6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 s="6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 s="6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 s="6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 s="6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 s="6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 s="6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 s="6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 s="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 s="6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 s="6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 s="6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 s="6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 s="6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 s="6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 s="6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6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6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6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6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6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6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6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6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6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6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6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6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6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6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6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6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6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6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6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6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6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6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6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6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6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6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6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6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6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6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 s="6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 s="6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 s="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 s="6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 s="6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 s="6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 s="6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 s="6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 s="6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 s="6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 s="6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 s="6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 s="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 s="6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 s="6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 s="6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 s="6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 s="6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 s="6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 s="6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 s="6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 s="6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 s="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 s="6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6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6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6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6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6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6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6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6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6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6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6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6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6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6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6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6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6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6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6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6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6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6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6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6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6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6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6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6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6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6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6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 s="6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s="6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s="6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s="6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 s="6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 s="6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 s="6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 s="6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 s="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 s="6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s="6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 s="6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 s="6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 s="6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s="6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 s="6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s="6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 s="6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 s="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s="6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 s="6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s="6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s="6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s="6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6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6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6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6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6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6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6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6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6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6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6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6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6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6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6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6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6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6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6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6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6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6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6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6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6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6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6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6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6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6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6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 s="6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 s="6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 s="6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 s="6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 s="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 s="6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 s="6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 s="6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 s="6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 s="6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 s="6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 s="6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 s="6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 s="6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 s="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 s="6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 s="6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 s="6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 s="6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 s="6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 s="6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 s="6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 s="6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 s="6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6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6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6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6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6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6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6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6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6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6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6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6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6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6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6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6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6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6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6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6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6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6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6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6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6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6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6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6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6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6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s="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s="6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 s="6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s="6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s="6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 s="6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 s="6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s="6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s="6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s="6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 s="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 s="6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s="6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 s="6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s="6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 s="6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s="6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 s="6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 s="6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 s="6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 s="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 s="6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 s="6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 s="6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6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6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6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6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6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6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6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6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6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6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6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6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6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6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6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6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6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6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6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6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6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6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6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6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6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6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6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6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6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6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6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 s="6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 s="6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 s="6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 s="6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s="6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s="6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s="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s="6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s="6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s="6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s="6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 s="6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 s="6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 s="6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 s="6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 s="6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 s="6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 s="6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 s="6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 s="6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 s="6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s="6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 s="6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6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6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6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6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6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6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6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6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6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6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6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6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6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6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6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6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6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6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6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6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6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6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6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6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6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6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6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6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6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6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 s="6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 s="6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 s="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 s="6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 s="6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 s="6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 s="6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 s="6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 s="6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 s="6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s="6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 s="6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 s="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 s="6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 s="6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 s="6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 s="6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 s="6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 s="6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 s="6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 s="6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 s="6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 s="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 s="6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6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6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6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6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6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6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6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6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6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6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6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6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6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6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6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6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6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6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6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6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6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6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6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6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6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6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6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6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6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6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6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 s="6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 s="6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 s="6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s="6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 s="6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 s="6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 s="6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 s="6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 s="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 s="6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 s="6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 s="6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 s="6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 s="6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 s="6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 s="6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 s="6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 s="6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 s="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 s="6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 s="6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 s="6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 s="6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 s="6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6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6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6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6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6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6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6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6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6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6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6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6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6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6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6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6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6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6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6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6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6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6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6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6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6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6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6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6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6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6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6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s="6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 s="6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 s="6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 s="6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 s="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s="6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 s="6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 s="6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 s="6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 s="6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 s="6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s="6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s="6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 s="6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 s="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 s="6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 s="6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 s="6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 s="6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 s="6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s="6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 s="6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 s="6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0"/>
        <v>115</v>
      </c>
      <c r="P2785" s="6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 s="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 s="6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 s="6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 s="6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 s="6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 s="6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 s="6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 s="6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 s="6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 s="6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 s="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 s="6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 s="6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 s="6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 s="6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 s="6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 s="6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 s="6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 s="6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 s="6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 s="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 s="6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 s="6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 s="6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 s="6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 s="6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 s="6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 s="6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 s="6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 s="6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 s="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 s="6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 s="6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6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225">ROUND(E2826/D2826*100,0)</f>
        <v>117</v>
      </c>
      <c r="P2826" s="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5"/>
        <v>103</v>
      </c>
      <c r="P2827" s="6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 s="6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 s="6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5"/>
        <v>100</v>
      </c>
      <c r="P2830" s="6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5"/>
        <v>107</v>
      </c>
      <c r="P2831" s="6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 s="6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 s="6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5"/>
        <v>115</v>
      </c>
      <c r="P2834" s="6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 s="6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5"/>
        <v>170</v>
      </c>
      <c r="P2836" s="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5"/>
        <v>187</v>
      </c>
      <c r="P2837" s="6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 s="6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 s="6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 s="6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 s="6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5"/>
        <v>104</v>
      </c>
      <c r="P2842" s="6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 s="6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 s="6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 s="6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 s="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 s="6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 s="6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 s="6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 s="6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 s="6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 s="6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s="6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 s="6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 s="6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 s="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 s="6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 s="6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 s="6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 s="6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 s="6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 s="6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 s="6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 s="6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 s="6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 s="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s="6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 s="6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 s="6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 s="6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 s="6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 s="6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 s="6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 s="6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 s="6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 s="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 s="6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 s="6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 s="6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 s="6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 s="6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 s="6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6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 s="6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 s="6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 s="6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 s="6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 s="6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 s="6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 s="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 s="6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 s="6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 s="6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 s="6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s="6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 s="6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 s="6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 s="6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 s="6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 s="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 s="6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 s="6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 s="6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 s="6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 s="6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 s="6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 s="6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 s="6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 s="6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 s="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 s="6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 s="6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 s="6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 s="6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 s="6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 s="6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 s="6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 s="6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 s="6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 s="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 s="6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 s="6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 s="6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 s="6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 s="6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 s="6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 s="6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 s="6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 s="6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 s="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 s="6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 s="6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 s="6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 s="6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 s="6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 s="6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 s="6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 s="6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s="6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 s="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6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 s="6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 s="6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s="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 s="6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 s="6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 s="6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s="6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s="6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s="6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 s="6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 s="6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 s="6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 s="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 s="6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 s="6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 s="6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 s="6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 s="6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 s="6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 s="6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 s="6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 s="6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 s="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 s="6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 s="6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 s="6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 s="6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 s="6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 s="6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 s="6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 s="6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 s="6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 s="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 s="6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 s="6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 s="6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 s="6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 s="6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 s="6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 s="6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 s="6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 s="6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 s="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 s="6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 s="6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 s="6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 s="6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 s="6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 s="6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 s="6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 s="6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 s="6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 s="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 s="6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 s="6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 s="6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 s="6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6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 s="6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 s="6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 s="6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 s="6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 s="6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 s="6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 s="6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 s="6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 s="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 s="6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 s="6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 s="6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 s="6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 s="6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 s="6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 s="6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 s="6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 s="6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 s="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 s="6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 s="6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 s="6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 s="6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 s="6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 s="6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 s="6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 s="6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 s="6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 s="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 s="6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 s="6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 s="6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 s="6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 s="6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 s="6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 s="6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 s="6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 s="6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s="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 s="6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s="6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s="6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 s="6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 s="6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 s="6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s="6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 s="6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 s="6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 s="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 s="6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 s="6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 s="6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 s="6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 s="6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 s="6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 s="6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 s="6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6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 s="6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 s="6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s="6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 s="6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 s="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 s="6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 s="6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 s="6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 s="6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 s="6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 s="6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 s="6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 s="6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 s="6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 s="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 s="6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 s="6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 s="6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 s="6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 s="6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 s="6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 s="6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 s="6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 s="6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 s="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 s="6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 s="6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 s="6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 s="6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 s="6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 s="6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 s="6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 s="6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 s="6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s="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 s="6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 s="6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 s="6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 s="6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 s="6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 s="6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 s="6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 s="6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 s="6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 s="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s="6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 s="6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s="6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 s="6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 s="6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 s="6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 s="6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 s="6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 s="6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 s="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 s="6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 s="6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6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 s="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s="6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 s="6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 s="6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 s="6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 s="6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 s="6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 s="6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 s="6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 s="6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 s="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 s="6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 s="6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 s="6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 s="6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 s="6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 s="6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 s="6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 s="6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 s="6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 s="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 s="6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 s="6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 s="6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 s="6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 s="6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 s="6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 s="6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 s="6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 s="6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 s="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 s="6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 s="6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 s="6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 s="6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 s="6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 s="6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 s="6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 s="6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 s="6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 s="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 s="6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 s="6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 s="6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 s="6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 s="6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s="6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 s="6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 s="6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 s="6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s="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 s="6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 s="6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 s="6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 s="6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 s="6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 s="6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6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55">ROUND(E3210/D3210*100,0)</f>
        <v>104</v>
      </c>
      <c r="P3210" s="6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 s="6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 s="6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 s="6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 s="6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5"/>
        <v>100</v>
      </c>
      <c r="P3215" s="6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5"/>
        <v>102</v>
      </c>
      <c r="P3216" s="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 s="6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5"/>
        <v>100</v>
      </c>
      <c r="P3218" s="6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 s="6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5"/>
        <v>102</v>
      </c>
      <c r="P3220" s="6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 s="6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 s="6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5"/>
        <v>103</v>
      </c>
      <c r="P3223" s="6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 s="6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 s="6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 s="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 s="6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5"/>
        <v>104</v>
      </c>
      <c r="P3228" s="6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5"/>
        <v>125</v>
      </c>
      <c r="P3229" s="6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 s="6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 s="6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 s="6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 s="6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 s="6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 s="6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 s="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 s="6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 s="6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 s="6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 s="6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 s="6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 s="6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 s="6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 s="6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 s="6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 s="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 s="6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 s="6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 s="6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 s="6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 s="6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 s="6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 s="6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 s="6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 s="6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 s="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 s="6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 s="6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 s="6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 s="6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 s="6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 s="6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 s="6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 s="6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 s="6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 s="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6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6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6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6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6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6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6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60">ROUND(E3274/D3274*100,0)</f>
        <v>154</v>
      </c>
      <c r="P3274" s="6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 s="6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 s="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 s="6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 s="6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0"/>
        <v>109</v>
      </c>
      <c r="P3279" s="6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0"/>
        <v>103</v>
      </c>
      <c r="P3280" s="6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 s="6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 s="6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 s="6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 s="6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0"/>
        <v>105</v>
      </c>
      <c r="P3285" s="6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 s="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 s="6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 s="6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 s="6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0"/>
        <v>100</v>
      </c>
      <c r="P3290" s="6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133</v>
      </c>
      <c r="P3291" s="6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0"/>
        <v>121</v>
      </c>
      <c r="P3292" s="6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 s="6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 s="6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 s="6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 s="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 s="6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 s="6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 s="6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 s="6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 s="6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 s="6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 s="6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 s="6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 s="6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 s="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 s="6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 s="6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 s="6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 s="6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 s="6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 s="6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 s="6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 s="6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 s="6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 s="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 s="6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 s="6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 s="6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 s="6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 s="6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 s="6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 s="6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 s="6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 s="6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 s="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 s="6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 s="6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 s="6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 s="6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6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6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6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6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6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65">ROUND(E3338/D3338*100,0)</f>
        <v>100</v>
      </c>
      <c r="P3338" s="6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5"/>
        <v>110</v>
      </c>
      <c r="P3339" s="6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 s="6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 s="6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 s="6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5"/>
        <v>100</v>
      </c>
      <c r="P3343" s="6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 s="6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5"/>
        <v>171</v>
      </c>
      <c r="P3345" s="6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 s="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 s="6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 s="6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5"/>
        <v>119</v>
      </c>
      <c r="P3349" s="6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 s="6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 s="6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 s="6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5"/>
        <v>101</v>
      </c>
      <c r="P3353" s="6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5"/>
        <v>108</v>
      </c>
      <c r="P3354" s="6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5"/>
        <v>315</v>
      </c>
      <c r="P3355" s="6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 s="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126</v>
      </c>
      <c r="P3357" s="6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 s="6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 s="6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 s="6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 s="6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 s="6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 s="6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 s="6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 s="6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 s="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 s="6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 s="6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 s="6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 s="6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 s="6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 s="6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 s="6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 s="6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 s="6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 s="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 s="6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 s="6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 s="6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 s="6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 s="6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 s="6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 s="6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 s="6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 s="6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 s="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 s="6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 s="6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 s="6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 s="6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 s="6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 s="6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 s="6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 s="6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6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6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6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6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6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6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70">ROUND(E3402/D3402*100,0)</f>
        <v>100</v>
      </c>
      <c r="P3402" s="6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0"/>
        <v>102</v>
      </c>
      <c r="P3403" s="6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 s="6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0"/>
        <v>100</v>
      </c>
      <c r="P3405" s="6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 s="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138</v>
      </c>
      <c r="P3407" s="6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 s="6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0"/>
        <v>107</v>
      </c>
      <c r="P3409" s="6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 s="6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0"/>
        <v>124</v>
      </c>
      <c r="P3411" s="6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 s="6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 s="6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0"/>
        <v>100</v>
      </c>
      <c r="P3414" s="6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 s="6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 s="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 s="6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0"/>
        <v>120</v>
      </c>
      <c r="P3418" s="6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 s="6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 s="6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 s="6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 s="6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 s="6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 s="6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 s="6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 s="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 s="6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 s="6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 s="6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 s="6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 s="6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 s="6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 s="6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 s="6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 s="6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 s="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 s="6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 s="6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 s="6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 s="6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 s="6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 s="6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 s="6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 s="6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 s="6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 s="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 s="6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 s="6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 s="6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 s="6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 s="6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 s="6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 s="6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 s="6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 s="6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 s="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 s="6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 s="6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6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6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6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6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6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6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75">ROUND(E3466/D3466*100,0)</f>
        <v>102</v>
      </c>
      <c r="P3466" s="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5"/>
        <v>103</v>
      </c>
      <c r="P3467" s="6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 s="6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 s="6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 s="6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 s="6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 s="6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5"/>
        <v>215</v>
      </c>
      <c r="P3473" s="6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 s="6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 s="6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5"/>
        <v>101</v>
      </c>
      <c r="P3476" s="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5"/>
        <v>113</v>
      </c>
      <c r="P3477" s="6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 s="6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 s="6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 s="6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5"/>
        <v>128</v>
      </c>
      <c r="P3481" s="6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 s="6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 s="6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5"/>
        <v>138</v>
      </c>
      <c r="P3484" s="6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 s="6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 s="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 s="6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 s="6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 s="6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 s="6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 s="6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 s="6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 s="6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 s="6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 s="6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 s="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 s="6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 s="6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 s="6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 s="6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 s="6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 s="6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 s="6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 s="6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 s="6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 s="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 s="6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 s="6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 s="6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 s="6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 s="6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 s="6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 s="6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 s="6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 s="6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 s="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 s="6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 s="6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 s="6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 s="6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 s="6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 s="6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6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6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6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6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6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6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80">ROUND(E3530/D3530*100,0)</f>
        <v>101</v>
      </c>
      <c r="P3530" s="6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 s="6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0"/>
        <v>100</v>
      </c>
      <c r="P3532" s="6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 s="6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 s="6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 s="6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 s="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103</v>
      </c>
      <c r="P3537" s="6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0"/>
        <v>153</v>
      </c>
      <c r="P3538" s="6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 s="6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0"/>
        <v>128</v>
      </c>
      <c r="P3540" s="6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 s="6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0"/>
        <v>123</v>
      </c>
      <c r="P3542" s="6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0"/>
        <v>105</v>
      </c>
      <c r="P3543" s="6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 s="6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 s="6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 s="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 s="6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 s="6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 s="6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 s="6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 s="6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 s="6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 s="6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 s="6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 s="6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 s="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 s="6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 s="6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 s="6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 s="6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 s="6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 s="6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 s="6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 s="6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 s="6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 s="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 s="6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 s="6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 s="6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 s="6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 s="6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 s="6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 s="6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 s="6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 s="6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 s="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 s="6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 s="6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 s="6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 s="6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 s="6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 s="6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 s="6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 s="6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 s="6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 s="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6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6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6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6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6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6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6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285">ROUND(E3594/D3594*100,0)</f>
        <v>127</v>
      </c>
      <c r="P3594" s="6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 s="6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 s="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 s="6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 s="6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 s="6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 s="6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 s="6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 s="6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5"/>
        <v>104</v>
      </c>
      <c r="P3603" s="6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 s="6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 s="6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 s="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5"/>
        <v>184</v>
      </c>
      <c r="P3607" s="6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5"/>
        <v>130</v>
      </c>
      <c r="P3608" s="6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5"/>
        <v>105</v>
      </c>
      <c r="P3609" s="6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5"/>
        <v>100</v>
      </c>
      <c r="P3610" s="6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153</v>
      </c>
      <c r="P3611" s="6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5"/>
        <v>162</v>
      </c>
      <c r="P3612" s="6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5"/>
        <v>136</v>
      </c>
      <c r="P3613" s="6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 s="6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 s="6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 s="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 s="6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 s="6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 s="6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 s="6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 s="6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 s="6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 s="6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 s="6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 s="6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 s="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 s="6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 s="6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 s="6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s="6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 s="6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 s="6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 s="6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 s="6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 s="6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 s="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 s="6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s="6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 s="6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 s="6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 s="6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 s="6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s="6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 s="6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s="6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 s="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 s="6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 s="6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 s="6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 s="6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6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6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6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6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6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6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290">ROUND(E3658/D3658*100,0)</f>
        <v>106</v>
      </c>
      <c r="P3658" s="6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 s="6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 s="6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 s="6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0"/>
        <v>100</v>
      </c>
      <c r="P3662" s="6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 s="6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 s="6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0"/>
        <v>104</v>
      </c>
      <c r="P3665" s="6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 s="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 s="6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 s="6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0"/>
        <v>103</v>
      </c>
      <c r="P3669" s="6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 s="6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0"/>
        <v>138</v>
      </c>
      <c r="P3671" s="6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0"/>
        <v>110</v>
      </c>
      <c r="P3672" s="6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 s="6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0"/>
        <v>102</v>
      </c>
      <c r="P3674" s="6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0"/>
        <v>114</v>
      </c>
      <c r="P3675" s="6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 s="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0"/>
        <v>140</v>
      </c>
      <c r="P3677" s="6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 s="6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 s="6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 s="6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 s="6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 s="6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 s="6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 s="6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 s="6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 s="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 s="6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 s="6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 s="6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 s="6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 s="6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 s="6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 s="6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 s="6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 s="6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 s="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 s="6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 s="6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 s="6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 s="6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 s="6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 s="6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 s="6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 s="6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 s="6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 s="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 s="6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 s="6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 s="6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 s="6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 s="6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 s="6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 s="6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 s="6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6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6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6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6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6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6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295">ROUND(E3722/D3722*100,0)</f>
        <v>105</v>
      </c>
      <c r="P3722" s="6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 s="6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 s="6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5"/>
        <v>102</v>
      </c>
      <c r="P3725" s="6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5"/>
        <v>103</v>
      </c>
      <c r="P3726" s="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 s="6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 s="6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 s="6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 s="6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 s="6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 s="6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 s="6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 s="6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 s="6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 s="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 s="6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 s="6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 s="6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 s="6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 s="6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 s="6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 s="6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 s="6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 s="6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 s="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 s="6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 s="6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 s="6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 s="6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 s="6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 s="6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 s="6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 s="6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 s="6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 s="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 s="6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 s="6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 s="6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 s="6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 s="6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 s="6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 s="6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 s="6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 s="6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 s="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 s="6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 s="6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 s="6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 s="6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 s="6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 s="6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 s="6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 s="6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 s="6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 s="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 s="6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 s="6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6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 s="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 s="6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6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6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6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 s="6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6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6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6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6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 s="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 s="6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6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6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6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6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6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6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6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6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6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6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6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 s="6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 s="6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 s="6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 s="6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 s="6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 s="6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 s="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 s="6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 s="6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 s="6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 s="6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 s="6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 s="6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 s="6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 s="6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 s="6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 s="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 s="6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 s="6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 s="6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 s="6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 s="6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 s="6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 s="6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 s="6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 s="6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 s="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 s="6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 s="6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 s="6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 s="6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 s="6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 s="6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6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6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6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6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6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6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305">ROUND(E3850/D3850*100,0)</f>
        <v>16</v>
      </c>
      <c r="P3850" s="6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 s="6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 s="6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 s="6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 s="6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 s="6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 s="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 s="6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 s="6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 s="6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 s="6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 s="6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 s="6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 s="6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 s="6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 s="6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 s="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 s="6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 s="6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 s="6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 s="6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 s="6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 s="6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 s="6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s="6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s="6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s="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s="6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 s="6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 s="6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 s="6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s="6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 s="6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 s="6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s="6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s="6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s="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s="6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s="6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 s="6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 s="6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 s="6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 s="6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 s="6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s="6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 s="6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 s="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 s="6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 s="6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 s="6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 s="6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 s="6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 s="6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 s="6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 s="6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s="6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 s="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6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6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6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6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6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6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6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ROUND(E3914/D3914*100,0)</f>
        <v>0</v>
      </c>
      <c r="P3914" s="6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 s="6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 s="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 s="6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s="6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 s="6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 s="6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 s="6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 s="6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s="6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 s="6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 s="6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 s="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 s="6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 s="6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 s="6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 s="6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 s="6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s="6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s="6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 s="6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 s="6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 s="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 s="6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s="6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 s="6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 s="6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 s="6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 s="6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 s="6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s="6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 s="6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s="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 s="6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 s="6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 s="6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s="6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 s="6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 s="6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 s="6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 s="6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s="6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s="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 s="6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s="6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 s="6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 s="6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 s="6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 s="6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 s="6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 s="6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s="6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 s="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 s="6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 s="6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 s="6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 s="6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6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6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6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6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6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6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315">ROUND(E3978/D3978*100,0)</f>
        <v>48</v>
      </c>
      <c r="P3978" s="6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 s="6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 s="6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 s="6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 s="6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 s="6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 s="6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 s="6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 s="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 s="6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 s="6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 s="6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 s="6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 s="6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 s="6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 s="6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 s="6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 s="6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 s="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 s="6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 s="6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s="6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 s="6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 s="6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 s="6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 s="6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 s="6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 s="6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 s="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 s="6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 s="6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 s="6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 s="6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 s="6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 s="6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 s="6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 s="6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 s="6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 s="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 s="6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 s="6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 s="6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 s="6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 s="6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 s="6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 s="6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 s="6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s="6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 s="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 s="6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s="6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 s="6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 s="6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 s="6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 s="6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s="6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 s="6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6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6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6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6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6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320">ROUND(E4042/D4042*100,0)</f>
        <v>31</v>
      </c>
      <c r="P4042" s="6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 s="6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 s="6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s="6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 s="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 s="6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 s="6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 s="6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 s="6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 s="6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 s="6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 s="6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 s="6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 s="6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 s="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 s="6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 s="6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 s="6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 s="6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 s="6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 s="6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 s="6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 s="6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 s="6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 s="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 s="6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 s="6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 s="6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 s="6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 s="6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 s="6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s="6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 s="6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 s="6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 s="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 s="6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s="6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 s="6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s="6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 s="6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 s="6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 s="6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 s="6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 s="6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 s="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 s="6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 s="6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 s="6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 s="6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 s="6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 s="6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 s="6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 s="6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 s="6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 s="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 s="6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 s="6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6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6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6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6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325">ROUND(E4106/D4106*100,0)</f>
        <v>21</v>
      </c>
      <c r="P4106" s="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 s="6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 s="6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 s="6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 s="6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 s="6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 s="6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 s="6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 s="6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 s="6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68775-2068-2A48-8983-8BC6403B28BD}">
  <dimension ref="A1:F6"/>
  <sheetViews>
    <sheetView zoomScale="110" zoomScaleNormal="110"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43.83203125" style="3" customWidth="1"/>
    <col min="3" max="3" width="10.83203125" style="6"/>
    <col min="5" max="5" width="14.5" style="6" bestFit="1" customWidth="1"/>
    <col min="6" max="6" width="10.83203125" style="14"/>
  </cols>
  <sheetData>
    <row r="1" spans="1:6" ht="16" x14ac:dyDescent="0.2">
      <c r="A1" t="s">
        <v>8380</v>
      </c>
      <c r="B1" s="3" t="s">
        <v>4110</v>
      </c>
      <c r="C1" s="6" t="s">
        <v>8381</v>
      </c>
      <c r="D1" t="s">
        <v>8382</v>
      </c>
      <c r="E1" s="6" t="s">
        <v>8307</v>
      </c>
      <c r="F1" s="14" t="s">
        <v>8383</v>
      </c>
    </row>
    <row r="2" spans="1:6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9">
        <f>VLOOKUP(A2,Kickstarter!B:E,3,FALSE)</f>
        <v>2000</v>
      </c>
      <c r="D2" s="9">
        <f>VLOOKUP(A2,Kickstarter!B:E,4,FALSE)</f>
        <v>2020</v>
      </c>
      <c r="E2" s="6">
        <f>VLOOKUP($A2,Kickstarter!$B:$P,15,FALSE)</f>
        <v>51.79</v>
      </c>
      <c r="F2" s="14">
        <f>VLOOKUP($A2,Kickstarter!$B:$P,11,FALSE)</f>
        <v>39</v>
      </c>
    </row>
    <row r="3" spans="1:6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9">
        <f>VLOOKUP(A3,Kickstarter!B:E,3,FALSE)</f>
        <v>2000</v>
      </c>
      <c r="D3" s="9">
        <f>VLOOKUP(A3,Kickstarter!B:E,4,FALSE)</f>
        <v>2020</v>
      </c>
      <c r="E3" s="6">
        <f>VLOOKUP($A3,Kickstarter!$B:$P,15,FALSE)</f>
        <v>36.07</v>
      </c>
      <c r="F3" s="14">
        <f>VLOOKUP($A3,Kickstarter!$B:$P,11,FALSE)</f>
        <v>56</v>
      </c>
    </row>
    <row r="4" spans="1:6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9">
        <f>VLOOKUP(A4,Kickstarter!B:E,3,FALSE)</f>
        <v>1500</v>
      </c>
      <c r="D4" s="9">
        <f>VLOOKUP(A4,Kickstarter!B:E,4,FALSE)</f>
        <v>2576</v>
      </c>
      <c r="E4" s="6">
        <f>VLOOKUP($A4,Kickstarter!$B:$P,15,FALSE)</f>
        <v>33.03</v>
      </c>
      <c r="F4" s="14">
        <f>VLOOKUP($A4,Kickstarter!$B:$P,11,FALSE)</f>
        <v>78</v>
      </c>
    </row>
    <row r="5" spans="1:6" ht="32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9">
        <f>VLOOKUP(A5,Kickstarter!B:E,3,FALSE)</f>
        <v>1000</v>
      </c>
      <c r="D5" s="9">
        <f>VLOOKUP(A5,Kickstarter!B:E,4,FALSE)</f>
        <v>1168</v>
      </c>
      <c r="E5" s="6">
        <f>VLOOKUP($A5,Kickstarter!$B:$P,15,FALSE)</f>
        <v>44.92</v>
      </c>
      <c r="F5" s="14">
        <f>VLOOKUP($A5,Kickstarter!$B:$P,11,FALSE)</f>
        <v>26</v>
      </c>
    </row>
    <row r="6" spans="1:6" ht="48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9">
        <f>VLOOKUP(A6,Kickstarter!B:E,3,FALSE)</f>
        <v>4000</v>
      </c>
      <c r="D6" s="9">
        <f>VLOOKUP(A6,Kickstarter!B:E,4,FALSE)</f>
        <v>4137</v>
      </c>
      <c r="E6" s="6">
        <f>VLOOKUP($A6,Kickstarter!$B:$P,15,FALSE)</f>
        <v>36.61</v>
      </c>
      <c r="F6" s="14">
        <f>VLOOKUP($A6,Kickstarter!$B:$P,11,FALSE)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4630F-173A-0F42-82D2-EC42E3C9B36D}">
  <dimension ref="A1:F14"/>
  <sheetViews>
    <sheetView zoomScale="120" zoomScaleNormal="120" workbookViewId="0">
      <selection activeCell="J8" sqref="J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7C1D-467D-B74F-9AAF-D029BBF71935}">
  <dimension ref="A1:F47"/>
  <sheetViews>
    <sheetView workbookViewId="0">
      <selection activeCell="L32" sqref="L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4438A-A6DB-D84D-A908-9997CC9FFE3D}">
  <dimension ref="A1:F18"/>
  <sheetViews>
    <sheetView workbookViewId="0">
      <selection activeCell="M2" sqref="M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B962-52BA-A748-9448-EDA5BC81F586}">
  <dimension ref="A1:E18"/>
  <sheetViews>
    <sheetView workbookViewId="0">
      <selection activeCell="B5" sqref="B5: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44C0A-BA78-3A4F-A852-541D85F82B47}">
  <dimension ref="A1:F13"/>
  <sheetViews>
    <sheetView workbookViewId="0">
      <selection activeCell="G26" sqref="G26"/>
    </sheetView>
  </sheetViews>
  <sheetFormatPr baseColWidth="10" defaultRowHeight="15" x14ac:dyDescent="0.2"/>
  <cols>
    <col min="2" max="2" width="11.5" bestFit="1" customWidth="1"/>
    <col min="5" max="5" width="12.33203125" bestFit="1" customWidth="1"/>
    <col min="6" max="6" width="15.83203125" bestFit="1" customWidth="1"/>
  </cols>
  <sheetData>
    <row r="1" spans="1:6" x14ac:dyDescent="0.2">
      <c r="A1" s="19" t="s">
        <v>8403</v>
      </c>
      <c r="B1" s="19" t="s">
        <v>8405</v>
      </c>
      <c r="C1" s="19" t="s">
        <v>8406</v>
      </c>
      <c r="D1" s="19" t="s">
        <v>8407</v>
      </c>
      <c r="E1" s="20" t="s">
        <v>8404</v>
      </c>
      <c r="F1" s="20" t="s">
        <v>8408</v>
      </c>
    </row>
    <row r="2" spans="1:6" x14ac:dyDescent="0.2">
      <c r="A2" s="16" t="s">
        <v>8367</v>
      </c>
      <c r="B2" s="14">
        <v>111</v>
      </c>
      <c r="C2" s="14">
        <v>52</v>
      </c>
      <c r="D2" s="14">
        <v>3</v>
      </c>
      <c r="E2" s="14">
        <v>166</v>
      </c>
      <c r="F2" s="18">
        <f t="shared" ref="F2:F13" si="0">B2/E2</f>
        <v>0.66867469879518071</v>
      </c>
    </row>
    <row r="3" spans="1:6" x14ac:dyDescent="0.2">
      <c r="A3" s="16" t="s">
        <v>8377</v>
      </c>
      <c r="B3" s="14">
        <v>100</v>
      </c>
      <c r="C3" s="14">
        <v>49</v>
      </c>
      <c r="D3" s="14">
        <v>4</v>
      </c>
      <c r="E3" s="14">
        <v>153</v>
      </c>
      <c r="F3" s="18">
        <f t="shared" si="0"/>
        <v>0.65359477124183007</v>
      </c>
    </row>
    <row r="4" spans="1:6" x14ac:dyDescent="0.2">
      <c r="A4" s="16" t="s">
        <v>8368</v>
      </c>
      <c r="B4" s="14">
        <v>87</v>
      </c>
      <c r="C4" s="14">
        <v>50</v>
      </c>
      <c r="D4" s="14">
        <v>1</v>
      </c>
      <c r="E4" s="14">
        <v>138</v>
      </c>
      <c r="F4" s="18">
        <f t="shared" si="0"/>
        <v>0.63043478260869568</v>
      </c>
    </row>
    <row r="5" spans="1:6" x14ac:dyDescent="0.2">
      <c r="A5" s="16" t="s">
        <v>8374</v>
      </c>
      <c r="B5" s="14">
        <v>71</v>
      </c>
      <c r="C5" s="14">
        <v>39</v>
      </c>
      <c r="D5" s="14">
        <v>3</v>
      </c>
      <c r="E5" s="14">
        <v>113</v>
      </c>
      <c r="F5" s="18">
        <f t="shared" si="0"/>
        <v>0.62831858407079644</v>
      </c>
    </row>
    <row r="6" spans="1:6" x14ac:dyDescent="0.2">
      <c r="A6" s="16" t="s">
        <v>8376</v>
      </c>
      <c r="B6" s="14">
        <v>71</v>
      </c>
      <c r="C6" s="14">
        <v>40</v>
      </c>
      <c r="D6" s="14">
        <v>2</v>
      </c>
      <c r="E6" s="14">
        <v>113</v>
      </c>
      <c r="F6" s="18">
        <f t="shared" si="0"/>
        <v>0.62831858407079644</v>
      </c>
    </row>
    <row r="7" spans="1:6" x14ac:dyDescent="0.2">
      <c r="A7" s="16" t="s">
        <v>8372</v>
      </c>
      <c r="B7" s="14">
        <v>54</v>
      </c>
      <c r="C7" s="14">
        <v>31</v>
      </c>
      <c r="D7" s="14">
        <v>3</v>
      </c>
      <c r="E7" s="14">
        <v>88</v>
      </c>
      <c r="F7" s="18">
        <f t="shared" si="0"/>
        <v>0.61363636363636365</v>
      </c>
    </row>
    <row r="8" spans="1:6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  <c r="F8" s="18">
        <f t="shared" si="0"/>
        <v>0.60869565217391308</v>
      </c>
    </row>
    <row r="9" spans="1:6" x14ac:dyDescent="0.2">
      <c r="A9" s="16" t="s">
        <v>8370</v>
      </c>
      <c r="B9" s="14">
        <v>59</v>
      </c>
      <c r="C9" s="14">
        <v>34</v>
      </c>
      <c r="D9" s="14">
        <v>4</v>
      </c>
      <c r="E9" s="14">
        <v>97</v>
      </c>
      <c r="F9" s="18">
        <f t="shared" si="0"/>
        <v>0.60824742268041232</v>
      </c>
    </row>
    <row r="10" spans="1:6" x14ac:dyDescent="0.2">
      <c r="A10" s="16" t="s">
        <v>8369</v>
      </c>
      <c r="B10" s="14">
        <v>72</v>
      </c>
      <c r="C10" s="14">
        <v>47</v>
      </c>
      <c r="D10" s="14">
        <v>4</v>
      </c>
      <c r="E10" s="14">
        <v>123</v>
      </c>
      <c r="F10" s="18">
        <f t="shared" si="0"/>
        <v>0.58536585365853655</v>
      </c>
    </row>
    <row r="11" spans="1:6" x14ac:dyDescent="0.2">
      <c r="A11" s="16" t="s">
        <v>8373</v>
      </c>
      <c r="B11" s="14">
        <v>56</v>
      </c>
      <c r="C11" s="14">
        <v>33</v>
      </c>
      <c r="D11" s="14">
        <v>7</v>
      </c>
      <c r="E11" s="14">
        <v>96</v>
      </c>
      <c r="F11" s="18">
        <f t="shared" si="0"/>
        <v>0.58333333333333337</v>
      </c>
    </row>
    <row r="12" spans="1:6" x14ac:dyDescent="0.2">
      <c r="A12" s="16" t="s">
        <v>8371</v>
      </c>
      <c r="B12" s="14">
        <v>65</v>
      </c>
      <c r="C12" s="14">
        <v>50</v>
      </c>
      <c r="D12" s="14"/>
      <c r="E12" s="14">
        <v>115</v>
      </c>
      <c r="F12" s="18">
        <f t="shared" si="0"/>
        <v>0.56521739130434778</v>
      </c>
    </row>
    <row r="13" spans="1:6" x14ac:dyDescent="0.2">
      <c r="A13" s="16" t="s">
        <v>8378</v>
      </c>
      <c r="B13" s="14">
        <v>37</v>
      </c>
      <c r="C13" s="14">
        <v>35</v>
      </c>
      <c r="D13" s="14">
        <v>3</v>
      </c>
      <c r="E13" s="14">
        <v>75</v>
      </c>
      <c r="F13" s="18">
        <f t="shared" si="0"/>
        <v>0.49333333333333335</v>
      </c>
    </row>
  </sheetData>
  <autoFilter ref="A1:F13" xr:uid="{43E44C0A-BA78-3A4F-A852-541D85F82B47}">
    <sortState xmlns:xlrd2="http://schemas.microsoft.com/office/spreadsheetml/2017/richdata2" ref="A2:F13">
      <sortCondition descending="1" ref="F1:F13"/>
    </sortState>
  </autoFilter>
  <conditionalFormatting sqref="F2:F1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2459-9CD1-3749-8840-ED1CB8746EF3}">
  <dimension ref="A1:H13"/>
  <sheetViews>
    <sheetView tabSelected="1" zoomScale="110" zoomScaleNormal="110" workbookViewId="0">
      <selection activeCell="K6" sqref="K6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7" customFormat="1" x14ac:dyDescent="0.2">
      <c r="A1" s="17" t="s">
        <v>8381</v>
      </c>
      <c r="B1" s="17" t="s">
        <v>8384</v>
      </c>
      <c r="C1" s="17" t="s">
        <v>8385</v>
      </c>
      <c r="D1" s="17" t="s">
        <v>8386</v>
      </c>
      <c r="E1" s="17" t="s">
        <v>8387</v>
      </c>
      <c r="F1" s="17" t="s">
        <v>8388</v>
      </c>
      <c r="G1" s="17" t="s">
        <v>8389</v>
      </c>
      <c r="H1" s="17" t="s">
        <v>8390</v>
      </c>
    </row>
    <row r="2" spans="1:8" x14ac:dyDescent="0.2">
      <c r="A2" t="s">
        <v>8391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 t="shared" ref="H2:H13" si="0">D2/$E2</f>
        <v>0</v>
      </c>
    </row>
    <row r="3" spans="1:8" x14ac:dyDescent="0.2">
      <c r="A3" t="s">
        <v>8392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1">SUM(B3:D3)</f>
        <v>534</v>
      </c>
      <c r="F3" s="18">
        <f>B3/$E3</f>
        <v>0.72659176029962547</v>
      </c>
      <c r="G3" s="18">
        <f t="shared" ref="G3:G13" si="2">C3/$E3</f>
        <v>0.27340823970037453</v>
      </c>
      <c r="H3" s="18">
        <f t="shared" si="0"/>
        <v>0</v>
      </c>
    </row>
    <row r="4" spans="1:8" x14ac:dyDescent="0.2">
      <c r="A4" t="s">
        <v>8393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18">
        <f t="shared" ref="F4:F13" si="3">B4/$E4</f>
        <v>0.55029585798816572</v>
      </c>
      <c r="G4" s="18">
        <f t="shared" si="2"/>
        <v>0.44970414201183434</v>
      </c>
      <c r="H4" s="18">
        <f t="shared" si="0"/>
        <v>0</v>
      </c>
    </row>
    <row r="5" spans="1:8" x14ac:dyDescent="0.2">
      <c r="A5" t="s">
        <v>8394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1"/>
        <v>72</v>
      </c>
      <c r="F5" s="18">
        <f t="shared" si="3"/>
        <v>0.54166666666666663</v>
      </c>
      <c r="G5" s="18">
        <f t="shared" si="2"/>
        <v>0.45833333333333331</v>
      </c>
      <c r="H5" s="18">
        <f t="shared" si="0"/>
        <v>0</v>
      </c>
    </row>
    <row r="6" spans="1:8" x14ac:dyDescent="0.2">
      <c r="A6" t="s">
        <v>8395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18">
        <f t="shared" si="3"/>
        <v>0.5</v>
      </c>
      <c r="G6" s="18">
        <f t="shared" si="2"/>
        <v>0.5</v>
      </c>
      <c r="H6" s="18">
        <f t="shared" si="0"/>
        <v>0</v>
      </c>
    </row>
    <row r="7" spans="1:8" x14ac:dyDescent="0.2">
      <c r="A7" t="s">
        <v>8396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1"/>
        <v>20</v>
      </c>
      <c r="F7" s="18">
        <f t="shared" si="3"/>
        <v>0.45</v>
      </c>
      <c r="G7" s="18">
        <f t="shared" si="2"/>
        <v>0.55000000000000004</v>
      </c>
      <c r="H7" s="18">
        <f t="shared" si="0"/>
        <v>0</v>
      </c>
    </row>
    <row r="8" spans="1:8" x14ac:dyDescent="0.2">
      <c r="A8" t="s">
        <v>8397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18">
        <f t="shared" si="3"/>
        <v>0.2</v>
      </c>
      <c r="G8" s="18">
        <f t="shared" si="2"/>
        <v>0.8</v>
      </c>
      <c r="H8" s="18">
        <f t="shared" si="0"/>
        <v>0</v>
      </c>
    </row>
    <row r="9" spans="1:8" x14ac:dyDescent="0.2">
      <c r="A9" t="s">
        <v>8398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18">
        <f t="shared" si="3"/>
        <v>0.27272727272727271</v>
      </c>
      <c r="G9" s="18">
        <f t="shared" si="2"/>
        <v>0.72727272727272729</v>
      </c>
      <c r="H9" s="18">
        <f t="shared" si="0"/>
        <v>0</v>
      </c>
    </row>
    <row r="10" spans="1:8" x14ac:dyDescent="0.2">
      <c r="A10" t="s">
        <v>8399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1"/>
        <v>6</v>
      </c>
      <c r="F10" s="18">
        <f t="shared" si="3"/>
        <v>0.66666666666666663</v>
      </c>
      <c r="G10" s="18">
        <f t="shared" si="2"/>
        <v>0.33333333333333331</v>
      </c>
      <c r="H10" s="18">
        <f t="shared" si="0"/>
        <v>0</v>
      </c>
    </row>
    <row r="11" spans="1:8" x14ac:dyDescent="0.2">
      <c r="A11" t="s">
        <v>8400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18">
        <f t="shared" si="3"/>
        <v>0.66666666666666663</v>
      </c>
      <c r="G11" s="18">
        <f t="shared" si="2"/>
        <v>0.33333333333333331</v>
      </c>
      <c r="H11" s="18">
        <f t="shared" si="0"/>
        <v>0</v>
      </c>
    </row>
    <row r="12" spans="1:8" x14ac:dyDescent="0.2">
      <c r="A12" t="s">
        <v>8401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1"/>
        <v>1</v>
      </c>
      <c r="F12" s="18">
        <f t="shared" si="3"/>
        <v>0</v>
      </c>
      <c r="G12" s="18">
        <f t="shared" si="2"/>
        <v>1</v>
      </c>
      <c r="H12" s="18">
        <f t="shared" si="0"/>
        <v>0</v>
      </c>
    </row>
    <row r="13" spans="1:8" x14ac:dyDescent="0.2">
      <c r="A13" t="s">
        <v>8402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18">
        <f t="shared" si="3"/>
        <v>0.125</v>
      </c>
      <c r="G13" s="18">
        <f t="shared" si="2"/>
        <v>0.875</v>
      </c>
      <c r="H13" s="18">
        <f t="shared" si="0"/>
        <v>0</v>
      </c>
    </row>
  </sheetData>
  <conditionalFormatting sqref="F2:F1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ignoredErrors>
    <ignoredError sqref="C9:C13 C3:C8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Edinburgh Research</vt:lpstr>
      <vt:lpstr>Category Statistics</vt:lpstr>
      <vt:lpstr>Subcategory Statistics</vt:lpstr>
      <vt:lpstr>Outcomes Based on Launch Date</vt:lpstr>
      <vt:lpstr>Theater Outcomes by Launch Date</vt:lpstr>
      <vt:lpstr>Theater Outcomes-Launch_percent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2022-02-25T23:23:59Z</dcterms:modified>
</cp:coreProperties>
</file>