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rianschneider/Desktop/"/>
    </mc:Choice>
  </mc:AlternateContent>
  <bookViews>
    <workbookView xWindow="11020" yWindow="2340" windowWidth="25480" windowHeight="15720" tabRatio="500" activeTab="1"/>
  </bookViews>
  <sheets>
    <sheet name="Question Analysis" sheetId="1" r:id="rId1"/>
    <sheet name="Special Question Breakdow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7" i="2" l="1"/>
  <c r="AB4" i="2"/>
  <c r="AB5" i="2"/>
  <c r="AB6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4" i="2"/>
  <c r="P4" i="2"/>
  <c r="P5" i="2"/>
  <c r="P6" i="2"/>
  <c r="P7" i="2"/>
  <c r="P8" i="2"/>
  <c r="P9" i="2"/>
  <c r="Q9" i="2"/>
  <c r="Q10" i="2"/>
  <c r="P10" i="2"/>
  <c r="P11" i="2"/>
  <c r="P12" i="2"/>
  <c r="P13" i="2"/>
  <c r="P14" i="2"/>
  <c r="Q14" i="2"/>
  <c r="Q15" i="2"/>
  <c r="P15" i="2"/>
  <c r="P16" i="2"/>
  <c r="P17" i="2"/>
  <c r="P18" i="2"/>
  <c r="P19" i="2"/>
  <c r="Q19" i="2"/>
  <c r="Q20" i="2"/>
  <c r="W5" i="1"/>
  <c r="V2" i="1"/>
  <c r="V3" i="1"/>
  <c r="V4" i="1"/>
  <c r="V5" i="1"/>
  <c r="X5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8" i="1"/>
  <c r="B9" i="1"/>
  <c r="B7" i="1"/>
  <c r="X3" i="1"/>
  <c r="X4" i="1"/>
  <c r="X2" i="1"/>
</calcChain>
</file>

<file path=xl/sharedStrings.xml><?xml version="1.0" encoding="utf-8"?>
<sst xmlns="http://schemas.openxmlformats.org/spreadsheetml/2006/main" count="178" uniqueCount="74">
  <si>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</si>
  <si>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</si>
  <si>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</si>
  <si>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</si>
  <si>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</si>
  <si>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</si>
  <si>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</si>
  <si>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</si>
  <si>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</si>
  <si>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</si>
  <si>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</si>
  <si>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</si>
  <si>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</si>
  <si>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</si>
  <si>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</si>
  <si>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</si>
  <si>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</si>
  <si>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</si>
  <si>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</si>
  <si>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</si>
  <si>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random</t>
  </si>
  <si>
    <t>aaa</t>
  </si>
  <si>
    <t>abc</t>
  </si>
  <si>
    <t>avg. score</t>
  </si>
  <si>
    <t>entrants</t>
  </si>
  <si>
    <t>total score</t>
  </si>
  <si>
    <t>HARD</t>
  </si>
  <si>
    <t>EASY</t>
  </si>
  <si>
    <t>Group</t>
  </si>
  <si>
    <t>18-27</t>
  </si>
  <si>
    <t>28-37</t>
  </si>
  <si>
    <t>38-47</t>
  </si>
  <si>
    <t>&gt; 47</t>
  </si>
  <si>
    <t>Age distribution</t>
  </si>
  <si>
    <t>Group 1</t>
  </si>
  <si>
    <t>Group 2</t>
  </si>
  <si>
    <t>Group 3</t>
  </si>
  <si>
    <t>Age Range</t>
  </si>
  <si>
    <t>Total</t>
  </si>
  <si>
    <t>Avg Score</t>
  </si>
  <si>
    <t>Female</t>
  </si>
  <si>
    <t>Male</t>
  </si>
  <si>
    <t>Gender</t>
  </si>
  <si>
    <t>Slightly more female.</t>
  </si>
  <si>
    <t>No major differences in groups.</t>
  </si>
  <si>
    <t>Group 3 has a meaningfully smaller group in 38-47.</t>
  </si>
  <si>
    <t>Total Score</t>
  </si>
  <si>
    <t>Scores down pretty much across the board for Group 2.</t>
  </si>
  <si>
    <t>Associate degree in college (2-year)</t>
  </si>
  <si>
    <t>Bachelor's degree in college (4-year)</t>
  </si>
  <si>
    <t>Doctoral degree</t>
  </si>
  <si>
    <t>High school graduate (high school diploma or equivalent including GED)</t>
  </si>
  <si>
    <t>Professional degree (JD, MD)</t>
  </si>
  <si>
    <t>Some college but no degree</t>
  </si>
  <si>
    <t>Master's degree</t>
  </si>
  <si>
    <t>Education</t>
  </si>
  <si>
    <t>Education Level</t>
  </si>
  <si>
    <t>Est</t>
  </si>
  <si>
    <t>Major educational advantage in group 3; definitely an issue.</t>
  </si>
  <si>
    <t>YoAE</t>
  </si>
  <si>
    <t>Avg YoAE</t>
  </si>
  <si>
    <t>Less than 10 mins</t>
  </si>
  <si>
    <t>10-15 mins</t>
  </si>
  <si>
    <t>15-20 mins</t>
  </si>
  <si>
    <t>20+ mins</t>
  </si>
  <si>
    <t>avg score</t>
  </si>
  <si>
    <t>duration</t>
  </si>
  <si>
    <t>Duration of test</t>
  </si>
  <si>
    <t>total</t>
  </si>
  <si>
    <t>People who finished in 10 minutes or less were significant underperformers</t>
  </si>
  <si>
    <t>But each group bore the brunt of these testers equally.</t>
  </si>
  <si>
    <t>BEST</t>
  </si>
  <si>
    <t>Duration of test (part 2)</t>
  </si>
  <si>
    <t>Median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</si>
</sst>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scheme val="major"/>
    </font>
    <font>
      <sz val="11"/>
      <color rgb="FF000000"/>
      <name val="Calibri Light"/>
      <scheme val="major"/>
    </font>
    <font>
      <b/>
      <sz val="11"/>
      <color theme="1"/>
      <name val="Calibri Light"/>
      <scheme val="major"/>
    </font>
    <font>
      <b/>
      <sz val="11"/>
      <color theme="1" tint="0.14999847407452621"/>
      <name val="Calibri Light"/>
      <scheme val="major"/>
    </font>
    <font>
      <sz val="14"/>
      <color rgb="FF000000"/>
      <name val="Calibri Light"/>
      <scheme val="major"/>
    </font>
    <font>
      <sz val="12"/>
      <color theme="1"/>
      <name val="Calibri Light"/>
      <scheme val="major"/>
    </font>
    <font>
      <sz val="12"/>
      <color rgb="FF000000"/>
      <name val="Calibri Light"/>
      <scheme val="major"/>
    </font>
    <font>
      <b/>
      <sz val="12"/>
      <color rgb="FF000000"/>
      <name val="Calibri Light"/>
      <scheme val="major"/>
    </font>
    <font>
      <b/>
      <sz val="12"/>
      <color theme="1"/>
      <name val="Calibri Light"/>
      <scheme val="major"/>
    </font>
    <font>
      <b/>
      <sz val="14"/>
      <color rgb="FF000000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9" fontId="2" fillId="0" borderId="1" xfId="1" applyFont="1" applyBorder="1"/>
    <xf numFmtId="0" fontId="4" fillId="2" borderId="1" xfId="0" applyFont="1" applyFill="1" applyBorder="1"/>
    <xf numFmtId="0" fontId="4" fillId="2" borderId="0" xfId="0" applyFont="1" applyFill="1" applyBorder="1"/>
    <xf numFmtId="0" fontId="4" fillId="3" borderId="1" xfId="0" applyFont="1" applyFill="1" applyBorder="1"/>
    <xf numFmtId="0" fontId="0" fillId="3" borderId="0" xfId="0" applyFont="1" applyFill="1"/>
    <xf numFmtId="0" fontId="5" fillId="0" borderId="1" xfId="0" applyFont="1" applyBorder="1"/>
    <xf numFmtId="9" fontId="5" fillId="0" borderId="1" xfId="1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6" fillId="0" borderId="0" xfId="0" applyFont="1"/>
    <xf numFmtId="2" fontId="8" fillId="0" borderId="1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9" fontId="4" fillId="5" borderId="1" xfId="1" applyFont="1" applyFill="1" applyBorder="1"/>
    <xf numFmtId="0" fontId="0" fillId="5" borderId="0" xfId="0" applyFill="1"/>
    <xf numFmtId="9" fontId="2" fillId="5" borderId="1" xfId="1" applyFont="1" applyFill="1" applyBorder="1"/>
    <xf numFmtId="9" fontId="5" fillId="5" borderId="1" xfId="1" applyFont="1" applyFill="1" applyBorder="1"/>
    <xf numFmtId="9" fontId="7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</a:t>
            </a:r>
            <a:r>
              <a:rPr lang="en-US" baseline="0"/>
              <a:t> Correct Answers By Question and Test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Analysis'!$A$7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Analysis'!$B$6:$U$6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</c:strCache>
            </c:strRef>
          </c:cat>
          <c:val>
            <c:numRef>
              <c:f>'Question Analysis'!$B$7:$U$7</c:f>
              <c:numCache>
                <c:formatCode>0%</c:formatCode>
                <c:ptCount val="20"/>
                <c:pt idx="0">
                  <c:v>0.462962962962963</c:v>
                </c:pt>
                <c:pt idx="1">
                  <c:v>0.148148148148148</c:v>
                </c:pt>
                <c:pt idx="2">
                  <c:v>0.833333333333333</c:v>
                </c:pt>
                <c:pt idx="3">
                  <c:v>0.314814814814815</c:v>
                </c:pt>
                <c:pt idx="4">
                  <c:v>0.574074074074074</c:v>
                </c:pt>
                <c:pt idx="5">
                  <c:v>0.259259259259259</c:v>
                </c:pt>
                <c:pt idx="6">
                  <c:v>0.537037037037037</c:v>
                </c:pt>
                <c:pt idx="7">
                  <c:v>0.462962962962963</c:v>
                </c:pt>
                <c:pt idx="8">
                  <c:v>0.259259259259259</c:v>
                </c:pt>
                <c:pt idx="9">
                  <c:v>0.148148148148148</c:v>
                </c:pt>
                <c:pt idx="10">
                  <c:v>0.37037037037037</c:v>
                </c:pt>
                <c:pt idx="11">
                  <c:v>0.314814814814815</c:v>
                </c:pt>
                <c:pt idx="12">
                  <c:v>0.87037037037037</c:v>
                </c:pt>
                <c:pt idx="13">
                  <c:v>0.814814814814815</c:v>
                </c:pt>
                <c:pt idx="14">
                  <c:v>0.555555555555556</c:v>
                </c:pt>
                <c:pt idx="15">
                  <c:v>0.37037037037037</c:v>
                </c:pt>
                <c:pt idx="16">
                  <c:v>0.5</c:v>
                </c:pt>
                <c:pt idx="17">
                  <c:v>0.481481481481481</c:v>
                </c:pt>
                <c:pt idx="18">
                  <c:v>0.518518518518518</c:v>
                </c:pt>
                <c:pt idx="19">
                  <c:v>0.814814814814815</c:v>
                </c:pt>
              </c:numCache>
            </c:numRef>
          </c:val>
        </c:ser>
        <c:ser>
          <c:idx val="1"/>
          <c:order val="1"/>
          <c:tx>
            <c:strRef>
              <c:f>'Question Analysis'!$A$8</c:f>
              <c:strCache>
                <c:ptCount val="1"/>
                <c:pt idx="0">
                  <c:v>aaa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Analysis'!$B$6:$U$6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</c:strCache>
            </c:strRef>
          </c:cat>
          <c:val>
            <c:numRef>
              <c:f>'Question Analysis'!$B$8:$U$8</c:f>
              <c:numCache>
                <c:formatCode>0%</c:formatCode>
                <c:ptCount val="20"/>
                <c:pt idx="0">
                  <c:v>0.471698113207547</c:v>
                </c:pt>
                <c:pt idx="1">
                  <c:v>0.245283018867925</c:v>
                </c:pt>
                <c:pt idx="2">
                  <c:v>0.735849056603773</c:v>
                </c:pt>
                <c:pt idx="3">
                  <c:v>0.358490566037736</c:v>
                </c:pt>
                <c:pt idx="4">
                  <c:v>0.433962264150943</c:v>
                </c:pt>
                <c:pt idx="5">
                  <c:v>0.226415094339623</c:v>
                </c:pt>
                <c:pt idx="6">
                  <c:v>0.377358490566038</c:v>
                </c:pt>
                <c:pt idx="7">
                  <c:v>0.452830188679245</c:v>
                </c:pt>
                <c:pt idx="8">
                  <c:v>0.226415094339623</c:v>
                </c:pt>
                <c:pt idx="9">
                  <c:v>0.169811320754717</c:v>
                </c:pt>
                <c:pt idx="10">
                  <c:v>0.358490566037736</c:v>
                </c:pt>
                <c:pt idx="11">
                  <c:v>0.264150943396226</c:v>
                </c:pt>
                <c:pt idx="12">
                  <c:v>0.792452830188679</c:v>
                </c:pt>
                <c:pt idx="13">
                  <c:v>0.735849056603773</c:v>
                </c:pt>
                <c:pt idx="14">
                  <c:v>0.528301886792453</c:v>
                </c:pt>
                <c:pt idx="15">
                  <c:v>0.377358490566038</c:v>
                </c:pt>
                <c:pt idx="16">
                  <c:v>0.490566037735849</c:v>
                </c:pt>
                <c:pt idx="17">
                  <c:v>0.377358490566038</c:v>
                </c:pt>
                <c:pt idx="18">
                  <c:v>0.509433962264151</c:v>
                </c:pt>
                <c:pt idx="19">
                  <c:v>0.735849056603773</c:v>
                </c:pt>
              </c:numCache>
            </c:numRef>
          </c:val>
        </c:ser>
        <c:ser>
          <c:idx val="2"/>
          <c:order val="2"/>
          <c:tx>
            <c:strRef>
              <c:f>'Question Analysis'!$A$9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Analysis'!$B$6:$U$6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</c:strCache>
            </c:strRef>
          </c:cat>
          <c:val>
            <c:numRef>
              <c:f>'Question Analysis'!$B$9:$U$9</c:f>
              <c:numCache>
                <c:formatCode>0%</c:formatCode>
                <c:ptCount val="20"/>
                <c:pt idx="0">
                  <c:v>0.411764705882353</c:v>
                </c:pt>
                <c:pt idx="1">
                  <c:v>0.196078431372549</c:v>
                </c:pt>
                <c:pt idx="2">
                  <c:v>0.764705882352941</c:v>
                </c:pt>
                <c:pt idx="3">
                  <c:v>0.196078431372549</c:v>
                </c:pt>
                <c:pt idx="4">
                  <c:v>0.686274509803921</c:v>
                </c:pt>
                <c:pt idx="5">
                  <c:v>0.235294117647059</c:v>
                </c:pt>
                <c:pt idx="6">
                  <c:v>0.392156862745098</c:v>
                </c:pt>
                <c:pt idx="7">
                  <c:v>0.588235294117647</c:v>
                </c:pt>
                <c:pt idx="8">
                  <c:v>0.196078431372549</c:v>
                </c:pt>
                <c:pt idx="9">
                  <c:v>0.215686274509804</c:v>
                </c:pt>
                <c:pt idx="10">
                  <c:v>0.490196078431372</c:v>
                </c:pt>
                <c:pt idx="11">
                  <c:v>0.294117647058824</c:v>
                </c:pt>
                <c:pt idx="12">
                  <c:v>0.784313725490196</c:v>
                </c:pt>
                <c:pt idx="13">
                  <c:v>0.784313725490196</c:v>
                </c:pt>
                <c:pt idx="14">
                  <c:v>0.666666666666667</c:v>
                </c:pt>
                <c:pt idx="15">
                  <c:v>0.411764705882353</c:v>
                </c:pt>
                <c:pt idx="16">
                  <c:v>0.588235294117647</c:v>
                </c:pt>
                <c:pt idx="17">
                  <c:v>0.333333333333333</c:v>
                </c:pt>
                <c:pt idx="18">
                  <c:v>0.509803921568627</c:v>
                </c:pt>
                <c:pt idx="19">
                  <c:v>0.901960784313725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679568"/>
        <c:axId val="-2135676176"/>
      </c:barChart>
      <c:catAx>
        <c:axId val="-21356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76176"/>
        <c:crosses val="autoZero"/>
        <c:auto val="1"/>
        <c:lblAlgn val="ctr"/>
        <c:lblOffset val="100"/>
        <c:noMultiLvlLbl val="0"/>
      </c:catAx>
      <c:valAx>
        <c:axId val="-21356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 Question Breakdown'!$D$3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'Special Question Breakdown'!$B$4:$C$15</c:f>
              <c:multiLvlStrCache>
                <c:ptCount val="12"/>
                <c:lvl>
                  <c:pt idx="0">
                    <c:v>18-27</c:v>
                  </c:pt>
                  <c:pt idx="1">
                    <c:v>28-37</c:v>
                  </c:pt>
                  <c:pt idx="2">
                    <c:v>38-47</c:v>
                  </c:pt>
                  <c:pt idx="3">
                    <c:v>&gt; 47</c:v>
                  </c:pt>
                  <c:pt idx="4">
                    <c:v>18-27</c:v>
                  </c:pt>
                  <c:pt idx="5">
                    <c:v>28-37</c:v>
                  </c:pt>
                  <c:pt idx="6">
                    <c:v>38-47</c:v>
                  </c:pt>
                  <c:pt idx="7">
                    <c:v>&gt; 47</c:v>
                  </c:pt>
                  <c:pt idx="8">
                    <c:v>18-27</c:v>
                  </c:pt>
                  <c:pt idx="9">
                    <c:v>28-37</c:v>
                  </c:pt>
                  <c:pt idx="10">
                    <c:v>38-47</c:v>
                  </c:pt>
                  <c:pt idx="11">
                    <c:v>&gt; 47</c:v>
                  </c:pt>
                </c:lvl>
                <c:lvl>
                  <c:pt idx="0">
                    <c:v>Group 1</c:v>
                  </c:pt>
                  <c:pt idx="1">
                    <c:v>Group 1</c:v>
                  </c:pt>
                  <c:pt idx="2">
                    <c:v>Group 1</c:v>
                  </c:pt>
                  <c:pt idx="3">
                    <c:v>Group 1</c:v>
                  </c:pt>
                  <c:pt idx="4">
                    <c:v>Group 2</c:v>
                  </c:pt>
                  <c:pt idx="5">
                    <c:v>Group 2</c:v>
                  </c:pt>
                  <c:pt idx="6">
                    <c:v>Group 2</c:v>
                  </c:pt>
                  <c:pt idx="7">
                    <c:v>Group 2</c:v>
                  </c:pt>
                  <c:pt idx="8">
                    <c:v>Group 3</c:v>
                  </c:pt>
                  <c:pt idx="9">
                    <c:v>Group 3</c:v>
                  </c:pt>
                  <c:pt idx="10">
                    <c:v>Group 3</c:v>
                  </c:pt>
                  <c:pt idx="11">
                    <c:v>Group 3</c:v>
                  </c:pt>
                </c:lvl>
              </c:multiLvlStrCache>
            </c:multiLvlStrRef>
          </c:cat>
          <c:val>
            <c:numRef>
              <c:f>'Special Question Breakdown'!$D$4:$D$15</c:f>
              <c:numCache>
                <c:formatCode>General</c:formatCode>
                <c:ptCount val="12"/>
                <c:pt idx="0">
                  <c:v>14.0</c:v>
                </c:pt>
                <c:pt idx="1">
                  <c:v>23.0</c:v>
                </c:pt>
                <c:pt idx="2">
                  <c:v>10.0</c:v>
                </c:pt>
                <c:pt idx="3">
                  <c:v>7.0</c:v>
                </c:pt>
                <c:pt idx="4">
                  <c:v>13.0</c:v>
                </c:pt>
                <c:pt idx="5">
                  <c:v>20.0</c:v>
                </c:pt>
                <c:pt idx="6">
                  <c:v>11.0</c:v>
                </c:pt>
                <c:pt idx="7">
                  <c:v>9.0</c:v>
                </c:pt>
                <c:pt idx="8">
                  <c:v>13.0</c:v>
                </c:pt>
                <c:pt idx="9">
                  <c:v>25.0</c:v>
                </c:pt>
                <c:pt idx="10">
                  <c:v>4.0</c:v>
                </c:pt>
                <c:pt idx="1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6099376"/>
        <c:axId val="-2136096112"/>
      </c:barChart>
      <c:catAx>
        <c:axId val="-21360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96112"/>
        <c:crosses val="autoZero"/>
        <c:auto val="1"/>
        <c:lblAlgn val="ctr"/>
        <c:lblOffset val="100"/>
        <c:noMultiLvlLbl val="0"/>
      </c:catAx>
      <c:valAx>
        <c:axId val="-2136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Breakdown By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'Special Question Breakdown'!$H$3:$I$8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Group 1</c:v>
                  </c:pt>
                  <c:pt idx="1">
                    <c:v>Group 1</c:v>
                  </c:pt>
                  <c:pt idx="2">
                    <c:v>Group 2</c:v>
                  </c:pt>
                  <c:pt idx="3">
                    <c:v>Group 2</c:v>
                  </c:pt>
                  <c:pt idx="4">
                    <c:v>Group 3</c:v>
                  </c:pt>
                  <c:pt idx="5">
                    <c:v>Group 3</c:v>
                  </c:pt>
                </c:lvl>
              </c:multiLvlStrCache>
            </c:multiLvlStrRef>
          </c:cat>
          <c:val>
            <c:numRef>
              <c:f>'Special Question Breakdown'!$J$3:$J$8</c:f>
              <c:numCache>
                <c:formatCode>General</c:formatCode>
                <c:ptCount val="6"/>
                <c:pt idx="0">
                  <c:v>28.0</c:v>
                </c:pt>
                <c:pt idx="1">
                  <c:v>26.0</c:v>
                </c:pt>
                <c:pt idx="2">
                  <c:v>30.0</c:v>
                </c:pt>
                <c:pt idx="3">
                  <c:v>23.0</c:v>
                </c:pt>
                <c:pt idx="4">
                  <c:v>26.0</c:v>
                </c:pt>
                <c:pt idx="5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618272"/>
        <c:axId val="-2135750688"/>
      </c:barChart>
      <c:catAx>
        <c:axId val="-21356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50688"/>
        <c:crosses val="autoZero"/>
        <c:auto val="1"/>
        <c:lblAlgn val="ctr"/>
        <c:lblOffset val="100"/>
        <c:noMultiLvlLbl val="0"/>
      </c:catAx>
      <c:valAx>
        <c:axId val="-21357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By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 Question Breakdown'!$N$3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'Special Question Breakdown'!$L$4:$M$19</c:f>
              <c:multiLvlStrCache>
                <c:ptCount val="16"/>
                <c:lvl>
                  <c:pt idx="0">
                    <c:v>Associate degree in college (2-year)</c:v>
                  </c:pt>
                  <c:pt idx="1">
                    <c:v>Bachelor's degree in college (4-year)</c:v>
                  </c:pt>
                  <c:pt idx="2">
                    <c:v>Doctoral degree</c:v>
                  </c:pt>
                  <c:pt idx="3">
                    <c:v>High school graduate (high school diploma or equivalent including GED)</c:v>
                  </c:pt>
                  <c:pt idx="4">
                    <c:v>Professional degree (JD, MD)</c:v>
                  </c:pt>
                  <c:pt idx="5">
                    <c:v>Some college but no degree</c:v>
                  </c:pt>
                  <c:pt idx="6">
                    <c:v>Associate degree in college (2-year)</c:v>
                  </c:pt>
                  <c:pt idx="7">
                    <c:v>Bachelor's degree in college (4-year)</c:v>
                  </c:pt>
                  <c:pt idx="8">
                    <c:v>High school graduate (high school diploma or equivalent including GED)</c:v>
                  </c:pt>
                  <c:pt idx="9">
                    <c:v>Master's degree</c:v>
                  </c:pt>
                  <c:pt idx="10">
                    <c:v>Some college but no degree</c:v>
                  </c:pt>
                  <c:pt idx="11">
                    <c:v>Associate degree in college (2-year)</c:v>
                  </c:pt>
                  <c:pt idx="12">
                    <c:v>Bachelor's degree in college (4-year)</c:v>
                  </c:pt>
                  <c:pt idx="13">
                    <c:v>High school graduate (high school diploma or equivalent including GED)</c:v>
                  </c:pt>
                  <c:pt idx="14">
                    <c:v>Master's degree</c:v>
                  </c:pt>
                  <c:pt idx="15">
                    <c:v>Some college but no degree</c:v>
                  </c:pt>
                </c:lvl>
                <c:lvl>
                  <c:pt idx="0">
                    <c:v>Group 1</c:v>
                  </c:pt>
                  <c:pt idx="1">
                    <c:v>Group 1</c:v>
                  </c:pt>
                  <c:pt idx="2">
                    <c:v>Group 1</c:v>
                  </c:pt>
                  <c:pt idx="3">
                    <c:v>Group 1</c:v>
                  </c:pt>
                  <c:pt idx="4">
                    <c:v>Group 1</c:v>
                  </c:pt>
                  <c:pt idx="5">
                    <c:v>Group 1</c:v>
                  </c:pt>
                  <c:pt idx="6">
                    <c:v>Group 2</c:v>
                  </c:pt>
                  <c:pt idx="7">
                    <c:v>Group 2</c:v>
                  </c:pt>
                  <c:pt idx="8">
                    <c:v>Group 2</c:v>
                  </c:pt>
                  <c:pt idx="9">
                    <c:v>Group 2</c:v>
                  </c:pt>
                  <c:pt idx="10">
                    <c:v>Group 2</c:v>
                  </c:pt>
                  <c:pt idx="11">
                    <c:v>Group 3</c:v>
                  </c:pt>
                  <c:pt idx="12">
                    <c:v>Group 3</c:v>
                  </c:pt>
                  <c:pt idx="13">
                    <c:v>Group 3</c:v>
                  </c:pt>
                  <c:pt idx="14">
                    <c:v>Group 3</c:v>
                  </c:pt>
                  <c:pt idx="15">
                    <c:v>Group 3</c:v>
                  </c:pt>
                </c:lvl>
              </c:multiLvlStrCache>
            </c:multiLvlStrRef>
          </c:cat>
          <c:val>
            <c:numRef>
              <c:f>'Special Question Breakdown'!$N$4:$N$19</c:f>
              <c:numCache>
                <c:formatCode>General</c:formatCode>
                <c:ptCount val="16"/>
                <c:pt idx="0">
                  <c:v>7.0</c:v>
                </c:pt>
                <c:pt idx="1">
                  <c:v>17.0</c:v>
                </c:pt>
                <c:pt idx="2">
                  <c:v>1.0</c:v>
                </c:pt>
                <c:pt idx="3">
                  <c:v>12.0</c:v>
                </c:pt>
                <c:pt idx="4">
                  <c:v>2.0</c:v>
                </c:pt>
                <c:pt idx="5">
                  <c:v>15.0</c:v>
                </c:pt>
                <c:pt idx="6">
                  <c:v>10.0</c:v>
                </c:pt>
                <c:pt idx="7">
                  <c:v>20.0</c:v>
                </c:pt>
                <c:pt idx="8">
                  <c:v>5.0</c:v>
                </c:pt>
                <c:pt idx="9">
                  <c:v>2.0</c:v>
                </c:pt>
                <c:pt idx="10">
                  <c:v>16.0</c:v>
                </c:pt>
                <c:pt idx="11">
                  <c:v>10.0</c:v>
                </c:pt>
                <c:pt idx="12">
                  <c:v>24.0</c:v>
                </c:pt>
                <c:pt idx="13">
                  <c:v>6.0</c:v>
                </c:pt>
                <c:pt idx="14">
                  <c:v>6.0</c:v>
                </c:pt>
                <c:pt idx="1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588592"/>
        <c:axId val="-2135585328"/>
      </c:barChart>
      <c:catAx>
        <c:axId val="-213558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85328"/>
        <c:crosses val="autoZero"/>
        <c:auto val="1"/>
        <c:lblAlgn val="ctr"/>
        <c:lblOffset val="100"/>
        <c:noMultiLvlLbl val="0"/>
      </c:catAx>
      <c:valAx>
        <c:axId val="-21355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by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 Question Breakdown'!$W$3</c:f>
              <c:strCache>
                <c:ptCount val="1"/>
                <c:pt idx="0">
                  <c:v>avg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'Special Question Breakdown'!$U$4:$V$15</c:f>
              <c:multiLvlStrCache>
                <c:ptCount val="12"/>
                <c:lvl>
                  <c:pt idx="0">
                    <c:v>Less than 10 mins</c:v>
                  </c:pt>
                  <c:pt idx="1">
                    <c:v>10-15 mins</c:v>
                  </c:pt>
                  <c:pt idx="2">
                    <c:v>15-20 mins</c:v>
                  </c:pt>
                  <c:pt idx="3">
                    <c:v>20+ mins</c:v>
                  </c:pt>
                  <c:pt idx="4">
                    <c:v>Less than 10 mins</c:v>
                  </c:pt>
                  <c:pt idx="5">
                    <c:v>10-15 mins</c:v>
                  </c:pt>
                  <c:pt idx="6">
                    <c:v>15-20 mins</c:v>
                  </c:pt>
                  <c:pt idx="7">
                    <c:v>20+ mins</c:v>
                  </c:pt>
                  <c:pt idx="8">
                    <c:v>Less than 10 mins</c:v>
                  </c:pt>
                  <c:pt idx="9">
                    <c:v>10-15 mins</c:v>
                  </c:pt>
                  <c:pt idx="10">
                    <c:v>15-20 mins</c:v>
                  </c:pt>
                  <c:pt idx="11">
                    <c:v>20+ mins</c:v>
                  </c:pt>
                </c:lvl>
                <c:lvl>
                  <c:pt idx="0">
                    <c:v>Group 1</c:v>
                  </c:pt>
                  <c:pt idx="1">
                    <c:v>Group 1</c:v>
                  </c:pt>
                  <c:pt idx="2">
                    <c:v>Group 1</c:v>
                  </c:pt>
                  <c:pt idx="3">
                    <c:v>Group 1</c:v>
                  </c:pt>
                  <c:pt idx="4">
                    <c:v>Group 2</c:v>
                  </c:pt>
                  <c:pt idx="5">
                    <c:v>Group 2</c:v>
                  </c:pt>
                  <c:pt idx="6">
                    <c:v>Group 2</c:v>
                  </c:pt>
                  <c:pt idx="7">
                    <c:v>Group 2</c:v>
                  </c:pt>
                  <c:pt idx="8">
                    <c:v>Group 3</c:v>
                  </c:pt>
                  <c:pt idx="9">
                    <c:v>Group 3</c:v>
                  </c:pt>
                  <c:pt idx="10">
                    <c:v>Group 3</c:v>
                  </c:pt>
                  <c:pt idx="11">
                    <c:v>Group 3</c:v>
                  </c:pt>
                </c:lvl>
              </c:multiLvlStrCache>
            </c:multiLvlStrRef>
          </c:cat>
          <c:val>
            <c:numRef>
              <c:f>'Special Question Breakdown'!$W$4:$W$15</c:f>
              <c:numCache>
                <c:formatCode>General</c:formatCode>
                <c:ptCount val="12"/>
                <c:pt idx="0">
                  <c:v>7.75</c:v>
                </c:pt>
                <c:pt idx="1">
                  <c:v>10.5</c:v>
                </c:pt>
                <c:pt idx="2">
                  <c:v>9.818182</c:v>
                </c:pt>
                <c:pt idx="3">
                  <c:v>10.0</c:v>
                </c:pt>
                <c:pt idx="4">
                  <c:v>6.6875</c:v>
                </c:pt>
                <c:pt idx="5">
                  <c:v>9.0</c:v>
                </c:pt>
                <c:pt idx="6">
                  <c:v>10.0</c:v>
                </c:pt>
                <c:pt idx="7">
                  <c:v>10.166667</c:v>
                </c:pt>
                <c:pt idx="8">
                  <c:v>6.0</c:v>
                </c:pt>
                <c:pt idx="9">
                  <c:v>10.3</c:v>
                </c:pt>
                <c:pt idx="10">
                  <c:v>10.5625</c:v>
                </c:pt>
                <c:pt idx="11">
                  <c:v>11.384615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552576"/>
        <c:axId val="-2135549312"/>
      </c:barChart>
      <c:catAx>
        <c:axId val="-213555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49312"/>
        <c:crosses val="autoZero"/>
        <c:auto val="1"/>
        <c:lblAlgn val="ctr"/>
        <c:lblOffset val="100"/>
        <c:noMultiLvlLbl val="0"/>
      </c:catAx>
      <c:valAx>
        <c:axId val="-21355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58615</xdr:colOff>
      <xdr:row>11</xdr:row>
      <xdr:rowOff>75983</xdr:rowOff>
    </xdr:from>
    <xdr:to>
      <xdr:col>16</xdr:col>
      <xdr:colOff>271368</xdr:colOff>
      <xdr:row>27</xdr:row>
      <xdr:rowOff>183010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22</xdr:row>
      <xdr:rowOff>190500</xdr:rowOff>
    </xdr:from>
    <xdr:to>
      <xdr:col>7</xdr:col>
      <xdr:colOff>0</xdr:colOff>
      <xdr:row>45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22</xdr:row>
      <xdr:rowOff>190500</xdr:rowOff>
    </xdr:from>
    <xdr:to>
      <xdr:col>12</xdr:col>
      <xdr:colOff>977900</xdr:colOff>
      <xdr:row>45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1117600</xdr:colOff>
      <xdr:row>22</xdr:row>
      <xdr:rowOff>171450</xdr:rowOff>
    </xdr:from>
    <xdr:to>
      <xdr:col>16</xdr:col>
      <xdr:colOff>266700</xdr:colOff>
      <xdr:row>45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648805</xdr:colOff>
      <xdr:row>22</xdr:row>
      <xdr:rowOff>153780</xdr:rowOff>
    </xdr:from>
    <xdr:to>
      <xdr:col>25</xdr:col>
      <xdr:colOff>0</xdr:colOff>
      <xdr:row>45</xdr:row>
      <xdr:rowOff>193261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zoomScale="117" workbookViewId="0">
      <selection activeCell="U12" sqref="U12"/>
    </sheetView>
  </sheetViews>
  <sheetFormatPr baseColWidth="10" defaultRowHeight="16" x14ac:dyDescent="0.2"/>
  <cols>
    <col min="1" max="1" width="6.83203125" bestFit="1" customWidth="1"/>
    <col min="2" max="10" width="4.5" bestFit="1" customWidth="1"/>
    <col min="11" max="11" width="4.6640625" customWidth="1"/>
    <col min="12" max="21" width="4.5" bestFit="1" customWidth="1"/>
    <col min="22" max="22" width="8.83203125" bestFit="1" customWidth="1"/>
    <col min="23" max="23" width="7.33203125" bestFit="1" customWidth="1"/>
    <col min="24" max="24" width="12.1640625" bestFit="1" customWidth="1"/>
  </cols>
  <sheetData>
    <row r="1" spans="1:2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25</v>
      </c>
      <c r="W1" s="2" t="s">
        <v>24</v>
      </c>
      <c r="X1" s="2" t="s">
        <v>23</v>
      </c>
    </row>
    <row r="2" spans="1:24" x14ac:dyDescent="0.2">
      <c r="A2" s="2" t="s">
        <v>20</v>
      </c>
      <c r="B2" s="9">
        <v>25</v>
      </c>
      <c r="C2" s="3">
        <v>8</v>
      </c>
      <c r="D2" s="3">
        <v>45</v>
      </c>
      <c r="E2" s="3">
        <v>17</v>
      </c>
      <c r="F2" s="3">
        <v>31</v>
      </c>
      <c r="G2" s="3">
        <v>14</v>
      </c>
      <c r="H2" s="3">
        <v>29</v>
      </c>
      <c r="I2" s="3">
        <v>25</v>
      </c>
      <c r="J2" s="3">
        <v>14</v>
      </c>
      <c r="K2" s="3">
        <v>8</v>
      </c>
      <c r="L2" s="3">
        <v>20</v>
      </c>
      <c r="M2" s="3">
        <v>17</v>
      </c>
      <c r="N2" s="3">
        <v>47</v>
      </c>
      <c r="O2" s="3">
        <v>44</v>
      </c>
      <c r="P2" s="3">
        <v>30</v>
      </c>
      <c r="Q2" s="3">
        <v>20</v>
      </c>
      <c r="R2" s="3">
        <v>27</v>
      </c>
      <c r="S2" s="3">
        <v>26</v>
      </c>
      <c r="T2" s="3">
        <v>28</v>
      </c>
      <c r="U2" s="3">
        <v>44</v>
      </c>
      <c r="V2" s="1">
        <f>SUM(B2:U2)</f>
        <v>519</v>
      </c>
      <c r="W2" s="3">
        <v>54</v>
      </c>
      <c r="X2" s="1">
        <f>V2/W2</f>
        <v>9.6111111111111107</v>
      </c>
    </row>
    <row r="3" spans="1:24" x14ac:dyDescent="0.2">
      <c r="A3" s="2" t="s">
        <v>21</v>
      </c>
      <c r="B3" s="3">
        <v>25</v>
      </c>
      <c r="C3" s="3">
        <v>13</v>
      </c>
      <c r="D3" s="3">
        <v>39</v>
      </c>
      <c r="E3" s="3">
        <v>19</v>
      </c>
      <c r="F3" s="3">
        <v>23</v>
      </c>
      <c r="G3" s="3">
        <v>12</v>
      </c>
      <c r="H3" s="3">
        <v>20</v>
      </c>
      <c r="I3" s="3">
        <v>24</v>
      </c>
      <c r="J3" s="3">
        <v>12</v>
      </c>
      <c r="K3" s="3">
        <v>9</v>
      </c>
      <c r="L3" s="3">
        <v>19</v>
      </c>
      <c r="M3" s="3">
        <v>14</v>
      </c>
      <c r="N3" s="3">
        <v>42</v>
      </c>
      <c r="O3" s="3">
        <v>39</v>
      </c>
      <c r="P3" s="3">
        <v>28</v>
      </c>
      <c r="Q3" s="3">
        <v>20</v>
      </c>
      <c r="R3" s="3">
        <v>26</v>
      </c>
      <c r="S3" s="3">
        <v>20</v>
      </c>
      <c r="T3" s="3">
        <v>27</v>
      </c>
      <c r="U3" s="3">
        <v>39</v>
      </c>
      <c r="V3" s="1">
        <f t="shared" ref="V3:V4" si="0">SUM(B3:U3)</f>
        <v>470</v>
      </c>
      <c r="W3" s="3">
        <v>53</v>
      </c>
      <c r="X3" s="1">
        <f t="shared" ref="X3:X5" si="1">V3/W3</f>
        <v>8.8679245283018862</v>
      </c>
    </row>
    <row r="4" spans="1:24" x14ac:dyDescent="0.2">
      <c r="A4" s="2" t="s">
        <v>22</v>
      </c>
      <c r="B4" s="3">
        <v>21</v>
      </c>
      <c r="C4" s="3">
        <v>10</v>
      </c>
      <c r="D4" s="3">
        <v>39</v>
      </c>
      <c r="E4" s="3">
        <v>10</v>
      </c>
      <c r="F4" s="3">
        <v>35</v>
      </c>
      <c r="G4" s="3">
        <v>12</v>
      </c>
      <c r="H4" s="3">
        <v>20</v>
      </c>
      <c r="I4" s="3">
        <v>30</v>
      </c>
      <c r="J4" s="3">
        <v>10</v>
      </c>
      <c r="K4" s="9">
        <v>11</v>
      </c>
      <c r="L4" s="3">
        <v>25</v>
      </c>
      <c r="M4" s="3">
        <v>15</v>
      </c>
      <c r="N4" s="3">
        <v>40</v>
      </c>
      <c r="O4" s="3">
        <v>40</v>
      </c>
      <c r="P4" s="3">
        <v>34</v>
      </c>
      <c r="Q4" s="3">
        <v>21</v>
      </c>
      <c r="R4" s="3">
        <v>30</v>
      </c>
      <c r="S4" s="3">
        <v>17</v>
      </c>
      <c r="T4" s="3">
        <v>26</v>
      </c>
      <c r="U4" s="3">
        <v>46</v>
      </c>
      <c r="V4" s="1">
        <f t="shared" si="0"/>
        <v>492</v>
      </c>
      <c r="W4" s="3">
        <v>51</v>
      </c>
      <c r="X4" s="1">
        <f t="shared" si="1"/>
        <v>9.6470588235294112</v>
      </c>
    </row>
    <row r="5" spans="1:24" x14ac:dyDescent="0.2">
      <c r="V5">
        <f>SUM(V2:V4)</f>
        <v>1481</v>
      </c>
      <c r="W5">
        <f>SUM(W2:W4)</f>
        <v>158</v>
      </c>
      <c r="X5" s="1">
        <f t="shared" si="1"/>
        <v>9.3734177215189867</v>
      </c>
    </row>
    <row r="6" spans="1:24" x14ac:dyDescent="0.2">
      <c r="A6" s="1"/>
      <c r="B6" s="2" t="s">
        <v>0</v>
      </c>
      <c r="C6" s="5" t="s">
        <v>1</v>
      </c>
      <c r="D6" s="7" t="s">
        <v>2</v>
      </c>
      <c r="E6" s="5" t="s">
        <v>3</v>
      </c>
      <c r="F6" s="2" t="s">
        <v>4</v>
      </c>
      <c r="G6" s="5" t="s">
        <v>5</v>
      </c>
      <c r="H6" s="2" t="s">
        <v>6</v>
      </c>
      <c r="I6" s="2" t="s">
        <v>7</v>
      </c>
      <c r="J6" s="5" t="s">
        <v>8</v>
      </c>
      <c r="K6" s="5" t="s">
        <v>9</v>
      </c>
      <c r="L6" s="2" t="s">
        <v>10</v>
      </c>
      <c r="M6" s="5" t="s">
        <v>11</v>
      </c>
      <c r="N6" s="7" t="s">
        <v>12</v>
      </c>
      <c r="O6" s="7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7" t="s">
        <v>19</v>
      </c>
      <c r="W6" s="6" t="s">
        <v>26</v>
      </c>
    </row>
    <row r="7" spans="1:24" x14ac:dyDescent="0.2">
      <c r="A7" s="2" t="s">
        <v>20</v>
      </c>
      <c r="B7" s="10">
        <f>B2/$W2</f>
        <v>0.46296296296296297</v>
      </c>
      <c r="C7" s="4">
        <f t="shared" ref="C7:U9" si="2">C2/$W2</f>
        <v>0.14814814814814814</v>
      </c>
      <c r="D7" s="35">
        <f t="shared" si="2"/>
        <v>0.83333333333333337</v>
      </c>
      <c r="E7" s="4">
        <f t="shared" si="2"/>
        <v>0.31481481481481483</v>
      </c>
      <c r="F7" s="4">
        <f t="shared" si="2"/>
        <v>0.57407407407407407</v>
      </c>
      <c r="G7" s="35">
        <f t="shared" si="2"/>
        <v>0.25925925925925924</v>
      </c>
      <c r="H7" s="35">
        <f t="shared" si="2"/>
        <v>0.53703703703703709</v>
      </c>
      <c r="I7" s="4">
        <f t="shared" si="2"/>
        <v>0.46296296296296297</v>
      </c>
      <c r="J7" s="35">
        <f t="shared" si="2"/>
        <v>0.25925925925925924</v>
      </c>
      <c r="K7" s="4">
        <f t="shared" si="2"/>
        <v>0.14814814814814814</v>
      </c>
      <c r="L7" s="4">
        <f t="shared" si="2"/>
        <v>0.37037037037037035</v>
      </c>
      <c r="M7" s="35">
        <f t="shared" si="2"/>
        <v>0.31481481481481483</v>
      </c>
      <c r="N7" s="35">
        <f t="shared" si="2"/>
        <v>0.87037037037037035</v>
      </c>
      <c r="O7" s="35">
        <f t="shared" si="2"/>
        <v>0.81481481481481477</v>
      </c>
      <c r="P7" s="4">
        <f t="shared" si="2"/>
        <v>0.55555555555555558</v>
      </c>
      <c r="Q7" s="4">
        <f t="shared" si="2"/>
        <v>0.37037037037037035</v>
      </c>
      <c r="R7" s="35">
        <f t="shared" si="2"/>
        <v>0.5</v>
      </c>
      <c r="S7" s="35">
        <f t="shared" si="2"/>
        <v>0.48148148148148145</v>
      </c>
      <c r="T7" s="35">
        <f t="shared" si="2"/>
        <v>0.51851851851851849</v>
      </c>
      <c r="U7" s="4">
        <f t="shared" si="2"/>
        <v>0.81481481481481477</v>
      </c>
      <c r="W7" s="8" t="s">
        <v>27</v>
      </c>
    </row>
    <row r="8" spans="1:24" x14ac:dyDescent="0.2">
      <c r="A8" s="2" t="s">
        <v>21</v>
      </c>
      <c r="B8" s="35">
        <f t="shared" ref="B8:Q9" si="3">B3/$W3</f>
        <v>0.47169811320754718</v>
      </c>
      <c r="C8" s="35">
        <f t="shared" si="3"/>
        <v>0.24528301886792453</v>
      </c>
      <c r="D8" s="4">
        <f t="shared" si="3"/>
        <v>0.73584905660377353</v>
      </c>
      <c r="E8" s="35">
        <f t="shared" si="3"/>
        <v>0.35849056603773582</v>
      </c>
      <c r="F8" s="4">
        <f t="shared" si="3"/>
        <v>0.43396226415094341</v>
      </c>
      <c r="G8" s="4">
        <f t="shared" si="3"/>
        <v>0.22641509433962265</v>
      </c>
      <c r="H8" s="4">
        <f t="shared" si="3"/>
        <v>0.37735849056603776</v>
      </c>
      <c r="I8" s="4">
        <f t="shared" si="3"/>
        <v>0.45283018867924529</v>
      </c>
      <c r="J8" s="4">
        <f t="shared" si="3"/>
        <v>0.22641509433962265</v>
      </c>
      <c r="K8" s="4">
        <f t="shared" si="3"/>
        <v>0.16981132075471697</v>
      </c>
      <c r="L8" s="4">
        <f t="shared" si="3"/>
        <v>0.35849056603773582</v>
      </c>
      <c r="M8" s="4">
        <f t="shared" si="3"/>
        <v>0.26415094339622641</v>
      </c>
      <c r="N8" s="4">
        <f t="shared" si="3"/>
        <v>0.79245283018867929</v>
      </c>
      <c r="O8" s="4">
        <f t="shared" si="3"/>
        <v>0.73584905660377353</v>
      </c>
      <c r="P8" s="4">
        <f t="shared" si="3"/>
        <v>0.52830188679245282</v>
      </c>
      <c r="Q8" s="4">
        <f t="shared" si="3"/>
        <v>0.37735849056603776</v>
      </c>
      <c r="R8" s="4">
        <f t="shared" si="2"/>
        <v>0.49056603773584906</v>
      </c>
      <c r="S8" s="4">
        <f t="shared" si="2"/>
        <v>0.37735849056603776</v>
      </c>
      <c r="T8" s="4">
        <f t="shared" si="2"/>
        <v>0.50943396226415094</v>
      </c>
      <c r="U8" s="4">
        <f t="shared" si="2"/>
        <v>0.73584905660377353</v>
      </c>
      <c r="W8" s="34" t="s">
        <v>71</v>
      </c>
    </row>
    <row r="9" spans="1:24" x14ac:dyDescent="0.2">
      <c r="A9" s="2" t="s">
        <v>22</v>
      </c>
      <c r="B9" s="4">
        <f t="shared" si="3"/>
        <v>0.41176470588235292</v>
      </c>
      <c r="C9" s="4">
        <f t="shared" si="2"/>
        <v>0.19607843137254902</v>
      </c>
      <c r="D9" s="4">
        <f t="shared" si="2"/>
        <v>0.76470588235294112</v>
      </c>
      <c r="E9" s="4">
        <f t="shared" si="2"/>
        <v>0.19607843137254902</v>
      </c>
      <c r="F9" s="33">
        <f t="shared" si="2"/>
        <v>0.68627450980392157</v>
      </c>
      <c r="G9" s="4">
        <f t="shared" si="2"/>
        <v>0.23529411764705882</v>
      </c>
      <c r="H9" s="4">
        <f t="shared" si="2"/>
        <v>0.39215686274509803</v>
      </c>
      <c r="I9" s="33">
        <f t="shared" si="2"/>
        <v>0.58823529411764708</v>
      </c>
      <c r="J9" s="4">
        <f t="shared" si="2"/>
        <v>0.19607843137254902</v>
      </c>
      <c r="K9" s="36">
        <f t="shared" si="2"/>
        <v>0.21568627450980393</v>
      </c>
      <c r="L9" s="33">
        <f t="shared" si="2"/>
        <v>0.49019607843137253</v>
      </c>
      <c r="M9" s="4">
        <f t="shared" si="2"/>
        <v>0.29411764705882354</v>
      </c>
      <c r="N9" s="4">
        <f t="shared" si="2"/>
        <v>0.78431372549019607</v>
      </c>
      <c r="O9" s="4">
        <f t="shared" si="2"/>
        <v>0.78431372549019607</v>
      </c>
      <c r="P9" s="33">
        <f t="shared" si="2"/>
        <v>0.66666666666666663</v>
      </c>
      <c r="Q9" s="35">
        <f t="shared" si="2"/>
        <v>0.41176470588235292</v>
      </c>
      <c r="R9" s="33">
        <f t="shared" si="2"/>
        <v>0.58823529411764708</v>
      </c>
      <c r="S9" s="4">
        <f t="shared" si="2"/>
        <v>0.33333333333333331</v>
      </c>
      <c r="T9" s="4">
        <f t="shared" si="2"/>
        <v>0.50980392156862742</v>
      </c>
      <c r="U9" s="33">
        <f t="shared" si="2"/>
        <v>0.90196078431372551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topLeftCell="X1" zoomScale="92" workbookViewId="0">
      <selection activeCell="AA9" sqref="AA9"/>
    </sheetView>
  </sheetViews>
  <sheetFormatPr baseColWidth="10" defaultRowHeight="16" x14ac:dyDescent="0.2"/>
  <cols>
    <col min="1" max="1" width="14.1640625" style="15" bestFit="1" customWidth="1"/>
    <col min="2" max="2" width="9" style="15" customWidth="1"/>
    <col min="3" max="3" width="9.5" style="15" bestFit="1" customWidth="1"/>
    <col min="4" max="4" width="5.33203125" style="15" bestFit="1" customWidth="1"/>
    <col min="5" max="5" width="9.1640625" style="15" bestFit="1" customWidth="1"/>
    <col min="6" max="6" width="10.1640625" style="15" bestFit="1" customWidth="1"/>
    <col min="7" max="7" width="10.83203125" style="15"/>
    <col min="8" max="8" width="7.83203125" style="15" customWidth="1"/>
    <col min="9" max="9" width="7" style="15" bestFit="1" customWidth="1"/>
    <col min="10" max="10" width="3.5" style="15" bestFit="1" customWidth="1"/>
    <col min="11" max="11" width="10.83203125" style="15"/>
    <col min="12" max="12" width="9.1640625" style="15" bestFit="1" customWidth="1"/>
    <col min="13" max="13" width="58.5" style="15" bestFit="1" customWidth="1"/>
    <col min="14" max="14" width="6.83203125" style="15" bestFit="1" customWidth="1"/>
    <col min="15" max="15" width="10" style="15" bestFit="1" customWidth="1"/>
    <col min="16" max="16" width="5.1640625" style="15" customWidth="1"/>
    <col min="17" max="17" width="11" style="15" bestFit="1" customWidth="1"/>
    <col min="18" max="18" width="9.1640625" style="15" bestFit="1" customWidth="1"/>
    <col min="19" max="19" width="10.33203125" style="15" bestFit="1" customWidth="1"/>
    <col min="20" max="21" width="10.83203125" style="15"/>
    <col min="22" max="22" width="15.33203125" style="15" bestFit="1" customWidth="1"/>
    <col min="23" max="24" width="11" style="15" bestFit="1" customWidth="1"/>
    <col min="25" max="26" width="10.83203125" style="15"/>
    <col min="27" max="27" width="14.33203125" style="15" bestFit="1" customWidth="1"/>
    <col min="28" max="28" width="4.1640625" style="15" bestFit="1" customWidth="1"/>
    <col min="29" max="16384" width="10.83203125" style="15"/>
  </cols>
  <sheetData>
    <row r="1" spans="1:31" s="17" customFormat="1" x14ac:dyDescent="0.2">
      <c r="A1" s="17" t="s">
        <v>33</v>
      </c>
      <c r="H1" s="17" t="s">
        <v>42</v>
      </c>
      <c r="L1" s="17" t="s">
        <v>55</v>
      </c>
      <c r="U1" s="17" t="s">
        <v>67</v>
      </c>
      <c r="Z1" s="15" t="s">
        <v>72</v>
      </c>
    </row>
    <row r="2" spans="1:31" ht="19" x14ac:dyDescent="0.25">
      <c r="B2" s="25"/>
      <c r="C2" s="17"/>
    </row>
    <row r="3" spans="1:31" x14ac:dyDescent="0.2">
      <c r="B3" s="32" t="s">
        <v>28</v>
      </c>
      <c r="C3" s="13" t="s">
        <v>37</v>
      </c>
      <c r="D3" s="13" t="s">
        <v>38</v>
      </c>
      <c r="E3" s="31" t="s">
        <v>39</v>
      </c>
      <c r="F3" s="31" t="s">
        <v>46</v>
      </c>
      <c r="H3" s="11" t="s">
        <v>34</v>
      </c>
      <c r="I3" s="12" t="s">
        <v>40</v>
      </c>
      <c r="J3" s="12">
        <v>28</v>
      </c>
      <c r="L3" s="29" t="s">
        <v>28</v>
      </c>
      <c r="M3" s="13" t="s">
        <v>56</v>
      </c>
      <c r="N3" s="13" t="s">
        <v>38</v>
      </c>
      <c r="O3" s="13" t="s">
        <v>59</v>
      </c>
      <c r="P3" s="30" t="s">
        <v>57</v>
      </c>
      <c r="Q3" s="31" t="s">
        <v>60</v>
      </c>
      <c r="R3" s="29" t="s">
        <v>39</v>
      </c>
      <c r="S3" s="29" t="s">
        <v>46</v>
      </c>
      <c r="U3" s="29" t="s">
        <v>28</v>
      </c>
      <c r="V3" s="29" t="s">
        <v>66</v>
      </c>
      <c r="W3" s="29" t="s">
        <v>65</v>
      </c>
      <c r="X3" s="29" t="s">
        <v>68</v>
      </c>
      <c r="Z3" s="29" t="s">
        <v>28</v>
      </c>
      <c r="AA3" s="13" t="s">
        <v>73</v>
      </c>
    </row>
    <row r="4" spans="1:31" ht="19" x14ac:dyDescent="0.25">
      <c r="B4" s="11" t="s">
        <v>34</v>
      </c>
      <c r="C4" s="12" t="s">
        <v>29</v>
      </c>
      <c r="D4" s="12">
        <v>14</v>
      </c>
      <c r="E4" s="21">
        <v>9.0714290000000002</v>
      </c>
      <c r="F4" s="12">
        <v>127</v>
      </c>
      <c r="H4" s="11" t="s">
        <v>34</v>
      </c>
      <c r="I4" s="12" t="s">
        <v>41</v>
      </c>
      <c r="J4" s="12">
        <v>26</v>
      </c>
      <c r="L4" s="11" t="s">
        <v>34</v>
      </c>
      <c r="M4" s="12" t="s">
        <v>48</v>
      </c>
      <c r="N4" s="12">
        <v>7</v>
      </c>
      <c r="O4" s="11">
        <v>2</v>
      </c>
      <c r="P4" s="24">
        <f t="shared" ref="P4:P18" si="0">O4*N4</f>
        <v>14</v>
      </c>
      <c r="Q4" s="11"/>
      <c r="R4" s="21">
        <v>7.8571429999999998</v>
      </c>
      <c r="S4" s="11">
        <f>MROUND(R4*N4,1)</f>
        <v>55</v>
      </c>
      <c r="T4" s="26"/>
      <c r="U4" s="11" t="s">
        <v>34</v>
      </c>
      <c r="V4" s="11" t="s">
        <v>61</v>
      </c>
      <c r="W4" s="11">
        <v>7.75</v>
      </c>
      <c r="X4" s="11">
        <v>12</v>
      </c>
      <c r="Z4" s="11" t="s">
        <v>34</v>
      </c>
      <c r="AA4" s="12">
        <v>881.5</v>
      </c>
      <c r="AB4" s="37">
        <f>AA4/$AA$7-1</f>
        <v>-2.4349750968456041E-2</v>
      </c>
    </row>
    <row r="5" spans="1:31" ht="19" x14ac:dyDescent="0.25">
      <c r="B5" s="11" t="s">
        <v>34</v>
      </c>
      <c r="C5" s="12" t="s">
        <v>30</v>
      </c>
      <c r="D5" s="12">
        <v>23</v>
      </c>
      <c r="E5" s="21">
        <v>10.173913000000001</v>
      </c>
      <c r="F5" s="12">
        <v>234</v>
      </c>
      <c r="H5" s="11" t="s">
        <v>35</v>
      </c>
      <c r="I5" s="12" t="s">
        <v>40</v>
      </c>
      <c r="J5" s="12">
        <v>30</v>
      </c>
      <c r="L5" s="11" t="s">
        <v>34</v>
      </c>
      <c r="M5" s="12" t="s">
        <v>49</v>
      </c>
      <c r="N5" s="12">
        <v>17</v>
      </c>
      <c r="O5" s="11">
        <v>4</v>
      </c>
      <c r="P5" s="24">
        <f t="shared" si="0"/>
        <v>68</v>
      </c>
      <c r="Q5" s="11"/>
      <c r="R5" s="21">
        <v>10.294117999999999</v>
      </c>
      <c r="S5" s="11">
        <f t="shared" ref="S5:S19" si="1">MROUND(R5*N5,1)</f>
        <v>175</v>
      </c>
      <c r="T5" s="26"/>
      <c r="U5" s="11" t="s">
        <v>34</v>
      </c>
      <c r="V5" s="11" t="s">
        <v>62</v>
      </c>
      <c r="W5" s="11">
        <v>10.5</v>
      </c>
      <c r="X5" s="11">
        <v>16</v>
      </c>
      <c r="Z5" s="22" t="s">
        <v>35</v>
      </c>
      <c r="AA5" s="23">
        <v>846</v>
      </c>
      <c r="AB5" s="37">
        <f>AA5/$AA$7-1</f>
        <v>-6.3641394576646415E-2</v>
      </c>
      <c r="AC5" s="26"/>
      <c r="AD5" s="26"/>
      <c r="AE5" s="26"/>
    </row>
    <row r="6" spans="1:31" ht="19" x14ac:dyDescent="0.25">
      <c r="B6" s="11" t="s">
        <v>34</v>
      </c>
      <c r="C6" s="12" t="s">
        <v>31</v>
      </c>
      <c r="D6" s="12">
        <v>10</v>
      </c>
      <c r="E6" s="21">
        <v>8.8000000000000007</v>
      </c>
      <c r="F6" s="12">
        <v>88</v>
      </c>
      <c r="H6" s="11" t="s">
        <v>35</v>
      </c>
      <c r="I6" s="12" t="s">
        <v>41</v>
      </c>
      <c r="J6" s="12">
        <v>23</v>
      </c>
      <c r="L6" s="11" t="s">
        <v>34</v>
      </c>
      <c r="M6" s="12" t="s">
        <v>50</v>
      </c>
      <c r="N6" s="12">
        <v>1</v>
      </c>
      <c r="O6" s="11">
        <v>8</v>
      </c>
      <c r="P6" s="24">
        <f t="shared" si="0"/>
        <v>8</v>
      </c>
      <c r="Q6" s="11"/>
      <c r="R6" s="21">
        <v>6</v>
      </c>
      <c r="S6" s="11">
        <f t="shared" si="1"/>
        <v>6</v>
      </c>
      <c r="T6" s="26"/>
      <c r="U6" s="11" t="s">
        <v>34</v>
      </c>
      <c r="V6" s="11" t="s">
        <v>63</v>
      </c>
      <c r="W6" s="11">
        <v>9.8181820000000002</v>
      </c>
      <c r="X6" s="11">
        <v>11</v>
      </c>
      <c r="Z6" s="27" t="s">
        <v>36</v>
      </c>
      <c r="AA6" s="28">
        <v>983</v>
      </c>
      <c r="AB6" s="37">
        <f>AA6/$AA$7-1</f>
        <v>8.7991145545102345E-2</v>
      </c>
      <c r="AC6" s="26"/>
      <c r="AD6" s="26"/>
      <c r="AE6" s="20"/>
    </row>
    <row r="7" spans="1:31" ht="19" x14ac:dyDescent="0.25">
      <c r="B7" s="11" t="s">
        <v>34</v>
      </c>
      <c r="C7" s="12" t="s">
        <v>32</v>
      </c>
      <c r="D7" s="12">
        <v>7</v>
      </c>
      <c r="E7" s="21">
        <v>10</v>
      </c>
      <c r="F7" s="12">
        <v>70</v>
      </c>
      <c r="H7" s="11" t="s">
        <v>36</v>
      </c>
      <c r="I7" s="12" t="s">
        <v>40</v>
      </c>
      <c r="J7" s="12">
        <v>26</v>
      </c>
      <c r="L7" s="27" t="s">
        <v>34</v>
      </c>
      <c r="M7" s="28" t="s">
        <v>51</v>
      </c>
      <c r="N7" s="28">
        <v>12</v>
      </c>
      <c r="O7" s="27">
        <v>0</v>
      </c>
      <c r="P7" s="24">
        <f t="shared" si="0"/>
        <v>0</v>
      </c>
      <c r="Q7" s="11"/>
      <c r="R7" s="21">
        <v>9.8333329999999997</v>
      </c>
      <c r="S7" s="11">
        <f t="shared" si="1"/>
        <v>118</v>
      </c>
      <c r="T7" s="26"/>
      <c r="U7" s="11" t="s">
        <v>34</v>
      </c>
      <c r="V7" s="11" t="s">
        <v>64</v>
      </c>
      <c r="W7" s="11">
        <v>10</v>
      </c>
      <c r="X7" s="11">
        <v>15</v>
      </c>
      <c r="AA7" s="15">
        <f>AVERAGE(AA4:AA6)</f>
        <v>903.5</v>
      </c>
      <c r="AC7" s="26"/>
      <c r="AD7" s="20"/>
    </row>
    <row r="8" spans="1:31" ht="19" x14ac:dyDescent="0.25">
      <c r="B8" s="12" t="s">
        <v>35</v>
      </c>
      <c r="C8" s="12" t="s">
        <v>29</v>
      </c>
      <c r="D8" s="12">
        <v>13</v>
      </c>
      <c r="E8" s="21">
        <v>8.1538459999999997</v>
      </c>
      <c r="F8" s="12">
        <v>106</v>
      </c>
      <c r="H8" s="11" t="s">
        <v>36</v>
      </c>
      <c r="I8" s="12" t="s">
        <v>41</v>
      </c>
      <c r="J8" s="12">
        <v>24</v>
      </c>
      <c r="L8" s="11" t="s">
        <v>34</v>
      </c>
      <c r="M8" s="12" t="s">
        <v>52</v>
      </c>
      <c r="N8" s="12">
        <v>2</v>
      </c>
      <c r="O8" s="11">
        <v>8</v>
      </c>
      <c r="P8" s="24">
        <f t="shared" si="0"/>
        <v>16</v>
      </c>
      <c r="Q8" s="11"/>
      <c r="R8" s="21">
        <v>13.5</v>
      </c>
      <c r="S8" s="11">
        <f t="shared" si="1"/>
        <v>27</v>
      </c>
      <c r="T8" s="26"/>
      <c r="U8" s="12" t="s">
        <v>35</v>
      </c>
      <c r="V8" s="11" t="s">
        <v>61</v>
      </c>
      <c r="W8" s="11">
        <v>6.6875</v>
      </c>
      <c r="X8" s="11">
        <v>16</v>
      </c>
      <c r="AC8" s="26"/>
      <c r="AD8" s="20"/>
    </row>
    <row r="9" spans="1:31" ht="19" x14ac:dyDescent="0.25">
      <c r="B9" s="12" t="s">
        <v>35</v>
      </c>
      <c r="C9" s="12" t="s">
        <v>30</v>
      </c>
      <c r="D9" s="12">
        <v>20</v>
      </c>
      <c r="E9" s="21">
        <v>8.5500000000000007</v>
      </c>
      <c r="F9" s="12">
        <v>171</v>
      </c>
      <c r="L9" s="11" t="s">
        <v>34</v>
      </c>
      <c r="M9" s="12" t="s">
        <v>53</v>
      </c>
      <c r="N9" s="12">
        <v>15</v>
      </c>
      <c r="O9" s="11">
        <v>2</v>
      </c>
      <c r="P9" s="24">
        <f t="shared" si="0"/>
        <v>30</v>
      </c>
      <c r="Q9" s="11">
        <f>SUM(P4:P9)</f>
        <v>136</v>
      </c>
      <c r="R9" s="21">
        <v>9.1999999999999993</v>
      </c>
      <c r="S9" s="11">
        <f t="shared" si="1"/>
        <v>138</v>
      </c>
      <c r="T9" s="26"/>
      <c r="U9" s="12" t="s">
        <v>35</v>
      </c>
      <c r="V9" s="11" t="s">
        <v>62</v>
      </c>
      <c r="W9" s="11">
        <v>9</v>
      </c>
      <c r="X9" s="11">
        <v>13</v>
      </c>
      <c r="AC9" s="26"/>
      <c r="AD9" s="20"/>
    </row>
    <row r="10" spans="1:31" ht="19" x14ac:dyDescent="0.25">
      <c r="B10" s="12" t="s">
        <v>35</v>
      </c>
      <c r="C10" s="12" t="s">
        <v>31</v>
      </c>
      <c r="D10" s="12">
        <v>11</v>
      </c>
      <c r="E10" s="21">
        <v>9.6363640000000004</v>
      </c>
      <c r="F10" s="12">
        <v>106</v>
      </c>
      <c r="H10" s="18" t="s">
        <v>43</v>
      </c>
      <c r="L10" s="11" t="s">
        <v>35</v>
      </c>
      <c r="M10" s="12" t="s">
        <v>48</v>
      </c>
      <c r="N10" s="12">
        <v>10</v>
      </c>
      <c r="O10" s="11">
        <v>2</v>
      </c>
      <c r="P10" s="24">
        <f t="shared" si="0"/>
        <v>20</v>
      </c>
      <c r="Q10" s="11">
        <f>Q9/SUM(N4:N9)</f>
        <v>2.5185185185185186</v>
      </c>
      <c r="R10" s="21">
        <v>8.6999999999999993</v>
      </c>
      <c r="S10" s="11">
        <f t="shared" si="1"/>
        <v>87</v>
      </c>
      <c r="T10" s="26"/>
      <c r="U10" s="12" t="s">
        <v>35</v>
      </c>
      <c r="V10" s="11" t="s">
        <v>63</v>
      </c>
      <c r="W10" s="11">
        <v>10</v>
      </c>
      <c r="X10" s="11">
        <v>12</v>
      </c>
      <c r="AC10" s="26"/>
      <c r="AD10" s="26"/>
      <c r="AE10" s="20"/>
    </row>
    <row r="11" spans="1:31" ht="19" x14ac:dyDescent="0.25">
      <c r="B11" s="12" t="s">
        <v>35</v>
      </c>
      <c r="C11" s="12" t="s">
        <v>32</v>
      </c>
      <c r="D11" s="12">
        <v>9</v>
      </c>
      <c r="E11" s="21">
        <v>9.2222220000000004</v>
      </c>
      <c r="F11" s="12">
        <v>83</v>
      </c>
      <c r="H11" s="18" t="s">
        <v>44</v>
      </c>
      <c r="L11" s="11" t="s">
        <v>35</v>
      </c>
      <c r="M11" s="12" t="s">
        <v>49</v>
      </c>
      <c r="N11" s="12">
        <v>20</v>
      </c>
      <c r="O11" s="11">
        <v>4</v>
      </c>
      <c r="P11" s="24">
        <f t="shared" si="0"/>
        <v>80</v>
      </c>
      <c r="Q11" s="11"/>
      <c r="R11" s="21">
        <v>9.1999999999999993</v>
      </c>
      <c r="S11" s="11">
        <f t="shared" si="1"/>
        <v>184</v>
      </c>
      <c r="T11" s="26"/>
      <c r="U11" s="12" t="s">
        <v>35</v>
      </c>
      <c r="V11" s="11" t="s">
        <v>64</v>
      </c>
      <c r="W11" s="11">
        <v>10.166667</v>
      </c>
      <c r="X11" s="11">
        <v>12</v>
      </c>
      <c r="AC11" s="26"/>
      <c r="AD11" s="20"/>
    </row>
    <row r="12" spans="1:31" ht="19" x14ac:dyDescent="0.25">
      <c r="B12" s="12" t="s">
        <v>36</v>
      </c>
      <c r="C12" s="12" t="s">
        <v>29</v>
      </c>
      <c r="D12" s="12">
        <v>13</v>
      </c>
      <c r="E12" s="21">
        <v>9.3846150000000002</v>
      </c>
      <c r="F12" s="12">
        <v>122</v>
      </c>
      <c r="L12" s="11" t="s">
        <v>35</v>
      </c>
      <c r="M12" s="12" t="s">
        <v>51</v>
      </c>
      <c r="N12" s="12">
        <v>5</v>
      </c>
      <c r="O12" s="11">
        <v>0</v>
      </c>
      <c r="P12" s="24">
        <f t="shared" si="0"/>
        <v>0</v>
      </c>
      <c r="Q12" s="11"/>
      <c r="R12" s="21">
        <v>7.4</v>
      </c>
      <c r="S12" s="11">
        <f t="shared" si="1"/>
        <v>37</v>
      </c>
      <c r="T12" s="26"/>
      <c r="U12" s="12" t="s">
        <v>36</v>
      </c>
      <c r="V12" s="11" t="s">
        <v>61</v>
      </c>
      <c r="W12" s="11">
        <v>6</v>
      </c>
      <c r="X12" s="11">
        <v>12</v>
      </c>
      <c r="AC12" s="26"/>
      <c r="AD12" s="20"/>
    </row>
    <row r="13" spans="1:31" ht="19" x14ac:dyDescent="0.25">
      <c r="B13" s="12" t="s">
        <v>36</v>
      </c>
      <c r="C13" s="12" t="s">
        <v>30</v>
      </c>
      <c r="D13" s="12">
        <v>25</v>
      </c>
      <c r="E13" s="21">
        <v>9.52</v>
      </c>
      <c r="F13" s="12">
        <v>238</v>
      </c>
      <c r="L13" s="11" t="s">
        <v>35</v>
      </c>
      <c r="M13" s="12" t="s">
        <v>54</v>
      </c>
      <c r="N13" s="12">
        <v>2</v>
      </c>
      <c r="O13" s="11">
        <v>6</v>
      </c>
      <c r="P13" s="24">
        <f t="shared" si="0"/>
        <v>12</v>
      </c>
      <c r="Q13" s="11"/>
      <c r="R13" s="21">
        <v>6.5</v>
      </c>
      <c r="S13" s="11">
        <f t="shared" si="1"/>
        <v>13</v>
      </c>
      <c r="T13" s="26"/>
      <c r="U13" s="12" t="s">
        <v>36</v>
      </c>
      <c r="V13" s="11" t="s">
        <v>62</v>
      </c>
      <c r="W13" s="11">
        <v>10.3</v>
      </c>
      <c r="X13" s="11">
        <v>10</v>
      </c>
      <c r="AC13" s="26"/>
      <c r="AD13" s="20"/>
    </row>
    <row r="14" spans="1:31" ht="19" x14ac:dyDescent="0.25">
      <c r="B14" s="14" t="s">
        <v>36</v>
      </c>
      <c r="C14" s="14" t="s">
        <v>31</v>
      </c>
      <c r="D14" s="14">
        <v>4</v>
      </c>
      <c r="E14" s="21">
        <v>11</v>
      </c>
      <c r="F14" s="12">
        <v>44</v>
      </c>
      <c r="L14" s="11" t="s">
        <v>35</v>
      </c>
      <c r="M14" s="12" t="s">
        <v>53</v>
      </c>
      <c r="N14" s="12">
        <v>16</v>
      </c>
      <c r="O14" s="11">
        <v>2</v>
      </c>
      <c r="P14" s="24">
        <f t="shared" si="0"/>
        <v>32</v>
      </c>
      <c r="Q14" s="11">
        <f>SUM(P10:P14)</f>
        <v>144</v>
      </c>
      <c r="R14" s="21">
        <v>9.0625</v>
      </c>
      <c r="S14" s="11">
        <f t="shared" si="1"/>
        <v>145</v>
      </c>
      <c r="T14" s="26"/>
      <c r="U14" s="12" t="s">
        <v>36</v>
      </c>
      <c r="V14" s="11" t="s">
        <v>63</v>
      </c>
      <c r="W14" s="11">
        <v>10.5625</v>
      </c>
      <c r="X14" s="11">
        <v>16</v>
      </c>
      <c r="AC14" s="26"/>
      <c r="AD14" s="26"/>
      <c r="AE14" s="20"/>
    </row>
    <row r="15" spans="1:31" ht="19" x14ac:dyDescent="0.25">
      <c r="B15" s="12" t="s">
        <v>36</v>
      </c>
      <c r="C15" s="12" t="s">
        <v>32</v>
      </c>
      <c r="D15" s="12">
        <v>9</v>
      </c>
      <c r="E15" s="21">
        <v>9.7777779999999996</v>
      </c>
      <c r="F15" s="12">
        <v>88</v>
      </c>
      <c r="L15" s="11" t="s">
        <v>36</v>
      </c>
      <c r="M15" s="12" t="s">
        <v>48</v>
      </c>
      <c r="N15" s="12">
        <v>10</v>
      </c>
      <c r="O15" s="11">
        <v>2</v>
      </c>
      <c r="P15" s="24">
        <f t="shared" si="0"/>
        <v>20</v>
      </c>
      <c r="Q15" s="11">
        <f>Q14/SUM(N10:N14)</f>
        <v>2.7169811320754715</v>
      </c>
      <c r="R15" s="21">
        <v>9.1</v>
      </c>
      <c r="S15" s="11">
        <f t="shared" si="1"/>
        <v>91</v>
      </c>
      <c r="T15" s="26"/>
      <c r="U15" s="12" t="s">
        <v>36</v>
      </c>
      <c r="V15" s="11" t="s">
        <v>64</v>
      </c>
      <c r="W15" s="11">
        <v>11.384615</v>
      </c>
      <c r="X15" s="11">
        <v>13</v>
      </c>
      <c r="AC15" s="26"/>
      <c r="AD15" s="20"/>
    </row>
    <row r="16" spans="1:31" ht="19" x14ac:dyDescent="0.25">
      <c r="L16" s="11" t="s">
        <v>36</v>
      </c>
      <c r="M16" s="12" t="s">
        <v>49</v>
      </c>
      <c r="N16" s="12">
        <v>24</v>
      </c>
      <c r="O16" s="11">
        <v>4</v>
      </c>
      <c r="P16" s="24">
        <f t="shared" si="0"/>
        <v>96</v>
      </c>
      <c r="Q16" s="11"/>
      <c r="R16" s="21">
        <v>10.041667</v>
      </c>
      <c r="S16" s="11">
        <f t="shared" si="1"/>
        <v>241</v>
      </c>
      <c r="T16" s="26"/>
      <c r="AC16" s="26"/>
      <c r="AD16" s="20"/>
    </row>
    <row r="17" spans="2:30" ht="19" x14ac:dyDescent="0.25">
      <c r="B17" s="19" t="s">
        <v>45</v>
      </c>
      <c r="L17" s="11" t="s">
        <v>36</v>
      </c>
      <c r="M17" s="12" t="s">
        <v>51</v>
      </c>
      <c r="N17" s="12">
        <v>6</v>
      </c>
      <c r="O17" s="11">
        <v>0</v>
      </c>
      <c r="P17" s="24">
        <f t="shared" si="0"/>
        <v>0</v>
      </c>
      <c r="Q17" s="11"/>
      <c r="R17" s="21">
        <v>8.6666670000000003</v>
      </c>
      <c r="S17" s="11">
        <f t="shared" si="1"/>
        <v>52</v>
      </c>
      <c r="T17" s="26"/>
      <c r="U17" s="16" t="s">
        <v>69</v>
      </c>
      <c r="AC17" s="26"/>
      <c r="AD17" s="20"/>
    </row>
    <row r="18" spans="2:30" ht="19" x14ac:dyDescent="0.25">
      <c r="B18" s="15" t="s">
        <v>47</v>
      </c>
      <c r="L18" s="27" t="s">
        <v>36</v>
      </c>
      <c r="M18" s="28" t="s">
        <v>54</v>
      </c>
      <c r="N18" s="28">
        <v>6</v>
      </c>
      <c r="O18" s="27">
        <v>6</v>
      </c>
      <c r="P18" s="24">
        <f t="shared" si="0"/>
        <v>36</v>
      </c>
      <c r="Q18" s="11"/>
      <c r="R18" s="21">
        <v>12.5</v>
      </c>
      <c r="S18" s="11">
        <f t="shared" si="1"/>
        <v>75</v>
      </c>
      <c r="T18" s="26"/>
      <c r="U18" s="15" t="s">
        <v>70</v>
      </c>
    </row>
    <row r="19" spans="2:30" ht="19" x14ac:dyDescent="0.25">
      <c r="L19" s="22" t="s">
        <v>36</v>
      </c>
      <c r="M19" s="23" t="s">
        <v>53</v>
      </c>
      <c r="N19" s="23">
        <v>5</v>
      </c>
      <c r="O19" s="22">
        <v>2</v>
      </c>
      <c r="P19" s="24">
        <f>O19*N19</f>
        <v>10</v>
      </c>
      <c r="Q19" s="11">
        <f>SUM(P15:P19)</f>
        <v>162</v>
      </c>
      <c r="R19" s="21">
        <v>6.6</v>
      </c>
      <c r="S19" s="11">
        <f t="shared" si="1"/>
        <v>33</v>
      </c>
      <c r="T19" s="26"/>
    </row>
    <row r="20" spans="2:30" ht="19" x14ac:dyDescent="0.25">
      <c r="Q20" s="11">
        <f>Q19/SUM(N15:N19)</f>
        <v>3.1764705882352939</v>
      </c>
      <c r="T20" s="26"/>
    </row>
    <row r="21" spans="2:30" ht="19" x14ac:dyDescent="0.25">
      <c r="M21" s="15" t="s">
        <v>58</v>
      </c>
      <c r="T21" s="26"/>
    </row>
  </sheetData>
  <conditionalFormatting sqref="P4:P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Analysis</vt:lpstr>
      <vt:lpstr>Special Question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2017-07-26T17:47:54Z</dcterms:created>
  <dcterms:modified xsi:type="dcterms:W3CDTF">2017-08-04T16:15:48Z</dcterms:modified>
</cp:coreProperties>
</file>