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"/>
    </mc:Choice>
  </mc:AlternateContent>
  <xr:revisionPtr revIDLastSave="0" documentId="13_ncr:1_{56FF8329-4999-DD40-A33E-DB67FC3388CE}" xr6:coauthVersionLast="47" xr6:coauthVersionMax="47" xr10:uidLastSave="{00000000-0000-0000-0000-000000000000}"/>
  <bookViews>
    <workbookView xWindow="7560" yWindow="2020" windowWidth="37240" windowHeight="18960" xr2:uid="{74390236-087A-4F4F-8B2C-FC6AB825BCF9}"/>
  </bookViews>
  <sheets>
    <sheet name="Original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I37" i="1"/>
  <c r="I41" i="1"/>
  <c r="I32" i="1"/>
  <c r="I33" i="1"/>
  <c r="I34" i="1"/>
  <c r="I35" i="1"/>
  <c r="I36" i="1"/>
  <c r="I42" i="1" s="1"/>
  <c r="I38" i="1"/>
  <c r="I39" i="1"/>
  <c r="I40" i="1"/>
  <c r="G30" i="1"/>
  <c r="F30" i="1"/>
  <c r="G29" i="1"/>
  <c r="F29" i="1"/>
  <c r="G17" i="1"/>
  <c r="H17" i="1"/>
  <c r="G18" i="1"/>
  <c r="H18" i="1"/>
  <c r="F17" i="1"/>
  <c r="F18" i="1"/>
  <c r="F66" i="1" l="1"/>
  <c r="M9" i="1" s="1"/>
  <c r="G66" i="1"/>
  <c r="G65" i="1"/>
  <c r="F65" i="1"/>
  <c r="F54" i="1"/>
  <c r="G53" i="1"/>
  <c r="F53" i="1"/>
  <c r="G42" i="1"/>
  <c r="G41" i="1"/>
  <c r="F42" i="1"/>
  <c r="F41" i="1"/>
  <c r="M7" i="1"/>
  <c r="N7" i="1"/>
  <c r="M6" i="1" l="1"/>
  <c r="L7" i="1"/>
  <c r="L9" i="1"/>
  <c r="L6" i="1"/>
  <c r="O7" i="1"/>
  <c r="H61" i="1" l="1"/>
  <c r="H50" i="1"/>
  <c r="H33" i="1"/>
  <c r="H59" i="1"/>
  <c r="H39" i="1"/>
  <c r="H58" i="1"/>
  <c r="H47" i="1"/>
  <c r="H20" i="1"/>
  <c r="H29" i="1" s="1"/>
  <c r="L13" i="1" s="1"/>
  <c r="H44" i="1"/>
  <c r="H46" i="1"/>
  <c r="H37" i="1"/>
  <c r="H51" i="1"/>
  <c r="H34" i="1"/>
  <c r="H60" i="1"/>
  <c r="H49" i="1"/>
  <c r="H40" i="1"/>
  <c r="H32" i="1"/>
  <c r="H48" i="1"/>
  <c r="H22" i="1"/>
  <c r="H38" i="1"/>
  <c r="H57" i="1"/>
  <c r="H56" i="1"/>
  <c r="H36" i="1"/>
  <c r="H52" i="1"/>
  <c r="H62" i="1"/>
  <c r="H64" i="1"/>
  <c r="H45" i="1"/>
  <c r="H63" i="1"/>
  <c r="H35" i="1"/>
  <c r="H24" i="1"/>
  <c r="H28" i="1"/>
  <c r="H21" i="1"/>
  <c r="H25" i="1"/>
  <c r="H26" i="1"/>
  <c r="H23" i="1"/>
  <c r="H27" i="1"/>
  <c r="M8" i="1"/>
  <c r="L8" i="1"/>
  <c r="H66" i="1" l="1"/>
  <c r="M16" i="1" s="1"/>
  <c r="H65" i="1"/>
  <c r="L16" i="1" s="1"/>
  <c r="H42" i="1"/>
  <c r="M14" i="1" s="1"/>
  <c r="H41" i="1"/>
  <c r="L14" i="1" s="1"/>
  <c r="H54" i="1"/>
  <c r="M15" i="1" s="1"/>
  <c r="H53" i="1"/>
  <c r="L15" i="1" s="1"/>
  <c r="H30" i="1"/>
  <c r="M13" i="1" s="1"/>
</calcChain>
</file>

<file path=xl/sharedStrings.xml><?xml version="1.0" encoding="utf-8"?>
<sst xmlns="http://schemas.openxmlformats.org/spreadsheetml/2006/main" count="167" uniqueCount="43">
  <si>
    <t>NTC</t>
  </si>
  <si>
    <t>B3</t>
  </si>
  <si>
    <t>B4</t>
  </si>
  <si>
    <t>B5</t>
  </si>
  <si>
    <t>Target</t>
  </si>
  <si>
    <t>Wild-type I491</t>
  </si>
  <si>
    <t>I491F</t>
  </si>
  <si>
    <t>I491N</t>
  </si>
  <si>
    <t>I491M</t>
  </si>
  <si>
    <t>Avg</t>
  </si>
  <si>
    <t>Stdev</t>
  </si>
  <si>
    <t>WT I491</t>
  </si>
  <si>
    <t>E3</t>
  </si>
  <si>
    <t>E4</t>
  </si>
  <si>
    <t>E5</t>
  </si>
  <si>
    <t>E8</t>
  </si>
  <si>
    <t>E9</t>
  </si>
  <si>
    <t>E10</t>
  </si>
  <si>
    <t>G3</t>
  </si>
  <si>
    <t>G4</t>
  </si>
  <si>
    <t>G5</t>
  </si>
  <si>
    <t>G8</t>
  </si>
  <si>
    <t>G9</t>
  </si>
  <si>
    <t>G10</t>
  </si>
  <si>
    <t>Expt 24</t>
  </si>
  <si>
    <t>Expt 33</t>
  </si>
  <si>
    <t>Peak 1</t>
  </si>
  <si>
    <t>SYBR</t>
  </si>
  <si>
    <t>Peak 2</t>
  </si>
  <si>
    <t>Expt 32</t>
  </si>
  <si>
    <t>QuantStudio</t>
  </si>
  <si>
    <t>Reports temperature to nearest 0.001</t>
  </si>
  <si>
    <t>Sample Type</t>
  </si>
  <si>
    <t>Experiment Number</t>
  </si>
  <si>
    <t>Well</t>
  </si>
  <si>
    <t>Tm (ºC)</t>
  </si>
  <si>
    <t>-</t>
  </si>
  <si>
    <t>ºC</t>
  </si>
  <si>
    <t>±SD</t>
  </si>
  <si>
    <t>Average Tm</t>
  </si>
  <si>
    <t>Across all 3 experiments</t>
  </si>
  <si>
    <t>Tm Difference (Global WT  Tm - Sample Tm)</t>
  </si>
  <si>
    <t>Average Tm Difference (Global WT  Tm - Sample 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</si>
</sst>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FFFFFF"/>
      <name val="Arial"/>
      <family val="2"/>
    </font>
    <font>
      <sz val="10"/>
      <color rgb="FF0432FF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8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21B8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53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/>
    <xf numFmtId="164" fontId="0" fillId="0" borderId="3" xfId="0" applyNumberFormat="1" applyBorder="1"/>
    <xf numFmtId="0" fontId="1" fillId="0" borderId="5" xfId="0" applyFont="1" applyBorder="1"/>
    <xf numFmtId="164" fontId="0" fillId="0" borderId="6" xfId="0" applyNumberFormat="1" applyBorder="1"/>
    <xf numFmtId="0" fontId="3" fillId="3" borderId="10" xfId="0" applyFont="1" applyFill="1" applyBorder="1" applyAlignment="1">
      <alignment horizontal="center" vertical="center" wrapText="1" readingOrder="1"/>
    </xf>
    <xf numFmtId="0" fontId="3" fillId="4" borderId="10" xfId="0" applyFont="1" applyFill="1" applyBorder="1" applyAlignment="1">
      <alignment horizontal="center" vertical="center" wrapText="1" readingOrder="1"/>
    </xf>
    <xf numFmtId="0" fontId="3" fillId="5" borderId="10" xfId="0" applyFont="1" applyFill="1" applyBorder="1" applyAlignment="1">
      <alignment horizontal="center" vertical="center" wrapText="1" readingOrder="1"/>
    </xf>
    <xf numFmtId="164" fontId="0" fillId="0" borderId="9" xfId="0" applyNumberFormat="1" applyBorder="1"/>
    <xf numFmtId="0" fontId="1" fillId="0" borderId="1" xfId="0" applyFont="1" applyBorder="1"/>
    <xf numFmtId="0" fontId="1" fillId="0" borderId="7" xfId="0" applyFont="1" applyBorder="1"/>
    <xf numFmtId="4" fontId="4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64" fontId="0" fillId="0" borderId="11" xfId="0" applyNumberFormat="1" applyBorder="1"/>
    <xf numFmtId="164" fontId="0" fillId="0" borderId="13" xfId="0" applyNumberFormat="1" applyBorder="1"/>
    <xf numFmtId="0" fontId="6" fillId="6" borderId="0" xfId="0" applyFont="1" applyFill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 readingOrder="1"/>
    </xf>
    <xf numFmtId="164" fontId="3" fillId="2" borderId="16" xfId="0" applyNumberFormat="1" applyFont="1" applyFill="1" applyBorder="1" applyAlignment="1">
      <alignment horizontal="center" vertical="center" wrapText="1" readingOrder="1"/>
    </xf>
    <xf numFmtId="164" fontId="3" fillId="3" borderId="10" xfId="0" applyNumberFormat="1" applyFont="1" applyFill="1" applyBorder="1" applyAlignment="1">
      <alignment horizontal="center" vertical="center" wrapText="1" readingOrder="1"/>
    </xf>
    <xf numFmtId="164" fontId="3" fillId="4" borderId="10" xfId="0" applyNumberFormat="1" applyFont="1" applyFill="1" applyBorder="1" applyAlignment="1">
      <alignment horizontal="center" vertical="center" wrapText="1" readingOrder="1"/>
    </xf>
    <xf numFmtId="164" fontId="3" fillId="5" borderId="10" xfId="0" applyNumberFormat="1" applyFont="1" applyFill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7" borderId="11" xfId="0" applyNumberFormat="1" applyFill="1" applyBorder="1"/>
    <xf numFmtId="164" fontId="0" fillId="7" borderId="13" xfId="0" applyNumberFormat="1" applyFill="1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0" xfId="0" applyFill="1"/>
  </cellXfs>
  <cellStyles count="2">
    <cellStyle name="Normal" xfId="0" builtinId="0"/>
    <cellStyle name="Normal 2" xfId="1" xr:uid="{791F6DBB-2867-D447-8F08-5DCF24E7BD66}"/>
  </cellStyles>
  <dxfs count="0"/>
  <tableStyles count="0" defaultTableStyle="TableStyleMedium2" defaultPivotStyle="PivotStyleLight16"/>
  <colors>
    <mruColors>
      <color rgb="FF008F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61A8-5FC5-5446-99B1-7E4DC18A9B6B}">
  <sheetPr>
    <pageSetUpPr fitToPage="1"/>
  </sheetPr>
  <dimension ref="A1:AN84"/>
  <sheetViews>
    <sheetView tabSelected="1" topLeftCell="B33" zoomScaleNormal="125" workbookViewId="0">
      <selection activeCell="H56" sqref="H56:H64"/>
    </sheetView>
  </sheetViews>
  <sheetFormatPr baseColWidth="10" defaultRowHeight="16" x14ac:dyDescent="0.2"/>
  <cols>
    <col min="1" max="1" width="33" bestFit="1" customWidth="1"/>
    <col min="2" max="2" width="23.1640625" bestFit="1" customWidth="1"/>
    <col min="3" max="3" width="12.1640625" bestFit="1" customWidth="1"/>
    <col min="4" max="5" width="13.1640625" bestFit="1" customWidth="1"/>
    <col min="6" max="6" width="12.83203125" bestFit="1" customWidth="1"/>
    <col min="8" max="9" width="28" customWidth="1"/>
    <col min="11" max="11" width="14.1640625" customWidth="1"/>
    <col min="13" max="13" width="20.33203125" customWidth="1"/>
    <col min="14" max="14" width="13.5" bestFit="1" customWidth="1"/>
    <col min="15" max="15" width="16.83203125" customWidth="1"/>
    <col min="22" max="22" width="13.83203125" customWidth="1"/>
    <col min="27" max="27" width="15.5" customWidth="1"/>
    <col min="28" max="28" width="39.83203125" bestFit="1" customWidth="1"/>
    <col min="29" max="29" width="17" customWidth="1"/>
    <col min="30" max="30" width="15.33203125" customWidth="1"/>
  </cols>
  <sheetData>
    <row r="1" spans="1:15" x14ac:dyDescent="0.2">
      <c r="A1" s="17" t="s">
        <v>30</v>
      </c>
    </row>
    <row r="2" spans="1:15" x14ac:dyDescent="0.2">
      <c r="A2" t="s">
        <v>31</v>
      </c>
    </row>
    <row r="3" spans="1:15" ht="34" customHeight="1" x14ac:dyDescent="0.2">
      <c r="C3" s="35" t="s">
        <v>32</v>
      </c>
      <c r="D3" s="35" t="s">
        <v>33</v>
      </c>
      <c r="E3" s="35" t="s">
        <v>34</v>
      </c>
      <c r="F3" s="36" t="s">
        <v>35</v>
      </c>
      <c r="G3" s="37"/>
      <c r="H3" s="49" t="s">
        <v>41</v>
      </c>
      <c r="I3" s="49"/>
      <c r="K3" t="s">
        <v>40</v>
      </c>
    </row>
    <row r="4" spans="1:15" x14ac:dyDescent="0.2">
      <c r="C4" s="35"/>
      <c r="D4" s="35"/>
      <c r="E4" s="35"/>
      <c r="F4" s="1" t="s">
        <v>26</v>
      </c>
      <c r="G4" s="1" t="s">
        <v>28</v>
      </c>
      <c r="H4" s="1" t="s">
        <v>26</v>
      </c>
      <c r="I4" s="1" t="s">
        <v>28</v>
      </c>
      <c r="K4" s="34" t="s">
        <v>4</v>
      </c>
      <c r="L4" s="34" t="s">
        <v>39</v>
      </c>
      <c r="M4" s="34"/>
      <c r="N4" s="34" t="s">
        <v>39</v>
      </c>
      <c r="O4" s="34"/>
    </row>
    <row r="5" spans="1:15" ht="17" x14ac:dyDescent="0.2">
      <c r="C5" s="35"/>
      <c r="D5" s="35"/>
      <c r="E5" s="35"/>
      <c r="F5" s="1" t="s">
        <v>27</v>
      </c>
      <c r="G5" s="1" t="s">
        <v>27</v>
      </c>
      <c r="H5" s="1" t="s">
        <v>27</v>
      </c>
      <c r="I5" s="1" t="s">
        <v>27</v>
      </c>
      <c r="K5" s="34"/>
      <c r="L5" s="27" t="s">
        <v>37</v>
      </c>
      <c r="M5" s="28" t="s">
        <v>38</v>
      </c>
      <c r="N5" s="27" t="s">
        <v>37</v>
      </c>
      <c r="O5" s="28" t="s">
        <v>38</v>
      </c>
    </row>
    <row r="6" spans="1:15" ht="17" x14ac:dyDescent="0.2">
      <c r="F6" s="14"/>
      <c r="G6" s="14"/>
      <c r="K6" s="29" t="s">
        <v>5</v>
      </c>
      <c r="L6" s="30">
        <f>F29</f>
        <v>90.657814873589416</v>
      </c>
      <c r="M6" s="30">
        <f>F30</f>
        <v>0.13456986044712796</v>
      </c>
    </row>
    <row r="7" spans="1:15" ht="18" thickBot="1" x14ac:dyDescent="0.25">
      <c r="K7" s="6" t="s">
        <v>6</v>
      </c>
      <c r="L7" s="31">
        <f>F41</f>
        <v>84.761663648817276</v>
      </c>
      <c r="M7" s="31">
        <f>F42</f>
        <v>4.9484760903157253E-2</v>
      </c>
      <c r="N7" s="31">
        <f>G41</f>
        <v>90.546600341796875</v>
      </c>
      <c r="O7" s="31">
        <f>G42</f>
        <v>4.0934482064074539E-2</v>
      </c>
    </row>
    <row r="8" spans="1:15" ht="17" x14ac:dyDescent="0.2">
      <c r="C8" s="38" t="s">
        <v>0</v>
      </c>
      <c r="D8" s="41" t="s">
        <v>24</v>
      </c>
      <c r="E8" s="2" t="s">
        <v>1</v>
      </c>
      <c r="F8" s="18" t="s">
        <v>36</v>
      </c>
      <c r="G8" s="21" t="s">
        <v>36</v>
      </c>
      <c r="H8" s="21" t="s">
        <v>36</v>
      </c>
      <c r="I8" s="46"/>
      <c r="K8" s="7" t="s">
        <v>7</v>
      </c>
      <c r="L8" s="32">
        <f>F53</f>
        <v>90.735243903266053</v>
      </c>
      <c r="M8" s="32">
        <f>F54</f>
        <v>0.15570694022412263</v>
      </c>
    </row>
    <row r="9" spans="1:15" ht="17" x14ac:dyDescent="0.2">
      <c r="C9" s="39"/>
      <c r="D9" s="42"/>
      <c r="E9" s="4" t="s">
        <v>2</v>
      </c>
      <c r="F9" s="19" t="s">
        <v>36</v>
      </c>
      <c r="G9" s="22" t="s">
        <v>36</v>
      </c>
      <c r="H9" s="22" t="s">
        <v>36</v>
      </c>
      <c r="I9" s="46"/>
      <c r="K9" s="8" t="s">
        <v>8</v>
      </c>
      <c r="L9" s="33">
        <f>F65</f>
        <v>90.585311889648438</v>
      </c>
      <c r="M9" s="33">
        <f>F66</f>
        <v>6.9712502279249466E-2</v>
      </c>
    </row>
    <row r="10" spans="1:15" x14ac:dyDescent="0.2">
      <c r="C10" s="39"/>
      <c r="D10" s="42"/>
      <c r="E10" s="4" t="s">
        <v>3</v>
      </c>
      <c r="F10" s="19" t="s">
        <v>36</v>
      </c>
      <c r="G10" s="22" t="s">
        <v>36</v>
      </c>
      <c r="H10" s="22" t="s">
        <v>36</v>
      </c>
      <c r="I10" s="46"/>
    </row>
    <row r="11" spans="1:15" ht="34" customHeight="1" x14ac:dyDescent="0.2">
      <c r="C11" s="39"/>
      <c r="D11" s="42" t="s">
        <v>29</v>
      </c>
      <c r="E11" s="4" t="s">
        <v>1</v>
      </c>
      <c r="F11" s="19" t="s">
        <v>36</v>
      </c>
      <c r="G11" s="22" t="s">
        <v>36</v>
      </c>
      <c r="H11" s="22" t="s">
        <v>36</v>
      </c>
      <c r="I11" s="46"/>
      <c r="K11" s="34" t="s">
        <v>4</v>
      </c>
      <c r="L11" s="34" t="s">
        <v>42</v>
      </c>
      <c r="M11" s="34"/>
      <c r="N11" s="34" t="s">
        <v>42</v>
      </c>
      <c r="O11" s="34"/>
    </row>
    <row r="12" spans="1:15" ht="17" x14ac:dyDescent="0.2">
      <c r="C12" s="39"/>
      <c r="D12" s="42"/>
      <c r="E12" s="4" t="s">
        <v>2</v>
      </c>
      <c r="F12" s="19" t="s">
        <v>36</v>
      </c>
      <c r="G12" s="22" t="s">
        <v>36</v>
      </c>
      <c r="H12" s="22" t="s">
        <v>36</v>
      </c>
      <c r="I12" s="46"/>
      <c r="K12" s="34"/>
      <c r="L12" s="27" t="s">
        <v>37</v>
      </c>
      <c r="M12" s="28" t="s">
        <v>38</v>
      </c>
      <c r="N12" s="27" t="s">
        <v>37</v>
      </c>
      <c r="O12" s="28" t="s">
        <v>38</v>
      </c>
    </row>
    <row r="13" spans="1:15" ht="17" x14ac:dyDescent="0.2">
      <c r="C13" s="39"/>
      <c r="D13" s="42"/>
      <c r="E13" s="4" t="s">
        <v>3</v>
      </c>
      <c r="F13" s="19" t="s">
        <v>36</v>
      </c>
      <c r="G13" s="22" t="s">
        <v>36</v>
      </c>
      <c r="H13" s="22" t="s">
        <v>36</v>
      </c>
      <c r="I13" s="46"/>
      <c r="K13" s="29" t="s">
        <v>5</v>
      </c>
      <c r="L13" s="30">
        <f>H29</f>
        <v>6.315935428978668E-15</v>
      </c>
      <c r="M13" s="30">
        <f>H30</f>
        <v>0.13456986044712796</v>
      </c>
    </row>
    <row r="14" spans="1:15" ht="17" x14ac:dyDescent="0.2">
      <c r="C14" s="39"/>
      <c r="D14" s="42" t="s">
        <v>25</v>
      </c>
      <c r="E14" s="4" t="s">
        <v>1</v>
      </c>
      <c r="F14" s="19" t="s">
        <v>36</v>
      </c>
      <c r="G14" s="22" t="s">
        <v>36</v>
      </c>
      <c r="H14" s="22" t="s">
        <v>36</v>
      </c>
      <c r="I14" s="46"/>
      <c r="K14" s="6" t="s">
        <v>6</v>
      </c>
      <c r="L14" s="31">
        <f>H41</f>
        <v>5.8961512247721419</v>
      </c>
      <c r="M14" s="31">
        <f>H42</f>
        <v>4.948476090315726E-2</v>
      </c>
      <c r="N14" s="31">
        <f>I41</f>
        <v>0.11121453179254104</v>
      </c>
      <c r="O14" s="31">
        <f>I42</f>
        <v>4.0934482064074559E-2</v>
      </c>
    </row>
    <row r="15" spans="1:15" ht="17" x14ac:dyDescent="0.2">
      <c r="C15" s="39"/>
      <c r="D15" s="42"/>
      <c r="E15" s="4" t="s">
        <v>2</v>
      </c>
      <c r="F15" s="19" t="s">
        <v>36</v>
      </c>
      <c r="G15" s="22" t="s">
        <v>36</v>
      </c>
      <c r="H15" s="22" t="s">
        <v>36</v>
      </c>
      <c r="I15" s="46"/>
      <c r="K15" s="7" t="s">
        <v>7</v>
      </c>
      <c r="L15" s="32">
        <f>H53</f>
        <v>-7.7429029676642988E-2</v>
      </c>
      <c r="M15" s="32">
        <f>H54</f>
        <v>0.15570694022412263</v>
      </c>
    </row>
    <row r="16" spans="1:15" ht="18" thickBot="1" x14ac:dyDescent="0.25">
      <c r="C16" s="40"/>
      <c r="D16" s="43"/>
      <c r="E16" s="4" t="s">
        <v>3</v>
      </c>
      <c r="F16" s="20" t="s">
        <v>36</v>
      </c>
      <c r="G16" s="23" t="s">
        <v>36</v>
      </c>
      <c r="H16" s="23" t="s">
        <v>36</v>
      </c>
      <c r="I16" s="46"/>
      <c r="K16" s="8" t="s">
        <v>8</v>
      </c>
      <c r="L16" s="33">
        <f>H65</f>
        <v>7.2502983940978538E-2</v>
      </c>
      <c r="M16" s="33">
        <f>H66</f>
        <v>6.9712502279249466E-2</v>
      </c>
    </row>
    <row r="17" spans="3:40" x14ac:dyDescent="0.2">
      <c r="E17" s="10" t="s">
        <v>9</v>
      </c>
      <c r="F17" s="3" t="e">
        <f>AVERAGE(F8:F16)</f>
        <v>#DIV/0!</v>
      </c>
      <c r="G17" s="15" t="e">
        <f t="shared" ref="G17:H17" si="0">AVERAGE(G8:G16)</f>
        <v>#DIV/0!</v>
      </c>
      <c r="H17" s="15" t="e">
        <f t="shared" si="0"/>
        <v>#DIV/0!</v>
      </c>
      <c r="I17" s="47"/>
    </row>
    <row r="18" spans="3:40" ht="17" thickBot="1" x14ac:dyDescent="0.25">
      <c r="E18" s="11" t="s">
        <v>10</v>
      </c>
      <c r="F18" s="9" t="e">
        <f>STDEV(F8:F16)</f>
        <v>#DIV/0!</v>
      </c>
      <c r="G18" s="16" t="e">
        <f t="shared" ref="G18:H18" si="1">STDEV(G8:G16)</f>
        <v>#DIV/0!</v>
      </c>
      <c r="H18" s="16" t="e">
        <f t="shared" si="1"/>
        <v>#DIV/0!</v>
      </c>
      <c r="I18" s="47"/>
    </row>
    <row r="19" spans="3:40" ht="17" thickBot="1" x14ac:dyDescent="0.25"/>
    <row r="20" spans="3:40" x14ac:dyDescent="0.2">
      <c r="C20" s="38" t="s">
        <v>11</v>
      </c>
      <c r="D20" s="41" t="s">
        <v>24</v>
      </c>
      <c r="E20" s="2" t="s">
        <v>12</v>
      </c>
      <c r="F20" s="3">
        <v>90.784507751464844</v>
      </c>
      <c r="G20" s="24" t="s">
        <v>36</v>
      </c>
      <c r="H20" s="24">
        <f>$L$6-F20</f>
        <v>-0.12669287787542771</v>
      </c>
      <c r="I20" s="48"/>
    </row>
    <row r="21" spans="3:40" x14ac:dyDescent="0.2">
      <c r="C21" s="39"/>
      <c r="D21" s="42"/>
      <c r="E21" s="4" t="s">
        <v>13</v>
      </c>
      <c r="F21" s="5">
        <v>90.784507751464844</v>
      </c>
      <c r="G21" s="25" t="s">
        <v>36</v>
      </c>
      <c r="H21" s="25">
        <f>$L$6-F21</f>
        <v>-0.12669287787542771</v>
      </c>
      <c r="I21" s="48"/>
    </row>
    <row r="22" spans="3:40" x14ac:dyDescent="0.2">
      <c r="C22" s="39"/>
      <c r="D22" s="42"/>
      <c r="E22" s="4" t="s">
        <v>14</v>
      </c>
      <c r="F22" s="5">
        <v>90.53521728515625</v>
      </c>
      <c r="G22" s="25" t="s">
        <v>36</v>
      </c>
      <c r="H22" s="25">
        <f>$L$6-F22</f>
        <v>0.12259758843316604</v>
      </c>
      <c r="I22" s="48"/>
    </row>
    <row r="23" spans="3:40" x14ac:dyDescent="0.2">
      <c r="C23" s="39"/>
      <c r="D23" s="42" t="s">
        <v>29</v>
      </c>
      <c r="E23" s="4" t="s">
        <v>12</v>
      </c>
      <c r="F23" s="5">
        <v>90.735710144042969</v>
      </c>
      <c r="G23" s="25" t="s">
        <v>36</v>
      </c>
      <c r="H23" s="25">
        <f>$L$6-F23</f>
        <v>-7.7895270453552712E-2</v>
      </c>
      <c r="I23" s="48"/>
    </row>
    <row r="24" spans="3:40" x14ac:dyDescent="0.2">
      <c r="C24" s="39"/>
      <c r="D24" s="42"/>
      <c r="E24" s="4" t="s">
        <v>13</v>
      </c>
      <c r="F24" s="5">
        <v>90.735710144042969</v>
      </c>
      <c r="G24" s="25" t="s">
        <v>36</v>
      </c>
      <c r="H24" s="25">
        <f>$L$6-F24</f>
        <v>-7.7895270453552712E-2</v>
      </c>
      <c r="I24" s="48"/>
    </row>
    <row r="25" spans="3:40" x14ac:dyDescent="0.2">
      <c r="C25" s="39"/>
      <c r="D25" s="42"/>
      <c r="E25" s="4" t="s">
        <v>14</v>
      </c>
      <c r="F25" s="5">
        <v>90.486000061035156</v>
      </c>
      <c r="G25" s="25" t="s">
        <v>36</v>
      </c>
      <c r="H25" s="25">
        <f>$L$6-F25</f>
        <v>0.17181481255425979</v>
      </c>
      <c r="I25" s="48"/>
    </row>
    <row r="26" spans="3:40" x14ac:dyDescent="0.2">
      <c r="C26" s="39"/>
      <c r="D26" s="42" t="s">
        <v>25</v>
      </c>
      <c r="E26" s="4" t="s">
        <v>12</v>
      </c>
      <c r="F26" s="5">
        <v>90.686370849609375</v>
      </c>
      <c r="G26" s="25" t="s">
        <v>36</v>
      </c>
      <c r="H26" s="25">
        <f>$L$6-F26</f>
        <v>-2.8555976019958962E-2</v>
      </c>
      <c r="I26" s="48"/>
    </row>
    <row r="27" spans="3:40" x14ac:dyDescent="0.2">
      <c r="C27" s="39"/>
      <c r="D27" s="42"/>
      <c r="E27" s="4" t="s">
        <v>13</v>
      </c>
      <c r="F27" s="5">
        <v>90.736152648925781</v>
      </c>
      <c r="G27" s="25" t="s">
        <v>36</v>
      </c>
      <c r="H27" s="25">
        <f>$L$6-F27</f>
        <v>-7.8337775336365212E-2</v>
      </c>
      <c r="I27" s="48"/>
    </row>
    <row r="28" spans="3:40" ht="17" thickBot="1" x14ac:dyDescent="0.25">
      <c r="C28" s="40"/>
      <c r="D28" s="43"/>
      <c r="E28" s="4" t="s">
        <v>14</v>
      </c>
      <c r="F28" s="9">
        <v>90.4361572265625</v>
      </c>
      <c r="G28" s="26" t="s">
        <v>36</v>
      </c>
      <c r="H28" s="26">
        <f>$L$6-F28</f>
        <v>0.22165764702691604</v>
      </c>
      <c r="I28" s="50"/>
    </row>
    <row r="29" spans="3:40" x14ac:dyDescent="0.2">
      <c r="E29" s="10" t="s">
        <v>9</v>
      </c>
      <c r="F29" s="3">
        <f>AVERAGE(F20:F28)</f>
        <v>90.657814873589416</v>
      </c>
      <c r="G29" s="15" t="e">
        <f t="shared" ref="G29" si="2">AVERAGE(G20:G28)</f>
        <v>#DIV/0!</v>
      </c>
      <c r="H29" s="44">
        <f>AVERAGE(H20:H28)</f>
        <v>6.315935428978668E-15</v>
      </c>
      <c r="I29" s="51"/>
      <c r="AM29" s="12"/>
      <c r="AN29" s="13"/>
    </row>
    <row r="30" spans="3:40" ht="17" thickBot="1" x14ac:dyDescent="0.25">
      <c r="E30" s="11" t="s">
        <v>10</v>
      </c>
      <c r="F30" s="9">
        <f>STDEV(F20:F28)</f>
        <v>0.13456986044712796</v>
      </c>
      <c r="G30" s="16" t="e">
        <f t="shared" ref="G30:H30" si="3">STDEV(G20:G28)</f>
        <v>#DIV/0!</v>
      </c>
      <c r="H30" s="45">
        <f t="shared" si="3"/>
        <v>0.13456986044712796</v>
      </c>
      <c r="I30" s="51"/>
      <c r="AM30" s="12"/>
      <c r="AN30" s="13"/>
    </row>
    <row r="31" spans="3:40" ht="17" thickBot="1" x14ac:dyDescent="0.25">
      <c r="I31" s="52"/>
      <c r="AM31" s="12"/>
      <c r="AN31" s="13"/>
    </row>
    <row r="32" spans="3:40" x14ac:dyDescent="0.2">
      <c r="C32" s="38" t="s">
        <v>6</v>
      </c>
      <c r="D32" s="41" t="s">
        <v>24</v>
      </c>
      <c r="E32" s="2" t="s">
        <v>15</v>
      </c>
      <c r="F32" s="3">
        <v>84.711639404296875</v>
      </c>
      <c r="G32" s="24">
        <v>90.53497314453125</v>
      </c>
      <c r="H32" s="24">
        <f>$L$6-F32</f>
        <v>5.946175469292541</v>
      </c>
      <c r="I32" s="24">
        <f>$L$6-G32</f>
        <v>0.12284172905816604</v>
      </c>
      <c r="AM32" s="12"/>
      <c r="AN32" s="13"/>
    </row>
    <row r="33" spans="3:9" x14ac:dyDescent="0.2">
      <c r="C33" s="39"/>
      <c r="D33" s="42"/>
      <c r="E33" s="4" t="s">
        <v>16</v>
      </c>
      <c r="F33" s="5">
        <v>84.761116027832031</v>
      </c>
      <c r="G33" s="25">
        <v>90.584449768066406</v>
      </c>
      <c r="H33" s="25">
        <f t="shared" ref="H33:I40" si="4">$L$6-F33</f>
        <v>5.8966988457573848</v>
      </c>
      <c r="I33" s="25">
        <f t="shared" si="4"/>
        <v>7.3365105523009788E-2</v>
      </c>
    </row>
    <row r="34" spans="3:9" x14ac:dyDescent="0.2">
      <c r="C34" s="39"/>
      <c r="D34" s="42"/>
      <c r="E34" s="4" t="s">
        <v>17</v>
      </c>
      <c r="F34" s="5">
        <v>84.86065673828125</v>
      </c>
      <c r="G34" s="25">
        <v>90.584449768066406</v>
      </c>
      <c r="H34" s="25">
        <f>$L$6-F34</f>
        <v>5.797158135308166</v>
      </c>
      <c r="I34" s="25">
        <f>$L$6-G34</f>
        <v>7.3365105523009788E-2</v>
      </c>
    </row>
    <row r="35" spans="3:9" x14ac:dyDescent="0.2">
      <c r="C35" s="39"/>
      <c r="D35" s="42" t="s">
        <v>29</v>
      </c>
      <c r="E35" s="4" t="s">
        <v>15</v>
      </c>
      <c r="F35" s="5">
        <v>84.76177978515625</v>
      </c>
      <c r="G35" s="25">
        <v>90.535591125488281</v>
      </c>
      <c r="H35" s="25">
        <f t="shared" si="4"/>
        <v>5.896035088433166</v>
      </c>
      <c r="I35" s="25">
        <f t="shared" si="4"/>
        <v>0.12222374810113479</v>
      </c>
    </row>
    <row r="36" spans="3:9" x14ac:dyDescent="0.2">
      <c r="C36" s="39"/>
      <c r="D36" s="42"/>
      <c r="E36" s="4" t="s">
        <v>16</v>
      </c>
      <c r="F36" s="5">
        <v>84.761459350585938</v>
      </c>
      <c r="G36" s="25">
        <v>90.585250854492188</v>
      </c>
      <c r="H36" s="25">
        <f t="shared" si="4"/>
        <v>5.8963555230034785</v>
      </c>
      <c r="I36" s="25">
        <f t="shared" si="4"/>
        <v>7.2564019097228538E-2</v>
      </c>
    </row>
    <row r="37" spans="3:9" x14ac:dyDescent="0.2">
      <c r="C37" s="39"/>
      <c r="D37" s="42"/>
      <c r="E37" s="4" t="s">
        <v>17</v>
      </c>
      <c r="F37" s="5">
        <v>84.811233520507812</v>
      </c>
      <c r="G37" s="25">
        <v>90.585250854492188</v>
      </c>
      <c r="H37" s="25">
        <f t="shared" si="4"/>
        <v>5.8465813530816035</v>
      </c>
      <c r="I37" s="25">
        <f>$L$6-G37</f>
        <v>7.2564019097228538E-2</v>
      </c>
    </row>
    <row r="38" spans="3:9" ht="16" customHeight="1" x14ac:dyDescent="0.2">
      <c r="C38" s="39"/>
      <c r="D38" s="42" t="s">
        <v>25</v>
      </c>
      <c r="E38" s="4" t="s">
        <v>15</v>
      </c>
      <c r="F38" s="5">
        <v>84.7127685546875</v>
      </c>
      <c r="G38" s="25">
        <v>90.486976623535156</v>
      </c>
      <c r="H38" s="25">
        <f t="shared" si="4"/>
        <v>5.945046318901916</v>
      </c>
      <c r="I38" s="25">
        <f t="shared" si="4"/>
        <v>0.17083825005425979</v>
      </c>
    </row>
    <row r="39" spans="3:9" x14ac:dyDescent="0.2">
      <c r="C39" s="39"/>
      <c r="D39" s="42"/>
      <c r="E39" s="4" t="s">
        <v>16</v>
      </c>
      <c r="F39" s="5">
        <v>84.712272644042969</v>
      </c>
      <c r="G39" s="25">
        <v>90.486343383789062</v>
      </c>
      <c r="H39" s="25">
        <f t="shared" si="4"/>
        <v>5.9455422295464473</v>
      </c>
      <c r="I39" s="25">
        <f t="shared" si="4"/>
        <v>0.17147148980035354</v>
      </c>
    </row>
    <row r="40" spans="3:9" ht="17" thickBot="1" x14ac:dyDescent="0.25">
      <c r="C40" s="40"/>
      <c r="D40" s="43"/>
      <c r="E40" s="4" t="s">
        <v>17</v>
      </c>
      <c r="F40" s="9">
        <v>84.762046813964844</v>
      </c>
      <c r="G40" s="26">
        <v>90.536117553710938</v>
      </c>
      <c r="H40" s="26">
        <f t="shared" si="4"/>
        <v>5.8957680596245723</v>
      </c>
      <c r="I40" s="26">
        <f t="shared" si="4"/>
        <v>0.12169731987847854</v>
      </c>
    </row>
    <row r="41" spans="3:9" x14ac:dyDescent="0.2">
      <c r="E41" s="10" t="s">
        <v>9</v>
      </c>
      <c r="F41" s="3">
        <f>AVERAGE(F32:F40)</f>
        <v>84.761663648817276</v>
      </c>
      <c r="G41" s="15">
        <f>AVERAGE(G32:G40)</f>
        <v>90.546600341796875</v>
      </c>
      <c r="H41" s="44">
        <f>AVERAGE(H32:H40)</f>
        <v>5.8961512247721419</v>
      </c>
      <c r="I41" s="44">
        <f>AVERAGE(I32:I40)</f>
        <v>0.11121453179254104</v>
      </c>
    </row>
    <row r="42" spans="3:9" ht="17" thickBot="1" x14ac:dyDescent="0.25">
      <c r="E42" s="11" t="s">
        <v>10</v>
      </c>
      <c r="F42" s="9">
        <f>STDEV(F32:F40)</f>
        <v>4.9484760903157253E-2</v>
      </c>
      <c r="G42" s="16">
        <f>STDEV(G32:G40)</f>
        <v>4.0934482064074539E-2</v>
      </c>
      <c r="H42" s="45">
        <f t="shared" ref="H42:I42" si="5">STDEV(H32:H40)</f>
        <v>4.948476090315726E-2</v>
      </c>
      <c r="I42" s="45">
        <f t="shared" si="5"/>
        <v>4.0934482064074559E-2</v>
      </c>
    </row>
    <row r="43" spans="3:9" ht="17" thickBot="1" x14ac:dyDescent="0.25"/>
    <row r="44" spans="3:9" x14ac:dyDescent="0.2">
      <c r="C44" s="38" t="s">
        <v>7</v>
      </c>
      <c r="D44" s="41" t="s">
        <v>24</v>
      </c>
      <c r="E44" s="2" t="s">
        <v>18</v>
      </c>
      <c r="F44" s="3">
        <v>90.884056091308594</v>
      </c>
      <c r="G44" s="24" t="s">
        <v>36</v>
      </c>
      <c r="H44" s="24">
        <f>$L$6-F44</f>
        <v>-0.22624121771917771</v>
      </c>
      <c r="I44" s="48"/>
    </row>
    <row r="45" spans="3:9" x14ac:dyDescent="0.2">
      <c r="C45" s="39"/>
      <c r="D45" s="42"/>
      <c r="E45" s="4" t="s">
        <v>19</v>
      </c>
      <c r="F45" s="5">
        <v>90.884056091308594</v>
      </c>
      <c r="G45" s="25" t="s">
        <v>36</v>
      </c>
      <c r="H45" s="25">
        <f t="shared" ref="H45:H52" si="6">$L$6-F45</f>
        <v>-0.22624121771917771</v>
      </c>
      <c r="I45" s="48"/>
    </row>
    <row r="46" spans="3:9" x14ac:dyDescent="0.2">
      <c r="C46" s="39"/>
      <c r="D46" s="42"/>
      <c r="E46" s="4" t="s">
        <v>20</v>
      </c>
      <c r="F46" s="5">
        <v>90.584991455078125</v>
      </c>
      <c r="G46" s="25" t="s">
        <v>36</v>
      </c>
      <c r="H46" s="25">
        <f>$L$6-F46</f>
        <v>7.2823418511291038E-2</v>
      </c>
      <c r="I46" s="48"/>
    </row>
    <row r="47" spans="3:9" x14ac:dyDescent="0.2">
      <c r="C47" s="39"/>
      <c r="D47" s="42" t="s">
        <v>29</v>
      </c>
      <c r="E47" s="4" t="s">
        <v>18</v>
      </c>
      <c r="F47" s="5">
        <v>90.83526611328125</v>
      </c>
      <c r="G47" s="25" t="s">
        <v>36</v>
      </c>
      <c r="H47" s="25">
        <f t="shared" si="6"/>
        <v>-0.17745123969183396</v>
      </c>
      <c r="I47" s="48"/>
    </row>
    <row r="48" spans="3:9" x14ac:dyDescent="0.2">
      <c r="C48" s="39"/>
      <c r="D48" s="42"/>
      <c r="E48" s="4" t="s">
        <v>19</v>
      </c>
      <c r="F48" s="5">
        <v>90.83526611328125</v>
      </c>
      <c r="G48" s="25" t="s">
        <v>36</v>
      </c>
      <c r="H48" s="25">
        <f t="shared" si="6"/>
        <v>-0.17745123969183396</v>
      </c>
      <c r="I48" s="48"/>
    </row>
    <row r="49" spans="3:9" x14ac:dyDescent="0.2">
      <c r="C49" s="39"/>
      <c r="D49" s="42"/>
      <c r="E49" s="4" t="s">
        <v>20</v>
      </c>
      <c r="F49" s="5">
        <v>90.535774230957031</v>
      </c>
      <c r="G49" s="25" t="s">
        <v>36</v>
      </c>
      <c r="H49" s="25">
        <f t="shared" si="6"/>
        <v>0.12204064263238479</v>
      </c>
      <c r="I49" s="48"/>
    </row>
    <row r="50" spans="3:9" x14ac:dyDescent="0.2">
      <c r="C50" s="39"/>
      <c r="D50" s="42" t="s">
        <v>25</v>
      </c>
      <c r="E50" s="4" t="s">
        <v>18</v>
      </c>
      <c r="F50" s="5">
        <v>90.785926818847656</v>
      </c>
      <c r="G50" s="25" t="s">
        <v>36</v>
      </c>
      <c r="H50" s="25">
        <f t="shared" si="6"/>
        <v>-0.12811194525824021</v>
      </c>
      <c r="I50" s="48"/>
    </row>
    <row r="51" spans="3:9" x14ac:dyDescent="0.2">
      <c r="C51" s="39"/>
      <c r="D51" s="42"/>
      <c r="E51" s="4" t="s">
        <v>19</v>
      </c>
      <c r="F51" s="5">
        <v>90.785926818847656</v>
      </c>
      <c r="G51" s="25" t="s">
        <v>36</v>
      </c>
      <c r="H51" s="25">
        <f t="shared" si="6"/>
        <v>-0.12811194525824021</v>
      </c>
      <c r="I51" s="48"/>
    </row>
    <row r="52" spans="3:9" ht="17" thickBot="1" x14ac:dyDescent="0.25">
      <c r="C52" s="40"/>
      <c r="D52" s="43"/>
      <c r="E52" s="4" t="s">
        <v>20</v>
      </c>
      <c r="F52" s="9">
        <v>90.485931396484375</v>
      </c>
      <c r="G52" s="26" t="s">
        <v>36</v>
      </c>
      <c r="H52" s="26">
        <f t="shared" si="6"/>
        <v>0.17188347710504104</v>
      </c>
      <c r="I52" s="50"/>
    </row>
    <row r="53" spans="3:9" x14ac:dyDescent="0.2">
      <c r="E53" s="10" t="s">
        <v>9</v>
      </c>
      <c r="F53" s="3">
        <f>AVERAGE(F44:F52)</f>
        <v>90.735243903266053</v>
      </c>
      <c r="G53" s="15" t="e">
        <f>AVERAGE(G44:G52)</f>
        <v>#DIV/0!</v>
      </c>
      <c r="H53" s="44">
        <f>AVERAGE(H44:H52)</f>
        <v>-7.7429029676642988E-2</v>
      </c>
      <c r="I53" s="51"/>
    </row>
    <row r="54" spans="3:9" ht="17" thickBot="1" x14ac:dyDescent="0.25">
      <c r="E54" s="11" t="s">
        <v>10</v>
      </c>
      <c r="F54" s="9">
        <f>STDEV(F44:F52)</f>
        <v>0.15570694022412263</v>
      </c>
      <c r="G54" s="16"/>
      <c r="H54" s="45">
        <f t="shared" ref="H54" si="7">STDEV(H44:H52)</f>
        <v>0.15570694022412263</v>
      </c>
      <c r="I54" s="51"/>
    </row>
    <row r="55" spans="3:9" ht="17" thickBot="1" x14ac:dyDescent="0.25">
      <c r="I55" s="52"/>
    </row>
    <row r="56" spans="3:9" x14ac:dyDescent="0.2">
      <c r="C56" s="38" t="s">
        <v>8</v>
      </c>
      <c r="D56" s="41" t="s">
        <v>24</v>
      </c>
      <c r="E56" s="2" t="s">
        <v>21</v>
      </c>
      <c r="F56" s="3">
        <v>90.634521484375</v>
      </c>
      <c r="G56" s="24" t="s">
        <v>36</v>
      </c>
      <c r="H56" s="24">
        <f>$L$6-F56</f>
        <v>2.3293389214416038E-2</v>
      </c>
      <c r="I56" s="50"/>
    </row>
    <row r="57" spans="3:9" x14ac:dyDescent="0.2">
      <c r="C57" s="39"/>
      <c r="D57" s="42"/>
      <c r="E57" s="4" t="s">
        <v>22</v>
      </c>
      <c r="F57" s="5">
        <v>90.683990478515625</v>
      </c>
      <c r="G57" s="25" t="s">
        <v>36</v>
      </c>
      <c r="H57" s="25">
        <f t="shared" ref="H57:H64" si="8">$L$6-F57</f>
        <v>-2.6175604926208962E-2</v>
      </c>
      <c r="I57" s="50"/>
    </row>
    <row r="58" spans="3:9" x14ac:dyDescent="0.2">
      <c r="C58" s="39"/>
      <c r="D58" s="42"/>
      <c r="E58" s="4" t="s">
        <v>23</v>
      </c>
      <c r="F58" s="5">
        <v>90.683990478515625</v>
      </c>
      <c r="G58" s="25" t="s">
        <v>36</v>
      </c>
      <c r="H58" s="25">
        <f>$L$6-F58</f>
        <v>-2.6175604926208962E-2</v>
      </c>
      <c r="I58" s="50"/>
    </row>
    <row r="59" spans="3:9" x14ac:dyDescent="0.2">
      <c r="C59" s="39"/>
      <c r="D59" s="42" t="s">
        <v>29</v>
      </c>
      <c r="E59" s="4" t="s">
        <v>21</v>
      </c>
      <c r="F59" s="5">
        <v>90.535591125488281</v>
      </c>
      <c r="G59" s="25" t="s">
        <v>36</v>
      </c>
      <c r="H59" s="25">
        <f t="shared" si="8"/>
        <v>0.12222374810113479</v>
      </c>
      <c r="I59" s="50"/>
    </row>
    <row r="60" spans="3:9" x14ac:dyDescent="0.2">
      <c r="C60" s="39"/>
      <c r="D60" s="42"/>
      <c r="E60" s="4" t="s">
        <v>22</v>
      </c>
      <c r="F60" s="5">
        <v>90.585250854492188</v>
      </c>
      <c r="G60" s="25" t="s">
        <v>36</v>
      </c>
      <c r="H60" s="25">
        <f t="shared" si="8"/>
        <v>7.2564019097228538E-2</v>
      </c>
      <c r="I60" s="50"/>
    </row>
    <row r="61" spans="3:9" x14ac:dyDescent="0.2">
      <c r="C61" s="39"/>
      <c r="D61" s="42"/>
      <c r="E61" s="4" t="s">
        <v>23</v>
      </c>
      <c r="F61" s="5">
        <v>90.585250854492188</v>
      </c>
      <c r="G61" s="25" t="s">
        <v>36</v>
      </c>
      <c r="H61" s="25">
        <f t="shared" si="8"/>
        <v>7.2564019097228538E-2</v>
      </c>
      <c r="I61" s="50"/>
    </row>
    <row r="62" spans="3:9" x14ac:dyDescent="0.2">
      <c r="C62" s="39"/>
      <c r="D62" s="42" t="s">
        <v>25</v>
      </c>
      <c r="E62" s="4" t="s">
        <v>21</v>
      </c>
      <c r="F62" s="5">
        <v>90.486976623535156</v>
      </c>
      <c r="G62" s="25" t="s">
        <v>36</v>
      </c>
      <c r="H62" s="25">
        <f t="shared" si="8"/>
        <v>0.17083825005425979</v>
      </c>
      <c r="I62" s="50"/>
    </row>
    <row r="63" spans="3:9" x14ac:dyDescent="0.2">
      <c r="C63" s="39"/>
      <c r="D63" s="42"/>
      <c r="E63" s="4" t="s">
        <v>22</v>
      </c>
      <c r="F63" s="5">
        <v>90.536117553710938</v>
      </c>
      <c r="G63" s="25" t="s">
        <v>36</v>
      </c>
      <c r="H63" s="25">
        <f t="shared" si="8"/>
        <v>0.12169731987847854</v>
      </c>
      <c r="I63" s="50"/>
    </row>
    <row r="64" spans="3:9" ht="17" thickBot="1" x14ac:dyDescent="0.25">
      <c r="C64" s="40"/>
      <c r="D64" s="43"/>
      <c r="E64" s="4" t="s">
        <v>23</v>
      </c>
      <c r="F64" s="9">
        <v>90.536117553710938</v>
      </c>
      <c r="G64" s="26" t="s">
        <v>36</v>
      </c>
      <c r="H64" s="26">
        <f t="shared" si="8"/>
        <v>0.12169731987847854</v>
      </c>
      <c r="I64" s="50"/>
    </row>
    <row r="65" spans="5:9" x14ac:dyDescent="0.2">
      <c r="E65" s="10" t="s">
        <v>9</v>
      </c>
      <c r="F65" s="3">
        <f>AVERAGE(F56:F64)</f>
        <v>90.585311889648438</v>
      </c>
      <c r="G65" s="15" t="e">
        <f>AVERAGE(G56:G64)</f>
        <v>#DIV/0!</v>
      </c>
      <c r="H65" s="44">
        <f>AVERAGE(H56:H64)</f>
        <v>7.2502983940978538E-2</v>
      </c>
      <c r="I65" s="51"/>
    </row>
    <row r="66" spans="5:9" ht="17" thickBot="1" x14ac:dyDescent="0.25">
      <c r="E66" s="11" t="s">
        <v>10</v>
      </c>
      <c r="F66" s="9">
        <f>STDEV(F56:F64)</f>
        <v>6.9712502279249466E-2</v>
      </c>
      <c r="G66" s="16" t="e">
        <f>STDEV(G56:G64)</f>
        <v>#DIV/0!</v>
      </c>
      <c r="H66" s="45">
        <f t="shared" ref="H66" si="9">STDEV(H56:H64)</f>
        <v>6.9712502279249466E-2</v>
      </c>
      <c r="I66" s="51"/>
    </row>
    <row r="67" spans="5:9" x14ac:dyDescent="0.2">
      <c r="I67" s="52"/>
    </row>
    <row r="84" ht="16" customHeight="1" x14ac:dyDescent="0.2"/>
  </sheetData>
  <mergeCells count="31">
    <mergeCell ref="K11:K12"/>
    <mergeCell ref="L11:M11"/>
    <mergeCell ref="N11:O11"/>
    <mergeCell ref="H3:I3"/>
    <mergeCell ref="C8:C16"/>
    <mergeCell ref="D8:D10"/>
    <mergeCell ref="D11:D13"/>
    <mergeCell ref="D14:D16"/>
    <mergeCell ref="C20:C28"/>
    <mergeCell ref="D20:D22"/>
    <mergeCell ref="D23:D25"/>
    <mergeCell ref="D26:D28"/>
    <mergeCell ref="C56:C64"/>
    <mergeCell ref="D56:D58"/>
    <mergeCell ref="D59:D61"/>
    <mergeCell ref="D62:D64"/>
    <mergeCell ref="C32:C40"/>
    <mergeCell ref="D32:D34"/>
    <mergeCell ref="D35:D37"/>
    <mergeCell ref="D38:D40"/>
    <mergeCell ref="C44:C52"/>
    <mergeCell ref="D44:D46"/>
    <mergeCell ref="D47:D49"/>
    <mergeCell ref="D50:D52"/>
    <mergeCell ref="L4:M4"/>
    <mergeCell ref="N4:O4"/>
    <mergeCell ref="C3:C5"/>
    <mergeCell ref="D3:D5"/>
    <mergeCell ref="E3:E5"/>
    <mergeCell ref="F3:G3"/>
    <mergeCell ref="K4:K5"/>
  </mergeCells>
  <pageMargins left="0.7" right="0.7" top="0.75" bottom="0.75" header="0.3" footer="0.3"/>
  <pageSetup scale="18" orientation="portrait" horizontalDpi="0" verticalDpi="0" copies="2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Malofsky, Nicole A</cp:lastModifiedBy>
  <dcterms:created xsi:type="dcterms:W3CDTF">2024-10-09T21:40:29Z</dcterms:created>
  <dcterms:modified xsi:type="dcterms:W3CDTF">2024-12-19T22:17:14Z</dcterms:modified>
</cp:coreProperties>
</file>