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"/>
    </mc:Choice>
  </mc:AlternateContent>
  <xr:revisionPtr revIDLastSave="0" documentId="13_ncr:1_{1C76B628-142C-6C45-A56D-816CCE655CB3}" xr6:coauthVersionLast="47" xr6:coauthVersionMax="47" xr10:uidLastSave="{00000000-0000-0000-0000-000000000000}"/>
  <bookViews>
    <workbookView xWindow="4540" yWindow="500" windowWidth="16040" windowHeight="22600" activeTab="1" xr2:uid="{3C26DAAF-BCB0-5F4B-9830-92EE27337C84}"/>
  </bookViews>
  <sheets>
    <sheet name="Within-sample 6 expt analysis" sheetId="1" r:id="rId1"/>
    <sheet name="Multi-sample 6 expt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2" l="1"/>
  <c r="G46" i="2"/>
  <c r="K15" i="2"/>
  <c r="K8" i="2"/>
  <c r="K7" i="2"/>
  <c r="K6" i="2"/>
  <c r="G98" i="2"/>
  <c r="G85" i="2"/>
  <c r="G75" i="2"/>
  <c r="G60" i="2"/>
  <c r="G49" i="2"/>
  <c r="G38" i="2"/>
  <c r="F110" i="2"/>
  <c r="F109" i="2"/>
  <c r="F89" i="2"/>
  <c r="F88" i="2"/>
  <c r="F68" i="2"/>
  <c r="F67" i="2"/>
  <c r="F47" i="2"/>
  <c r="F46" i="2"/>
  <c r="G52" i="2" s="1"/>
  <c r="G26" i="2"/>
  <c r="F26" i="2"/>
  <c r="G25" i="2"/>
  <c r="F25" i="2"/>
  <c r="G37" i="2" l="1"/>
  <c r="G50" i="2"/>
  <c r="G61" i="2"/>
  <c r="G76" i="2"/>
  <c r="G86" i="2"/>
  <c r="G99" i="2"/>
  <c r="G28" i="2"/>
  <c r="G64" i="2"/>
  <c r="G77" i="2"/>
  <c r="G102" i="2"/>
  <c r="G65" i="2"/>
  <c r="G44" i="2"/>
  <c r="G66" i="2"/>
  <c r="G104" i="2"/>
  <c r="G33" i="2"/>
  <c r="G70" i="2"/>
  <c r="G89" i="2" s="1"/>
  <c r="L17" i="2" s="1"/>
  <c r="G95" i="2"/>
  <c r="G42" i="2"/>
  <c r="G30" i="2"/>
  <c r="G58" i="2"/>
  <c r="G71" i="2"/>
  <c r="G83" i="2"/>
  <c r="G96" i="2"/>
  <c r="G106" i="2"/>
  <c r="G36" i="2"/>
  <c r="G51" i="2"/>
  <c r="G87" i="2"/>
  <c r="G45" i="2"/>
  <c r="G35" i="2"/>
  <c r="G53" i="2"/>
  <c r="G78" i="2"/>
  <c r="G91" i="2"/>
  <c r="L9" i="2" s="1"/>
  <c r="G103" i="2"/>
  <c r="G34" i="2"/>
  <c r="G56" i="2"/>
  <c r="G79" i="2"/>
  <c r="G94" i="2"/>
  <c r="G43" i="2"/>
  <c r="G57" i="2"/>
  <c r="G80" i="2"/>
  <c r="G105" i="2"/>
  <c r="G41" i="2"/>
  <c r="G29" i="2"/>
  <c r="G59" i="2"/>
  <c r="G72" i="2"/>
  <c r="G84" i="2"/>
  <c r="G97" i="2"/>
  <c r="G107" i="2"/>
  <c r="G40" i="2"/>
  <c r="G32" i="2"/>
  <c r="G54" i="2"/>
  <c r="G62" i="2"/>
  <c r="G73" i="2"/>
  <c r="G81" i="2"/>
  <c r="G92" i="2"/>
  <c r="G100" i="2"/>
  <c r="G108" i="2"/>
  <c r="G39" i="2"/>
  <c r="G31" i="2"/>
  <c r="G55" i="2"/>
  <c r="G63" i="2"/>
  <c r="G74" i="2"/>
  <c r="G82" i="2"/>
  <c r="G93" i="2"/>
  <c r="G101" i="2"/>
  <c r="L6" i="2"/>
  <c r="L8" i="2" l="1"/>
  <c r="G88" i="2"/>
  <c r="K17" i="2" s="1"/>
  <c r="K9" i="2"/>
  <c r="L7" i="2"/>
  <c r="G109" i="2"/>
  <c r="K18" i="2" s="1"/>
  <c r="G47" i="2"/>
  <c r="L15" i="2" s="1"/>
  <c r="G110" i="2"/>
  <c r="L18" i="2" s="1"/>
  <c r="G67" i="2"/>
  <c r="G68" i="2"/>
  <c r="L16" i="2" s="1"/>
  <c r="F110" i="1" l="1"/>
  <c r="I110" i="1"/>
  <c r="H110" i="1"/>
  <c r="G110" i="1"/>
  <c r="I109" i="1"/>
  <c r="H109" i="1"/>
  <c r="G109" i="1"/>
  <c r="F109" i="1"/>
  <c r="F89" i="1"/>
  <c r="I89" i="1"/>
  <c r="H89" i="1"/>
  <c r="G89" i="1"/>
  <c r="I88" i="1"/>
  <c r="H88" i="1"/>
  <c r="G88" i="1"/>
  <c r="F88" i="1"/>
  <c r="I68" i="1"/>
  <c r="H68" i="1"/>
  <c r="G68" i="1"/>
  <c r="F68" i="1"/>
  <c r="I67" i="1"/>
  <c r="H67" i="1"/>
  <c r="G67" i="1"/>
  <c r="F67" i="1"/>
  <c r="I47" i="1"/>
  <c r="H47" i="1"/>
  <c r="G47" i="1"/>
  <c r="F47" i="1"/>
  <c r="I46" i="1"/>
  <c r="H46" i="1"/>
  <c r="G46" i="1"/>
  <c r="F46" i="1"/>
  <c r="O26" i="1"/>
  <c r="N26" i="1"/>
  <c r="M26" i="1"/>
  <c r="O25" i="1"/>
  <c r="N25" i="1"/>
  <c r="M25" i="1"/>
  <c r="G25" i="1"/>
  <c r="H25" i="1"/>
  <c r="I25" i="1"/>
  <c r="J25" i="1"/>
  <c r="K25" i="1"/>
  <c r="G26" i="1"/>
  <c r="H26" i="1"/>
  <c r="I26" i="1"/>
  <c r="J26" i="1"/>
  <c r="K26" i="1"/>
  <c r="F26" i="1"/>
  <c r="F25" i="1"/>
  <c r="I29" i="1" l="1"/>
  <c r="I106" i="1"/>
  <c r="I107" i="1"/>
  <c r="I108" i="1"/>
  <c r="I85" i="1"/>
  <c r="I86" i="1"/>
  <c r="I87" i="1"/>
  <c r="I64" i="1"/>
  <c r="I65" i="1"/>
  <c r="I66" i="1"/>
  <c r="I43" i="1"/>
  <c r="I44" i="1"/>
  <c r="I45" i="1"/>
  <c r="K22" i="1"/>
  <c r="K23" i="1"/>
  <c r="K24" i="1"/>
  <c r="O22" i="1"/>
  <c r="O23" i="1"/>
  <c r="O24" i="1"/>
  <c r="I100" i="1" l="1"/>
  <c r="I101" i="1"/>
  <c r="I102" i="1"/>
  <c r="I103" i="1"/>
  <c r="I104" i="1"/>
  <c r="I105" i="1"/>
  <c r="I79" i="1"/>
  <c r="I80" i="1"/>
  <c r="I81" i="1"/>
  <c r="I82" i="1"/>
  <c r="I83" i="1"/>
  <c r="I84" i="1"/>
  <c r="I58" i="1"/>
  <c r="I59" i="1"/>
  <c r="I60" i="1"/>
  <c r="I61" i="1"/>
  <c r="I62" i="1"/>
  <c r="I63" i="1"/>
  <c r="I37" i="1"/>
  <c r="I38" i="1"/>
  <c r="I39" i="1"/>
  <c r="I40" i="1"/>
  <c r="I41" i="1"/>
  <c r="I4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I28" i="1" l="1"/>
  <c r="I30" i="1"/>
  <c r="I31" i="1"/>
  <c r="I32" i="1"/>
  <c r="I33" i="1"/>
  <c r="I34" i="1"/>
  <c r="I35" i="1"/>
  <c r="I36" i="1"/>
  <c r="I49" i="1"/>
  <c r="I50" i="1"/>
  <c r="I51" i="1"/>
  <c r="I52" i="1"/>
  <c r="I53" i="1"/>
  <c r="I54" i="1"/>
  <c r="I55" i="1"/>
  <c r="I56" i="1"/>
  <c r="I57" i="1"/>
  <c r="I70" i="1"/>
  <c r="I71" i="1"/>
  <c r="I72" i="1"/>
  <c r="I73" i="1"/>
  <c r="I74" i="1"/>
  <c r="I75" i="1"/>
  <c r="I76" i="1"/>
  <c r="I77" i="1"/>
  <c r="I78" i="1"/>
  <c r="I91" i="1"/>
  <c r="I92" i="1"/>
  <c r="I93" i="1"/>
  <c r="I94" i="1"/>
  <c r="I95" i="1"/>
  <c r="I96" i="1"/>
  <c r="I97" i="1"/>
  <c r="I98" i="1"/>
  <c r="I99" i="1"/>
  <c r="S9" i="1" l="1"/>
  <c r="R9" i="1"/>
  <c r="R8" i="1"/>
  <c r="S8" i="1"/>
  <c r="S7" i="1"/>
  <c r="R7" i="1"/>
  <c r="R6" i="1"/>
  <c r="S6" i="1"/>
  <c r="S18" i="1"/>
  <c r="R18" i="1"/>
  <c r="R17" i="1"/>
  <c r="S17" i="1"/>
  <c r="S15" i="1"/>
  <c r="R15" i="1"/>
  <c r="S16" i="1"/>
  <c r="R16" i="1"/>
</calcChain>
</file>

<file path=xl/sharedStrings.xml><?xml version="1.0" encoding="utf-8"?>
<sst xmlns="http://schemas.openxmlformats.org/spreadsheetml/2006/main" count="431" uniqueCount="57">
  <si>
    <t>Probe:Target</t>
  </si>
  <si>
    <t>LDNA</t>
  </si>
  <si>
    <t>FL dsTarget</t>
  </si>
  <si>
    <t>SYBR</t>
  </si>
  <si>
    <t>TXR</t>
  </si>
  <si>
    <t>NTC</t>
  </si>
  <si>
    <t>Expt 297</t>
  </si>
  <si>
    <t>B3</t>
  </si>
  <si>
    <t>B4</t>
  </si>
  <si>
    <t>B5</t>
  </si>
  <si>
    <t>Expt 298</t>
  </si>
  <si>
    <t>Expt 299</t>
  </si>
  <si>
    <t>WT I491</t>
  </si>
  <si>
    <t>E3</t>
  </si>
  <si>
    <t>E4</t>
  </si>
  <si>
    <t>E5</t>
  </si>
  <si>
    <t>I491F</t>
  </si>
  <si>
    <t>E8</t>
  </si>
  <si>
    <t>E9</t>
  </si>
  <si>
    <t>E10</t>
  </si>
  <si>
    <t>I491N</t>
  </si>
  <si>
    <t>G3</t>
  </si>
  <si>
    <t>G4</t>
  </si>
  <si>
    <t>G5</t>
  </si>
  <si>
    <t>I491M</t>
  </si>
  <si>
    <t>G8</t>
  </si>
  <si>
    <t>G9</t>
  </si>
  <si>
    <t>G10</t>
  </si>
  <si>
    <t>Avg</t>
  </si>
  <si>
    <t>Stdev</t>
  </si>
  <si>
    <t>Tm Dif</t>
  </si>
  <si>
    <t>LDNA - Prb:Tgt</t>
  </si>
  <si>
    <t>Target</t>
  </si>
  <si>
    <t>Wild-type I491</t>
  </si>
  <si>
    <t>LDNA TXR - LDNA SYBR</t>
  </si>
  <si>
    <t>TXR Melt Peak Height</t>
  </si>
  <si>
    <t>Well</t>
  </si>
  <si>
    <t>Experiment Number</t>
  </si>
  <si>
    <t>Sample Type</t>
  </si>
  <si>
    <t>SYBR Melt Peak Height</t>
  </si>
  <si>
    <t>Melt Peak Height</t>
  </si>
  <si>
    <t>Tm (ºC)</t>
  </si>
  <si>
    <t>-</t>
  </si>
  <si>
    <t>(LDNA TXR / LDNA SYBR)</t>
  </si>
  <si>
    <t>Melt Peak Height Comparison Intercalated FRET vs. Intercalation</t>
  </si>
  <si>
    <t>Across Expt 297/298/299</t>
  </si>
  <si>
    <t>Average Tm Difference</t>
  </si>
  <si>
    <t>±SD</t>
  </si>
  <si>
    <t>ºC</t>
  </si>
  <si>
    <t>Across all 6 experiments</t>
  </si>
  <si>
    <t>Expt 41 Swesh</t>
  </si>
  <si>
    <t>Expt 42 Swesh</t>
  </si>
  <si>
    <t>QuantStudio</t>
  </si>
  <si>
    <t>Expt 332</t>
  </si>
  <si>
    <t>D7</t>
  </si>
  <si>
    <t>Reports temperature to nearest 0.001</t>
  </si>
  <si>
    <t>Global WT Avg  - Prb:Tgt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</si>
</sst>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FFFFFF"/>
      <name val="Arial"/>
      <family val="2"/>
    </font>
    <font>
      <sz val="10"/>
      <color rgb="FF0432FF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8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1B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3" borderId="10" xfId="0" applyFont="1" applyFill="1" applyBorder="1" applyAlignment="1">
      <alignment horizontal="center" vertical="center" wrapText="1" readingOrder="1"/>
    </xf>
    <xf numFmtId="0" fontId="3" fillId="4" borderId="10" xfId="0" applyFont="1" applyFill="1" applyBorder="1" applyAlignment="1">
      <alignment horizontal="center" vertical="center" wrapText="1" readingOrder="1"/>
    </xf>
    <xf numFmtId="0" fontId="3" fillId="5" borderId="10" xfId="0" applyFont="1" applyFill="1" applyBorder="1" applyAlignment="1">
      <alignment horizontal="center" vertical="center" wrapText="1" readingOrder="1"/>
    </xf>
    <xf numFmtId="4" fontId="4" fillId="0" borderId="0" xfId="0" applyNumberFormat="1" applyFont="1"/>
    <xf numFmtId="4" fontId="1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3" xfId="0" applyFont="1" applyBorder="1"/>
    <xf numFmtId="0" fontId="7" fillId="0" borderId="2" xfId="0" applyFont="1" applyBorder="1"/>
    <xf numFmtId="0" fontId="7" fillId="0" borderId="1" xfId="0" applyFont="1" applyBorder="1"/>
    <xf numFmtId="164" fontId="8" fillId="0" borderId="3" xfId="0" applyNumberFormat="1" applyFont="1" applyBorder="1"/>
    <xf numFmtId="164" fontId="8" fillId="0" borderId="4" xfId="0" applyNumberFormat="1" applyFont="1" applyBorder="1"/>
    <xf numFmtId="0" fontId="8" fillId="0" borderId="0" xfId="0" applyFont="1"/>
    <xf numFmtId="164" fontId="8" fillId="0" borderId="2" xfId="0" applyNumberFormat="1" applyFont="1" applyBorder="1"/>
    <xf numFmtId="164" fontId="8" fillId="0" borderId="1" xfId="0" applyNumberFormat="1" applyFont="1" applyBorder="1"/>
    <xf numFmtId="164" fontId="8" fillId="0" borderId="6" xfId="0" applyNumberFormat="1" applyFont="1" applyBorder="1"/>
    <xf numFmtId="164" fontId="8" fillId="0" borderId="5" xfId="0" applyNumberFormat="1" applyFont="1" applyBorder="1"/>
    <xf numFmtId="0" fontId="7" fillId="0" borderId="11" xfId="0" applyFont="1" applyBorder="1"/>
    <xf numFmtId="164" fontId="8" fillId="0" borderId="11" xfId="0" applyNumberFormat="1" applyFont="1" applyBorder="1"/>
    <xf numFmtId="164" fontId="8" fillId="0" borderId="12" xfId="0" applyNumberFormat="1" applyFont="1" applyBorder="1"/>
    <xf numFmtId="164" fontId="8" fillId="0" borderId="13" xfId="0" applyNumberFormat="1" applyFont="1" applyBorder="1"/>
    <xf numFmtId="0" fontId="7" fillId="0" borderId="8" xfId="0" applyFont="1" applyBorder="1"/>
    <xf numFmtId="164" fontId="8" fillId="0" borderId="9" xfId="0" applyNumberFormat="1" applyFont="1" applyBorder="1"/>
    <xf numFmtId="0" fontId="7" fillId="0" borderId="7" xfId="0" applyFont="1" applyBorder="1"/>
    <xf numFmtId="164" fontId="8" fillId="0" borderId="8" xfId="0" applyNumberFormat="1" applyFont="1" applyBorder="1"/>
    <xf numFmtId="0" fontId="7" fillId="0" borderId="0" xfId="0" applyFont="1" applyAlignment="1">
      <alignment vertical="center"/>
    </xf>
    <xf numFmtId="164" fontId="8" fillId="0" borderId="3" xfId="0" applyNumberFormat="1" applyFont="1" applyBorder="1" applyAlignment="1">
      <alignment horizontal="center"/>
    </xf>
    <xf numFmtId="164" fontId="8" fillId="0" borderId="0" xfId="0" applyNumberFormat="1" applyFont="1"/>
    <xf numFmtId="164" fontId="8" fillId="0" borderId="1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7" fillId="0" borderId="3" xfId="0" applyNumberFormat="1" applyFont="1" applyBorder="1"/>
    <xf numFmtId="164" fontId="7" fillId="0" borderId="2" xfId="0" applyNumberFormat="1" applyFont="1" applyBorder="1"/>
    <xf numFmtId="164" fontId="7" fillId="0" borderId="1" xfId="0" applyNumberFormat="1" applyFont="1" applyBorder="1"/>
    <xf numFmtId="164" fontId="7" fillId="0" borderId="5" xfId="0" applyNumberFormat="1" applyFont="1" applyBorder="1"/>
    <xf numFmtId="164" fontId="7" fillId="0" borderId="1" xfId="0" applyNumberFormat="1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 wrapText="1" readingOrder="1"/>
    </xf>
    <xf numFmtId="164" fontId="3" fillId="3" borderId="10" xfId="0" applyNumberFormat="1" applyFont="1" applyFill="1" applyBorder="1" applyAlignment="1">
      <alignment horizontal="center" vertical="center" wrapText="1" readingOrder="1"/>
    </xf>
    <xf numFmtId="164" fontId="3" fillId="4" borderId="10" xfId="0" applyNumberFormat="1" applyFont="1" applyFill="1" applyBorder="1" applyAlignment="1">
      <alignment horizontal="center" vertical="center" wrapText="1" readingOrder="1"/>
    </xf>
    <xf numFmtId="164" fontId="3" fillId="5" borderId="10" xfId="0" applyNumberFormat="1" applyFont="1" applyFill="1" applyBorder="1" applyAlignment="1">
      <alignment horizontal="center" vertical="center" wrapText="1" readingOrder="1"/>
    </xf>
    <xf numFmtId="164" fontId="8" fillId="6" borderId="3" xfId="0" applyNumberFormat="1" applyFont="1" applyFill="1" applyBorder="1"/>
    <xf numFmtId="164" fontId="8" fillId="6" borderId="8" xfId="0" applyNumberFormat="1" applyFont="1" applyFill="1" applyBorder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37FF"/>
      <color rgb="FF0432FF"/>
      <color rgb="FFFF2600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E802-F366-D849-A264-C12F8484DCF2}">
  <sheetPr>
    <pageSetUpPr fitToPage="1"/>
  </sheetPr>
  <dimension ref="A1:AQ110"/>
  <sheetViews>
    <sheetView zoomScale="81" zoomScaleNormal="175" workbookViewId="0">
      <selection activeCell="S22" sqref="S22"/>
    </sheetView>
  </sheetViews>
  <sheetFormatPr baseColWidth="10" defaultRowHeight="16" x14ac:dyDescent="0.2"/>
  <cols>
    <col min="1" max="1" width="17.6640625" customWidth="1"/>
    <col min="4" max="4" width="12.1640625" customWidth="1"/>
    <col min="6" max="6" width="11.83203125" customWidth="1"/>
    <col min="9" max="9" width="12.83203125" bestFit="1" customWidth="1"/>
    <col min="10" max="10" width="6.83203125" customWidth="1"/>
    <col min="11" max="11" width="20.83203125" bestFit="1" customWidth="1"/>
    <col min="12" max="12" width="4" customWidth="1"/>
    <col min="13" max="13" width="11.83203125" customWidth="1"/>
    <col min="14" max="14" width="12.6640625" customWidth="1"/>
    <col min="15" max="15" width="31.1640625" customWidth="1"/>
    <col min="17" max="17" width="19.1640625" customWidth="1"/>
    <col min="18" max="18" width="20.5" customWidth="1"/>
    <col min="19" max="19" width="13.6640625" bestFit="1" customWidth="1"/>
    <col min="25" max="25" width="13.83203125" customWidth="1"/>
    <col min="30" max="30" width="15.5" customWidth="1"/>
    <col min="31" max="31" width="39.83203125" bestFit="1" customWidth="1"/>
    <col min="32" max="32" width="17" customWidth="1"/>
    <col min="33" max="33" width="15.33203125" customWidth="1"/>
  </cols>
  <sheetData>
    <row r="1" spans="1:21" x14ac:dyDescent="0.2">
      <c r="A1" s="43" t="s">
        <v>52</v>
      </c>
    </row>
    <row r="2" spans="1:21" x14ac:dyDescent="0.2">
      <c r="A2" t="s">
        <v>55</v>
      </c>
    </row>
    <row r="3" spans="1:21" ht="17" customHeight="1" x14ac:dyDescent="0.2">
      <c r="C3" s="60" t="s">
        <v>38</v>
      </c>
      <c r="D3" s="60" t="s">
        <v>37</v>
      </c>
      <c r="E3" s="60" t="s">
        <v>36</v>
      </c>
      <c r="F3" s="61" t="s">
        <v>41</v>
      </c>
      <c r="G3" s="61"/>
      <c r="H3" s="61"/>
      <c r="I3" s="61"/>
      <c r="J3" s="61"/>
      <c r="K3" s="61"/>
      <c r="L3" s="6"/>
      <c r="M3" s="61" t="s">
        <v>40</v>
      </c>
      <c r="N3" s="61"/>
      <c r="O3" s="61"/>
      <c r="Q3" t="s">
        <v>45</v>
      </c>
    </row>
    <row r="4" spans="1:21" s="7" customFormat="1" ht="28" x14ac:dyDescent="0.2">
      <c r="C4" s="60"/>
      <c r="D4" s="60"/>
      <c r="E4" s="60"/>
      <c r="F4" s="8" t="s">
        <v>0</v>
      </c>
      <c r="G4" s="8" t="s">
        <v>1</v>
      </c>
      <c r="H4" s="8" t="s">
        <v>2</v>
      </c>
      <c r="I4" s="39" t="s">
        <v>30</v>
      </c>
      <c r="J4" s="8" t="s">
        <v>1</v>
      </c>
      <c r="K4" s="8" t="s">
        <v>30</v>
      </c>
      <c r="L4" s="9"/>
      <c r="M4" s="8" t="s">
        <v>1</v>
      </c>
      <c r="N4" s="8" t="s">
        <v>1</v>
      </c>
      <c r="O4" s="8" t="s">
        <v>44</v>
      </c>
      <c r="Q4" s="62" t="s">
        <v>32</v>
      </c>
      <c r="R4" s="62" t="s">
        <v>46</v>
      </c>
      <c r="S4" s="62"/>
      <c r="T4"/>
      <c r="U4"/>
    </row>
    <row r="5" spans="1:21" s="7" customFormat="1" ht="28" x14ac:dyDescent="0.2">
      <c r="C5" s="60"/>
      <c r="D5" s="60"/>
      <c r="E5" s="60"/>
      <c r="F5" s="8" t="s">
        <v>3</v>
      </c>
      <c r="G5" s="8" t="s">
        <v>4</v>
      </c>
      <c r="H5" s="8" t="s">
        <v>3</v>
      </c>
      <c r="I5" s="39" t="s">
        <v>31</v>
      </c>
      <c r="J5" s="8" t="s">
        <v>3</v>
      </c>
      <c r="K5" s="8" t="s">
        <v>34</v>
      </c>
      <c r="L5" s="9"/>
      <c r="M5" s="8" t="s">
        <v>35</v>
      </c>
      <c r="N5" s="8" t="s">
        <v>39</v>
      </c>
      <c r="O5" s="8" t="s">
        <v>43</v>
      </c>
      <c r="Q5" s="62"/>
      <c r="R5" s="41" t="s">
        <v>48</v>
      </c>
      <c r="S5" s="42" t="s">
        <v>47</v>
      </c>
      <c r="T5"/>
      <c r="U5"/>
    </row>
    <row r="6" spans="1:21" ht="18" thickBo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40" t="s">
        <v>33</v>
      </c>
      <c r="R6" s="44">
        <f>AVERAGE(I28:I36)</f>
        <v>-0.2165035671657986</v>
      </c>
      <c r="S6" s="44">
        <f>STDEV(I28:I36)</f>
        <v>0.29031901661769893</v>
      </c>
    </row>
    <row r="7" spans="1:21" ht="17" x14ac:dyDescent="0.2">
      <c r="C7" s="50" t="s">
        <v>5</v>
      </c>
      <c r="D7" s="58" t="s">
        <v>6</v>
      </c>
      <c r="E7" s="10" t="s">
        <v>7</v>
      </c>
      <c r="F7" s="29" t="s">
        <v>42</v>
      </c>
      <c r="G7" s="13">
        <v>75.003860473632812</v>
      </c>
      <c r="H7" s="29" t="s">
        <v>42</v>
      </c>
      <c r="I7" s="29" t="s">
        <v>42</v>
      </c>
      <c r="J7" s="13">
        <v>74.809013366699219</v>
      </c>
      <c r="K7" s="14">
        <f>G7-J7</f>
        <v>0.19484710693359375</v>
      </c>
      <c r="L7" s="30"/>
      <c r="M7" s="16">
        <v>13240.58984375</v>
      </c>
      <c r="N7" s="13">
        <v>12500.8935546875</v>
      </c>
      <c r="O7" s="14">
        <f>(M7/N7)</f>
        <v>1.0591714732892141</v>
      </c>
      <c r="Q7" s="1" t="s">
        <v>16</v>
      </c>
      <c r="R7" s="45">
        <f>AVERAGE(I49:I57)</f>
        <v>2.6910527547200522</v>
      </c>
      <c r="S7" s="45">
        <f>STDEV((I49:I57))</f>
        <v>0.23293963922100683</v>
      </c>
    </row>
    <row r="8" spans="1:21" ht="17" x14ac:dyDescent="0.2">
      <c r="C8" s="51"/>
      <c r="D8" s="53"/>
      <c r="E8" s="12" t="s">
        <v>8</v>
      </c>
      <c r="F8" s="31" t="s">
        <v>42</v>
      </c>
      <c r="G8" s="17">
        <v>75.003860473632812</v>
      </c>
      <c r="H8" s="31" t="s">
        <v>42</v>
      </c>
      <c r="I8" s="31" t="s">
        <v>42</v>
      </c>
      <c r="J8" s="17">
        <v>71.821418762207031</v>
      </c>
      <c r="K8" s="18">
        <f t="shared" ref="K8:K24" si="0">G8-J8</f>
        <v>3.1824417114257812</v>
      </c>
      <c r="L8" s="30"/>
      <c r="M8" s="19">
        <v>13214.642578125</v>
      </c>
      <c r="N8" s="17">
        <v>8880.5556640625</v>
      </c>
      <c r="O8" s="18">
        <f t="shared" ref="O8:O24" si="1">(M8/N8)</f>
        <v>1.4880423115415538</v>
      </c>
      <c r="Q8" s="2" t="s">
        <v>20</v>
      </c>
      <c r="R8" s="46">
        <f>AVERAGE(I70:I78)</f>
        <v>2.5053583780924478</v>
      </c>
      <c r="S8" s="46">
        <f>STDEV(I70:I78)</f>
        <v>0.17861013141656568</v>
      </c>
    </row>
    <row r="9" spans="1:21" ht="17" x14ac:dyDescent="0.2">
      <c r="C9" s="51"/>
      <c r="D9" s="53"/>
      <c r="E9" s="12" t="s">
        <v>9</v>
      </c>
      <c r="F9" s="31" t="s">
        <v>42</v>
      </c>
      <c r="G9" s="17">
        <v>75.054618835449219</v>
      </c>
      <c r="H9" s="31" t="s">
        <v>42</v>
      </c>
      <c r="I9" s="31" t="s">
        <v>42</v>
      </c>
      <c r="J9" s="17">
        <v>74.600601196289062</v>
      </c>
      <c r="K9" s="18">
        <f t="shared" si="0"/>
        <v>0.45401763916015625</v>
      </c>
      <c r="L9" s="30"/>
      <c r="M9" s="19">
        <v>13097.890625</v>
      </c>
      <c r="N9" s="17">
        <v>11017.017578125</v>
      </c>
      <c r="O9" s="18">
        <f t="shared" si="1"/>
        <v>1.1888780726833648</v>
      </c>
      <c r="Q9" s="3" t="s">
        <v>24</v>
      </c>
      <c r="R9" s="47">
        <f>AVERAGE(I91:I99)</f>
        <v>2.7487013075086804</v>
      </c>
      <c r="S9" s="47">
        <f>STDEV(I91:I99)</f>
        <v>9.8685732006632554E-2</v>
      </c>
    </row>
    <row r="10" spans="1:21" x14ac:dyDescent="0.2">
      <c r="C10" s="51"/>
      <c r="D10" s="53" t="s">
        <v>10</v>
      </c>
      <c r="E10" s="12" t="s">
        <v>7</v>
      </c>
      <c r="F10" s="31" t="s">
        <v>42</v>
      </c>
      <c r="G10" s="17">
        <v>76.57513427734375</v>
      </c>
      <c r="H10" s="31" t="s">
        <v>42</v>
      </c>
      <c r="I10" s="31" t="s">
        <v>42</v>
      </c>
      <c r="J10" s="17">
        <v>76.57513427734375</v>
      </c>
      <c r="K10" s="18">
        <f t="shared" si="0"/>
        <v>0</v>
      </c>
      <c r="L10" s="30"/>
      <c r="M10" s="19">
        <v>70565.21875</v>
      </c>
      <c r="N10" s="17">
        <v>37961.8046875</v>
      </c>
      <c r="O10" s="18">
        <f t="shared" si="1"/>
        <v>1.8588478427432509</v>
      </c>
    </row>
    <row r="11" spans="1:21" x14ac:dyDescent="0.2">
      <c r="C11" s="51"/>
      <c r="D11" s="53"/>
      <c r="E11" s="12" t="s">
        <v>8</v>
      </c>
      <c r="F11" s="31" t="s">
        <v>42</v>
      </c>
      <c r="G11" s="17">
        <v>76.640159606933594</v>
      </c>
      <c r="H11" s="31" t="s">
        <v>42</v>
      </c>
      <c r="I11" s="31" t="s">
        <v>42</v>
      </c>
      <c r="J11" s="17">
        <v>76.510108947753906</v>
      </c>
      <c r="K11" s="18">
        <f t="shared" si="0"/>
        <v>0.1300506591796875</v>
      </c>
      <c r="L11" s="30"/>
      <c r="M11" s="19">
        <v>71787.65625</v>
      </c>
      <c r="N11" s="17">
        <v>37786.734375</v>
      </c>
      <c r="O11" s="18">
        <f t="shared" si="1"/>
        <v>1.8998110696090023</v>
      </c>
    </row>
    <row r="12" spans="1:21" x14ac:dyDescent="0.2">
      <c r="C12" s="51"/>
      <c r="D12" s="53"/>
      <c r="E12" s="12" t="s">
        <v>9</v>
      </c>
      <c r="F12" s="31" t="s">
        <v>42</v>
      </c>
      <c r="G12" s="17">
        <v>76.539718627929688</v>
      </c>
      <c r="H12" s="31" t="s">
        <v>42</v>
      </c>
      <c r="I12" s="31" t="s">
        <v>42</v>
      </c>
      <c r="J12" s="17">
        <v>76.410072326660156</v>
      </c>
      <c r="K12" s="18">
        <f t="shared" si="0"/>
        <v>0.12964630126953125</v>
      </c>
      <c r="L12" s="30"/>
      <c r="M12" s="19">
        <v>72304.3125</v>
      </c>
      <c r="N12" s="17">
        <v>37224.703125</v>
      </c>
      <c r="O12" s="18">
        <f t="shared" si="1"/>
        <v>1.9423744564786236</v>
      </c>
      <c r="Q12" t="s">
        <v>49</v>
      </c>
    </row>
    <row r="13" spans="1:21" x14ac:dyDescent="0.2">
      <c r="C13" s="51"/>
      <c r="D13" s="53" t="s">
        <v>11</v>
      </c>
      <c r="E13" s="12" t="s">
        <v>7</v>
      </c>
      <c r="F13" s="31" t="s">
        <v>42</v>
      </c>
      <c r="G13" s="17">
        <v>76.264228820800781</v>
      </c>
      <c r="H13" s="31" t="s">
        <v>42</v>
      </c>
      <c r="I13" s="31" t="s">
        <v>42</v>
      </c>
      <c r="J13" s="17">
        <v>75.873519897460938</v>
      </c>
      <c r="K13" s="18">
        <f t="shared" si="0"/>
        <v>0.39070892333984375</v>
      </c>
      <c r="L13" s="30"/>
      <c r="M13" s="19">
        <v>66473.9296875</v>
      </c>
      <c r="N13" s="17">
        <v>40285.08984375</v>
      </c>
      <c r="O13" s="18">
        <f t="shared" si="1"/>
        <v>1.6500876613488067</v>
      </c>
      <c r="Q13" s="62" t="s">
        <v>32</v>
      </c>
      <c r="R13" s="62" t="s">
        <v>46</v>
      </c>
      <c r="S13" s="62"/>
    </row>
    <row r="14" spans="1:21" ht="17" x14ac:dyDescent="0.2">
      <c r="C14" s="51"/>
      <c r="D14" s="53"/>
      <c r="E14" s="12" t="s">
        <v>8</v>
      </c>
      <c r="F14" s="31" t="s">
        <v>42</v>
      </c>
      <c r="G14" s="17">
        <v>76.199111938476562</v>
      </c>
      <c r="H14" s="31" t="s">
        <v>42</v>
      </c>
      <c r="I14" s="31" t="s">
        <v>42</v>
      </c>
      <c r="J14" s="17">
        <v>76.133995056152344</v>
      </c>
      <c r="K14" s="18">
        <f t="shared" si="0"/>
        <v>6.511688232421875E-2</v>
      </c>
      <c r="L14" s="30"/>
      <c r="M14" s="19">
        <v>67436.203125</v>
      </c>
      <c r="N14" s="17">
        <v>39906.46875</v>
      </c>
      <c r="O14" s="18">
        <f t="shared" si="1"/>
        <v>1.6898564377485792</v>
      </c>
      <c r="Q14" s="62"/>
      <c r="R14" s="41" t="s">
        <v>48</v>
      </c>
      <c r="S14" s="42" t="s">
        <v>47</v>
      </c>
    </row>
    <row r="15" spans="1:21" ht="18" thickBot="1" x14ac:dyDescent="0.25">
      <c r="C15" s="51"/>
      <c r="D15" s="59"/>
      <c r="E15" s="20" t="s">
        <v>9</v>
      </c>
      <c r="F15" s="32" t="s">
        <v>42</v>
      </c>
      <c r="G15" s="21">
        <v>76.171630859375</v>
      </c>
      <c r="H15" s="32" t="s">
        <v>42</v>
      </c>
      <c r="I15" s="32" t="s">
        <v>42</v>
      </c>
      <c r="J15" s="21">
        <v>75.846870422363281</v>
      </c>
      <c r="K15" s="22">
        <f t="shared" si="0"/>
        <v>0.32476043701171875</v>
      </c>
      <c r="L15" s="30"/>
      <c r="M15" s="23">
        <v>68172.15625</v>
      </c>
      <c r="N15" s="21">
        <v>39734.3125</v>
      </c>
      <c r="O15" s="22">
        <f t="shared" si="1"/>
        <v>1.7156999067241947</v>
      </c>
      <c r="Q15" s="40" t="s">
        <v>33</v>
      </c>
      <c r="R15" s="44">
        <f>I46</f>
        <v>-0.22748819986979166</v>
      </c>
      <c r="S15" s="44">
        <f>I47</f>
        <v>0.20571170948010273</v>
      </c>
    </row>
    <row r="16" spans="1:21" ht="17" x14ac:dyDescent="0.2">
      <c r="C16" s="51"/>
      <c r="D16" s="57" t="s">
        <v>50</v>
      </c>
      <c r="E16" s="10" t="s">
        <v>7</v>
      </c>
      <c r="F16" s="29" t="s">
        <v>42</v>
      </c>
      <c r="G16" s="33">
        <v>76.180366516113281</v>
      </c>
      <c r="H16" s="29" t="s">
        <v>42</v>
      </c>
      <c r="I16" s="29" t="s">
        <v>42</v>
      </c>
      <c r="J16" s="33">
        <v>76.180366516113281</v>
      </c>
      <c r="K16" s="14">
        <f t="shared" si="0"/>
        <v>0</v>
      </c>
      <c r="L16" s="30"/>
      <c r="M16" s="34">
        <v>64528.6484375</v>
      </c>
      <c r="N16" s="33">
        <v>38988.7578125</v>
      </c>
      <c r="O16" s="14">
        <f t="shared" si="1"/>
        <v>1.6550578181491018</v>
      </c>
      <c r="Q16" s="1" t="s">
        <v>16</v>
      </c>
      <c r="R16" s="45">
        <f>I67</f>
        <v>2.6773041619194879</v>
      </c>
      <c r="S16" s="45">
        <f>I68</f>
        <v>0.16281315023412313</v>
      </c>
    </row>
    <row r="17" spans="3:43" ht="17" x14ac:dyDescent="0.2">
      <c r="C17" s="51"/>
      <c r="D17" s="55"/>
      <c r="E17" s="12" t="s">
        <v>8</v>
      </c>
      <c r="F17" s="31" t="s">
        <v>42</v>
      </c>
      <c r="G17" s="35">
        <v>76.180366516113281</v>
      </c>
      <c r="H17" s="31" t="s">
        <v>42</v>
      </c>
      <c r="I17" s="31" t="s">
        <v>42</v>
      </c>
      <c r="J17" s="35">
        <v>75.725372314453125</v>
      </c>
      <c r="K17" s="18">
        <f t="shared" si="0"/>
        <v>0.45499420166015625</v>
      </c>
      <c r="L17" s="30"/>
      <c r="M17" s="36">
        <v>69074.703125</v>
      </c>
      <c r="N17" s="35">
        <v>39692.81640625</v>
      </c>
      <c r="O17" s="18">
        <f t="shared" si="1"/>
        <v>1.7402318449270722</v>
      </c>
      <c r="Q17" s="2" t="s">
        <v>20</v>
      </c>
      <c r="R17" s="46">
        <f>I88</f>
        <v>2.5527886284722223</v>
      </c>
      <c r="S17" s="46">
        <f>I89</f>
        <v>0.13918005691977345</v>
      </c>
    </row>
    <row r="18" spans="3:43" ht="17" x14ac:dyDescent="0.2">
      <c r="C18" s="51"/>
      <c r="D18" s="55"/>
      <c r="E18" s="12" t="s">
        <v>9</v>
      </c>
      <c r="F18" s="31" t="s">
        <v>42</v>
      </c>
      <c r="G18" s="35">
        <v>76.272743225097656</v>
      </c>
      <c r="H18" s="31" t="s">
        <v>42</v>
      </c>
      <c r="I18" s="31" t="s">
        <v>42</v>
      </c>
      <c r="J18" s="35">
        <v>76.013587951660156</v>
      </c>
      <c r="K18" s="18">
        <f t="shared" si="0"/>
        <v>0.2591552734375</v>
      </c>
      <c r="L18" s="30"/>
      <c r="M18" s="36">
        <v>66326.0859375</v>
      </c>
      <c r="N18" s="35">
        <v>39612.8984375</v>
      </c>
      <c r="O18" s="18">
        <f t="shared" si="1"/>
        <v>1.6743557920192897</v>
      </c>
      <c r="Q18" s="3" t="s">
        <v>24</v>
      </c>
      <c r="R18" s="47">
        <f>I109</f>
        <v>2.7493582831488714</v>
      </c>
      <c r="S18" s="47">
        <f>I110</f>
        <v>7.5414170840711725E-2</v>
      </c>
    </row>
    <row r="19" spans="3:43" x14ac:dyDescent="0.2">
      <c r="C19" s="51"/>
      <c r="D19" s="55" t="s">
        <v>51</v>
      </c>
      <c r="E19" s="12" t="s">
        <v>7</v>
      </c>
      <c r="F19" s="37" t="s">
        <v>42</v>
      </c>
      <c r="G19" s="35">
        <v>75.851264953613281</v>
      </c>
      <c r="H19" s="37" t="s">
        <v>42</v>
      </c>
      <c r="I19" s="37" t="s">
        <v>42</v>
      </c>
      <c r="J19" s="35">
        <v>75.851264953613281</v>
      </c>
      <c r="K19" s="18">
        <f t="shared" si="0"/>
        <v>0</v>
      </c>
      <c r="L19" s="30"/>
      <c r="M19" s="36">
        <v>49154.640625</v>
      </c>
      <c r="N19" s="35">
        <v>34010.68359375</v>
      </c>
      <c r="O19" s="18">
        <f t="shared" si="1"/>
        <v>1.4452705865057338</v>
      </c>
    </row>
    <row r="20" spans="3:43" x14ac:dyDescent="0.2">
      <c r="C20" s="51"/>
      <c r="D20" s="55"/>
      <c r="E20" s="12" t="s">
        <v>8</v>
      </c>
      <c r="F20" s="31" t="s">
        <v>42</v>
      </c>
      <c r="G20" s="35">
        <v>75.916236877441406</v>
      </c>
      <c r="H20" s="31" t="s">
        <v>42</v>
      </c>
      <c r="I20" s="31" t="s">
        <v>42</v>
      </c>
      <c r="J20" s="35">
        <v>75.526374816894531</v>
      </c>
      <c r="K20" s="18">
        <f t="shared" si="0"/>
        <v>0.389862060546875</v>
      </c>
      <c r="L20" s="30"/>
      <c r="M20" s="36">
        <v>50983.70703125</v>
      </c>
      <c r="N20" s="35">
        <v>32569.857421875</v>
      </c>
      <c r="O20" s="18">
        <f t="shared" si="1"/>
        <v>1.5653647595339992</v>
      </c>
    </row>
    <row r="21" spans="3:43" x14ac:dyDescent="0.2">
      <c r="C21" s="51"/>
      <c r="D21" s="55"/>
      <c r="E21" s="12" t="s">
        <v>9</v>
      </c>
      <c r="F21" s="31" t="s">
        <v>42</v>
      </c>
      <c r="G21" s="35">
        <v>75.889801025390625</v>
      </c>
      <c r="H21" s="31" t="s">
        <v>42</v>
      </c>
      <c r="I21" s="31" t="s">
        <v>42</v>
      </c>
      <c r="J21" s="35">
        <v>75.565681457519531</v>
      </c>
      <c r="K21" s="18">
        <f t="shared" si="0"/>
        <v>0.32411956787109375</v>
      </c>
      <c r="L21" s="30"/>
      <c r="M21" s="36">
        <v>48768.078125</v>
      </c>
      <c r="N21" s="35">
        <v>31609.4375</v>
      </c>
      <c r="O21" s="18">
        <f t="shared" si="1"/>
        <v>1.5428328367121369</v>
      </c>
    </row>
    <row r="22" spans="3:43" x14ac:dyDescent="0.2">
      <c r="C22" s="51"/>
      <c r="D22" s="55" t="s">
        <v>53</v>
      </c>
      <c r="E22" s="12" t="s">
        <v>7</v>
      </c>
      <c r="F22" s="31" t="s">
        <v>42</v>
      </c>
      <c r="G22" s="17">
        <v>75.499595642089844</v>
      </c>
      <c r="H22" s="31" t="s">
        <v>42</v>
      </c>
      <c r="I22" s="31" t="s">
        <v>42</v>
      </c>
      <c r="J22" s="17">
        <v>75.303955078125</v>
      </c>
      <c r="K22" s="18">
        <f t="shared" si="0"/>
        <v>0.19564056396484375</v>
      </c>
      <c r="L22" s="30"/>
      <c r="M22" s="19">
        <v>38036.6875</v>
      </c>
      <c r="N22" s="17">
        <v>27570.6875</v>
      </c>
      <c r="O22" s="18">
        <f t="shared" si="1"/>
        <v>1.3796060580643845</v>
      </c>
    </row>
    <row r="23" spans="3:43" x14ac:dyDescent="0.2">
      <c r="C23" s="51"/>
      <c r="D23" s="55"/>
      <c r="E23" s="12" t="s">
        <v>8</v>
      </c>
      <c r="F23" s="31" t="s">
        <v>42</v>
      </c>
      <c r="G23" s="17">
        <v>75.630020141601562</v>
      </c>
      <c r="H23" s="31" t="s">
        <v>42</v>
      </c>
      <c r="I23" s="31" t="s">
        <v>42</v>
      </c>
      <c r="J23" s="17">
        <v>75.173538208007812</v>
      </c>
      <c r="K23" s="18">
        <f t="shared" si="0"/>
        <v>0.45648193359375</v>
      </c>
      <c r="L23" s="30"/>
      <c r="M23" s="19">
        <v>39786.63671875</v>
      </c>
      <c r="N23" s="17">
        <v>28182.357421875</v>
      </c>
      <c r="O23" s="18">
        <f t="shared" si="1"/>
        <v>1.4117568705543355</v>
      </c>
    </row>
    <row r="24" spans="3:43" ht="17" thickBot="1" x14ac:dyDescent="0.25">
      <c r="C24" s="52"/>
      <c r="D24" s="56"/>
      <c r="E24" s="24" t="s">
        <v>9</v>
      </c>
      <c r="F24" s="38" t="s">
        <v>42</v>
      </c>
      <c r="G24" s="27">
        <v>75.475204467773438</v>
      </c>
      <c r="H24" s="38" t="s">
        <v>42</v>
      </c>
      <c r="I24" s="38" t="s">
        <v>42</v>
      </c>
      <c r="J24" s="27">
        <v>75.214988708496094</v>
      </c>
      <c r="K24" s="25">
        <f t="shared" si="0"/>
        <v>0.26021575927734375</v>
      </c>
      <c r="L24" s="30"/>
      <c r="M24" s="23">
        <v>38427.6796875</v>
      </c>
      <c r="N24" s="21">
        <v>26403.43359375</v>
      </c>
      <c r="O24" s="22">
        <f t="shared" si="1"/>
        <v>1.4554046370922107</v>
      </c>
    </row>
    <row r="25" spans="3:43" x14ac:dyDescent="0.2">
      <c r="C25" s="15"/>
      <c r="D25" s="15"/>
      <c r="E25" s="11" t="s">
        <v>28</v>
      </c>
      <c r="F25" s="13" t="e">
        <f>AVERAGE(F7:F24)</f>
        <v>#DIV/0!</v>
      </c>
      <c r="G25" s="13">
        <f t="shared" ref="G25:K25" si="2">AVERAGE(G7:G24)</f>
        <v>75.908217959933808</v>
      </c>
      <c r="H25" s="13" t="e">
        <f t="shared" si="2"/>
        <v>#DIV/0!</v>
      </c>
      <c r="I25" s="13" t="e">
        <f t="shared" si="2"/>
        <v>#DIV/0!</v>
      </c>
      <c r="J25" s="13">
        <f t="shared" si="2"/>
        <v>75.507548014322921</v>
      </c>
      <c r="K25" s="13">
        <f t="shared" si="2"/>
        <v>0.40066994561089408</v>
      </c>
      <c r="L25" s="30"/>
      <c r="M25" s="13">
        <f t="shared" ref="M25" si="3">AVERAGE(M7:M24)</f>
        <v>51187.748155381945</v>
      </c>
      <c r="N25" s="13">
        <f t="shared" ref="N25" si="4">AVERAGE(N7:N24)</f>
        <v>31329.917209201391</v>
      </c>
      <c r="O25" s="13">
        <f t="shared" ref="O25" si="5">AVERAGE(O7:O24)</f>
        <v>1.5757028019847144</v>
      </c>
    </row>
    <row r="26" spans="3:43" ht="17" thickBot="1" x14ac:dyDescent="0.25">
      <c r="C26" s="15"/>
      <c r="D26" s="15"/>
      <c r="E26" s="26" t="s">
        <v>29</v>
      </c>
      <c r="F26" s="27" t="e">
        <f>STDEV(F7:F24)</f>
        <v>#DIV/0!</v>
      </c>
      <c r="G26" s="27">
        <f t="shared" ref="G26:K26" si="6">STDEV(G7:G24)</f>
        <v>0.52808963211495452</v>
      </c>
      <c r="H26" s="27" t="e">
        <f t="shared" si="6"/>
        <v>#DIV/0!</v>
      </c>
      <c r="I26" s="27" t="e">
        <f t="shared" si="6"/>
        <v>#DIV/0!</v>
      </c>
      <c r="J26" s="27">
        <f t="shared" si="6"/>
        <v>1.0741801111646665</v>
      </c>
      <c r="K26" s="27">
        <f t="shared" si="6"/>
        <v>0.71224797564717246</v>
      </c>
      <c r="L26" s="30"/>
      <c r="M26" s="27">
        <f t="shared" ref="M26:O26" si="7">STDEV(M7:M24)</f>
        <v>21098.591446817623</v>
      </c>
      <c r="N26" s="27">
        <f t="shared" si="7"/>
        <v>10488.767001029397</v>
      </c>
      <c r="O26" s="27">
        <f t="shared" si="7"/>
        <v>0.23301782820270731</v>
      </c>
    </row>
    <row r="27" spans="3:43" ht="17" thickBot="1" x14ac:dyDescent="0.25">
      <c r="C27" s="15"/>
      <c r="D27" s="15"/>
      <c r="E27" s="15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3:43" x14ac:dyDescent="0.2">
      <c r="C28" s="50" t="s">
        <v>12</v>
      </c>
      <c r="D28" s="58" t="s">
        <v>6</v>
      </c>
      <c r="E28" s="10" t="s">
        <v>13</v>
      </c>
      <c r="F28" s="13">
        <v>75.5234375</v>
      </c>
      <c r="G28" s="13">
        <v>75.068809509277344</v>
      </c>
      <c r="H28" s="13">
        <v>85.070770263671875</v>
      </c>
      <c r="I28" s="14">
        <f t="shared" ref="I28:I100" si="8">G28-F28</f>
        <v>-0.45462799072265625</v>
      </c>
      <c r="J28" s="30"/>
      <c r="K28" s="30"/>
      <c r="L28" s="30"/>
      <c r="M28" s="30"/>
      <c r="N28" s="30"/>
      <c r="O28" s="30"/>
      <c r="AP28" s="4"/>
      <c r="AQ28" s="5"/>
    </row>
    <row r="29" spans="3:43" x14ac:dyDescent="0.2">
      <c r="C29" s="51"/>
      <c r="D29" s="53"/>
      <c r="E29" s="12" t="s">
        <v>14</v>
      </c>
      <c r="F29" s="17">
        <v>75.393547058105469</v>
      </c>
      <c r="G29" s="17">
        <v>75.848182678222656</v>
      </c>
      <c r="H29" s="17">
        <v>85.070770263671875</v>
      </c>
      <c r="I29" s="18">
        <f>G29-F29</f>
        <v>0.4546356201171875</v>
      </c>
      <c r="J29" s="30"/>
      <c r="K29" s="30"/>
      <c r="L29" s="30"/>
      <c r="M29" s="30"/>
      <c r="N29" s="30"/>
      <c r="O29" s="30"/>
      <c r="AP29" s="4"/>
      <c r="AQ29" s="5"/>
    </row>
    <row r="30" spans="3:43" x14ac:dyDescent="0.2">
      <c r="C30" s="51"/>
      <c r="D30" s="53"/>
      <c r="E30" s="12" t="s">
        <v>15</v>
      </c>
      <c r="F30" s="17">
        <v>75.314056396484375</v>
      </c>
      <c r="G30" s="17">
        <v>74.730323791503906</v>
      </c>
      <c r="H30" s="17">
        <v>84.718681335449219</v>
      </c>
      <c r="I30" s="18">
        <f t="shared" si="8"/>
        <v>-0.58373260498046875</v>
      </c>
      <c r="J30" s="30"/>
      <c r="K30" s="30"/>
      <c r="L30" s="30"/>
      <c r="M30" s="30"/>
      <c r="N30" s="30"/>
      <c r="O30" s="30"/>
      <c r="AP30" s="4"/>
      <c r="AQ30" s="5"/>
    </row>
    <row r="31" spans="3:43" x14ac:dyDescent="0.2">
      <c r="C31" s="51"/>
      <c r="D31" s="53" t="s">
        <v>10</v>
      </c>
      <c r="E31" s="12" t="s">
        <v>13</v>
      </c>
      <c r="F31" s="17">
        <v>76.640159606933594</v>
      </c>
      <c r="G31" s="17">
        <v>76.315025329589844</v>
      </c>
      <c r="H31" s="17">
        <v>85.353805541992188</v>
      </c>
      <c r="I31" s="18">
        <f t="shared" si="8"/>
        <v>-0.32513427734375</v>
      </c>
      <c r="J31" s="30"/>
      <c r="K31" s="30"/>
      <c r="L31" s="30"/>
      <c r="M31" s="30"/>
      <c r="N31" s="30"/>
      <c r="O31" s="30"/>
      <c r="AP31" s="4"/>
      <c r="AQ31" s="5"/>
    </row>
    <row r="32" spans="3:43" x14ac:dyDescent="0.2">
      <c r="C32" s="51"/>
      <c r="D32" s="53"/>
      <c r="E32" s="12" t="s">
        <v>14</v>
      </c>
      <c r="F32" s="17">
        <v>76.640159606933594</v>
      </c>
      <c r="G32" s="17">
        <v>76.380050659179688</v>
      </c>
      <c r="H32" s="17">
        <v>85.353805541992188</v>
      </c>
      <c r="I32" s="18">
        <f t="shared" si="8"/>
        <v>-0.26010894775390625</v>
      </c>
      <c r="J32" s="30"/>
      <c r="K32" s="30"/>
      <c r="L32" s="30"/>
      <c r="M32" s="30"/>
      <c r="N32" s="30"/>
      <c r="O32" s="30"/>
    </row>
    <row r="33" spans="3:15" x14ac:dyDescent="0.2">
      <c r="C33" s="51"/>
      <c r="D33" s="53"/>
      <c r="E33" s="12" t="s">
        <v>15</v>
      </c>
      <c r="F33" s="17">
        <v>76.474891662597656</v>
      </c>
      <c r="G33" s="17">
        <v>76.215606689453125</v>
      </c>
      <c r="H33" s="17">
        <v>85.096138000488281</v>
      </c>
      <c r="I33" s="18">
        <f t="shared" si="8"/>
        <v>-0.25928497314453125</v>
      </c>
      <c r="J33" s="30"/>
      <c r="K33" s="30"/>
      <c r="L33" s="30"/>
      <c r="M33" s="30"/>
      <c r="N33" s="30"/>
      <c r="O33" s="30"/>
    </row>
    <row r="34" spans="3:15" x14ac:dyDescent="0.2">
      <c r="C34" s="51"/>
      <c r="D34" s="53" t="s">
        <v>11</v>
      </c>
      <c r="E34" s="12" t="s">
        <v>13</v>
      </c>
      <c r="F34" s="17">
        <v>76.329345703125</v>
      </c>
      <c r="G34" s="17">
        <v>76.199111938476562</v>
      </c>
      <c r="H34" s="17">
        <v>85.185325622558594</v>
      </c>
      <c r="I34" s="18">
        <f t="shared" si="8"/>
        <v>-0.1302337646484375</v>
      </c>
      <c r="J34" s="30"/>
      <c r="K34" s="30"/>
      <c r="L34" s="30"/>
      <c r="M34" s="30"/>
      <c r="N34" s="30"/>
      <c r="O34" s="30"/>
    </row>
    <row r="35" spans="3:15" x14ac:dyDescent="0.2">
      <c r="C35" s="51"/>
      <c r="D35" s="53"/>
      <c r="E35" s="12" t="s">
        <v>14</v>
      </c>
      <c r="F35" s="17">
        <v>76.329345703125</v>
      </c>
      <c r="G35" s="17">
        <v>76.199111938476562</v>
      </c>
      <c r="H35" s="17">
        <v>85.185325622558594</v>
      </c>
      <c r="I35" s="18">
        <f t="shared" si="8"/>
        <v>-0.1302337646484375</v>
      </c>
      <c r="J35" s="30"/>
      <c r="K35" s="30"/>
      <c r="L35" s="30"/>
      <c r="M35" s="30"/>
      <c r="N35" s="30"/>
      <c r="O35" s="30"/>
    </row>
    <row r="36" spans="3:15" ht="17" thickBot="1" x14ac:dyDescent="0.25">
      <c r="C36" s="51"/>
      <c r="D36" s="59"/>
      <c r="E36" s="20" t="s">
        <v>15</v>
      </c>
      <c r="F36" s="21">
        <v>76.171630859375</v>
      </c>
      <c r="G36" s="21">
        <v>75.911819458007812</v>
      </c>
      <c r="H36" s="21">
        <v>85.200027465820312</v>
      </c>
      <c r="I36" s="22">
        <f t="shared" si="8"/>
        <v>-0.2598114013671875</v>
      </c>
      <c r="J36" s="30"/>
      <c r="K36" s="30"/>
      <c r="L36" s="30"/>
      <c r="M36" s="30"/>
      <c r="N36" s="30"/>
      <c r="O36" s="30"/>
    </row>
    <row r="37" spans="3:15" ht="16" customHeight="1" x14ac:dyDescent="0.2">
      <c r="C37" s="51"/>
      <c r="D37" s="57" t="s">
        <v>50</v>
      </c>
      <c r="E37" s="10" t="s">
        <v>13</v>
      </c>
      <c r="F37" s="33">
        <v>76.31036376953125</v>
      </c>
      <c r="G37" s="33">
        <v>76.115371704101562</v>
      </c>
      <c r="H37" s="33">
        <v>85.150260925292969</v>
      </c>
      <c r="I37" s="14">
        <f t="shared" si="8"/>
        <v>-0.1949920654296875</v>
      </c>
      <c r="J37" s="30"/>
      <c r="K37" s="30"/>
      <c r="L37" s="30"/>
      <c r="M37" s="30"/>
      <c r="N37" s="30"/>
      <c r="O37" s="30"/>
    </row>
    <row r="38" spans="3:15" x14ac:dyDescent="0.2">
      <c r="C38" s="51"/>
      <c r="D38" s="55"/>
      <c r="E38" s="12" t="s">
        <v>14</v>
      </c>
      <c r="F38" s="35">
        <v>76.3753662109375</v>
      </c>
      <c r="G38" s="35">
        <v>76.180366516113281</v>
      </c>
      <c r="H38" s="35">
        <v>85.150260925292969</v>
      </c>
      <c r="I38" s="18">
        <f t="shared" si="8"/>
        <v>-0.19499969482421875</v>
      </c>
      <c r="J38" s="30"/>
      <c r="K38" s="30"/>
      <c r="L38" s="30"/>
      <c r="M38" s="30"/>
      <c r="N38" s="30"/>
      <c r="O38" s="30"/>
    </row>
    <row r="39" spans="3:15" x14ac:dyDescent="0.2">
      <c r="C39" s="51"/>
      <c r="D39" s="55"/>
      <c r="E39" s="12" t="s">
        <v>15</v>
      </c>
      <c r="F39" s="35">
        <v>76.207954406738281</v>
      </c>
      <c r="G39" s="35">
        <v>76.013587951660156</v>
      </c>
      <c r="H39" s="35">
        <v>85.01922607421875</v>
      </c>
      <c r="I39" s="18">
        <f t="shared" si="8"/>
        <v>-0.194366455078125</v>
      </c>
      <c r="J39" s="30"/>
      <c r="K39" s="30"/>
      <c r="L39" s="30"/>
      <c r="M39" s="30"/>
      <c r="N39" s="30"/>
      <c r="O39" s="30"/>
    </row>
    <row r="40" spans="3:15" x14ac:dyDescent="0.2">
      <c r="C40" s="51"/>
      <c r="D40" s="55" t="s">
        <v>51</v>
      </c>
      <c r="E40" s="12" t="s">
        <v>13</v>
      </c>
      <c r="F40" s="35">
        <v>76.31036376953125</v>
      </c>
      <c r="G40" s="35">
        <v>76.115371704101562</v>
      </c>
      <c r="H40" s="35">
        <v>85.150260925292969</v>
      </c>
      <c r="I40" s="18">
        <f t="shared" si="8"/>
        <v>-0.1949920654296875</v>
      </c>
      <c r="J40" s="30"/>
      <c r="K40" s="30"/>
      <c r="L40" s="30"/>
      <c r="M40" s="30"/>
      <c r="N40" s="30"/>
      <c r="O40" s="30"/>
    </row>
    <row r="41" spans="3:15" x14ac:dyDescent="0.2">
      <c r="C41" s="51"/>
      <c r="D41" s="55"/>
      <c r="E41" s="12" t="s">
        <v>14</v>
      </c>
      <c r="F41" s="35">
        <v>76.3753662109375</v>
      </c>
      <c r="G41" s="35">
        <v>76.180366516113281</v>
      </c>
      <c r="H41" s="35">
        <v>85.150260925292969</v>
      </c>
      <c r="I41" s="18">
        <f t="shared" si="8"/>
        <v>-0.19499969482421875</v>
      </c>
      <c r="J41" s="30"/>
      <c r="K41" s="30"/>
      <c r="L41" s="30"/>
      <c r="M41" s="30"/>
      <c r="N41" s="30"/>
      <c r="O41" s="30"/>
    </row>
    <row r="42" spans="3:15" x14ac:dyDescent="0.2">
      <c r="C42" s="51"/>
      <c r="D42" s="55"/>
      <c r="E42" s="12" t="s">
        <v>15</v>
      </c>
      <c r="F42" s="35">
        <v>76.207954406738281</v>
      </c>
      <c r="G42" s="35">
        <v>76.013587951660156</v>
      </c>
      <c r="H42" s="35">
        <v>85.01922607421875</v>
      </c>
      <c r="I42" s="18">
        <f t="shared" si="8"/>
        <v>-0.194366455078125</v>
      </c>
      <c r="J42" s="30"/>
      <c r="K42" s="30"/>
      <c r="L42" s="30"/>
      <c r="M42" s="30"/>
      <c r="N42" s="30"/>
      <c r="O42" s="30"/>
    </row>
    <row r="43" spans="3:15" ht="16" customHeight="1" x14ac:dyDescent="0.2">
      <c r="C43" s="51"/>
      <c r="D43" s="55" t="s">
        <v>53</v>
      </c>
      <c r="E43" s="12" t="s">
        <v>13</v>
      </c>
      <c r="F43" s="17">
        <v>76.021286010742188</v>
      </c>
      <c r="G43" s="17">
        <v>75.630020141601562</v>
      </c>
      <c r="H43" s="17">
        <v>85.216140747070312</v>
      </c>
      <c r="I43" s="18">
        <f t="shared" si="8"/>
        <v>-0.391265869140625</v>
      </c>
      <c r="J43" s="30"/>
      <c r="K43" s="30"/>
      <c r="L43" s="30"/>
      <c r="M43" s="30"/>
      <c r="N43" s="30"/>
      <c r="O43" s="30"/>
    </row>
    <row r="44" spans="3:15" x14ac:dyDescent="0.2">
      <c r="C44" s="51"/>
      <c r="D44" s="55"/>
      <c r="E44" s="12" t="s">
        <v>14</v>
      </c>
      <c r="F44" s="17">
        <v>76.021286010742188</v>
      </c>
      <c r="G44" s="17">
        <v>75.695228576660156</v>
      </c>
      <c r="H44" s="17">
        <v>85.216140747070312</v>
      </c>
      <c r="I44" s="18">
        <f t="shared" si="8"/>
        <v>-0.32605743408203125</v>
      </c>
      <c r="J44" s="30"/>
      <c r="K44" s="30"/>
      <c r="L44" s="30"/>
      <c r="M44" s="30"/>
      <c r="N44" s="30"/>
      <c r="O44" s="30"/>
    </row>
    <row r="45" spans="3:15" ht="17" thickBot="1" x14ac:dyDescent="0.25">
      <c r="C45" s="52"/>
      <c r="D45" s="56"/>
      <c r="E45" s="24" t="s">
        <v>15</v>
      </c>
      <c r="F45" s="27">
        <v>75.865524291992188</v>
      </c>
      <c r="G45" s="27">
        <v>75.605308532714844</v>
      </c>
      <c r="H45" s="27">
        <v>85.103195190429688</v>
      </c>
      <c r="I45" s="25">
        <f t="shared" si="8"/>
        <v>-0.26021575927734375</v>
      </c>
      <c r="J45" s="30"/>
      <c r="K45" s="30"/>
      <c r="L45" s="30"/>
      <c r="M45" s="30"/>
      <c r="N45" s="30"/>
      <c r="O45" s="30"/>
    </row>
    <row r="46" spans="3:15" x14ac:dyDescent="0.2">
      <c r="C46" s="15"/>
      <c r="D46" s="15"/>
      <c r="E46" s="11" t="s">
        <v>28</v>
      </c>
      <c r="F46" s="13">
        <f>AVERAGE(F28:F45)</f>
        <v>76.139557732476135</v>
      </c>
      <c r="G46" s="13">
        <f t="shared" ref="G46" si="9">AVERAGE(G28:G45)</f>
        <v>75.912069532606338</v>
      </c>
      <c r="H46" s="13">
        <f t="shared" ref="H46" si="10">AVERAGE(H28:H45)</f>
        <v>85.133867899576828</v>
      </c>
      <c r="I46" s="48">
        <f t="shared" ref="I46" si="11">AVERAGE(I28:I45)</f>
        <v>-0.22748819986979166</v>
      </c>
      <c r="J46" s="30"/>
      <c r="K46" s="30"/>
      <c r="L46" s="30"/>
      <c r="M46" s="30"/>
      <c r="N46" s="30"/>
      <c r="O46" s="30"/>
    </row>
    <row r="47" spans="3:15" ht="17" thickBot="1" x14ac:dyDescent="0.25">
      <c r="C47" s="15"/>
      <c r="D47" s="15"/>
      <c r="E47" s="26" t="s">
        <v>29</v>
      </c>
      <c r="F47" s="27">
        <f>STDEV(F28:F45)</f>
        <v>0.39004502700835358</v>
      </c>
      <c r="G47" s="27">
        <f t="shared" ref="G47:I47" si="12">STDEV(G28:G45)</f>
        <v>0.43507331999603671</v>
      </c>
      <c r="H47" s="27">
        <f t="shared" si="12"/>
        <v>0.13933095319608557</v>
      </c>
      <c r="I47" s="49">
        <f t="shared" si="12"/>
        <v>0.20571170948010273</v>
      </c>
      <c r="J47" s="30"/>
      <c r="K47" s="30"/>
      <c r="L47" s="30"/>
      <c r="M47" s="30"/>
      <c r="N47" s="30"/>
      <c r="O47" s="30"/>
    </row>
    <row r="48" spans="3:15" ht="17" thickBot="1" x14ac:dyDescent="0.25">
      <c r="C48" s="15"/>
      <c r="D48" s="15"/>
      <c r="E48" s="15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3:15" x14ac:dyDescent="0.2">
      <c r="C49" s="50" t="s">
        <v>16</v>
      </c>
      <c r="D49" s="58" t="s">
        <v>6</v>
      </c>
      <c r="E49" s="10" t="s">
        <v>17</v>
      </c>
      <c r="F49" s="13">
        <v>72.243927001953125</v>
      </c>
      <c r="G49" s="13">
        <v>74.89495849609375</v>
      </c>
      <c r="H49" s="13">
        <v>85.046455383300781</v>
      </c>
      <c r="I49" s="14">
        <f t="shared" si="8"/>
        <v>2.651031494140625</v>
      </c>
      <c r="J49" s="30"/>
      <c r="K49" s="30"/>
      <c r="L49" s="30"/>
      <c r="M49" s="30"/>
      <c r="N49" s="30"/>
      <c r="O49" s="30"/>
    </row>
    <row r="50" spans="3:15" x14ac:dyDescent="0.2">
      <c r="C50" s="51"/>
      <c r="D50" s="53"/>
      <c r="E50" s="12" t="s">
        <v>18</v>
      </c>
      <c r="F50" s="17">
        <v>72.121543884277344</v>
      </c>
      <c r="G50" s="17">
        <v>75.228431701660156</v>
      </c>
      <c r="H50" s="17">
        <v>85.131622314453125</v>
      </c>
      <c r="I50" s="18">
        <f t="shared" si="8"/>
        <v>3.1068878173828125</v>
      </c>
      <c r="J50" s="30"/>
      <c r="K50" s="30"/>
      <c r="L50" s="30"/>
      <c r="M50" s="30"/>
      <c r="N50" s="30"/>
      <c r="O50" s="30"/>
    </row>
    <row r="51" spans="3:15" x14ac:dyDescent="0.2">
      <c r="C51" s="51"/>
      <c r="D51" s="53"/>
      <c r="E51" s="12" t="s">
        <v>19</v>
      </c>
      <c r="F51" s="17">
        <v>71.9273681640625</v>
      </c>
      <c r="G51" s="17">
        <v>74.969520568847656</v>
      </c>
      <c r="H51" s="17">
        <v>85.002166748046875</v>
      </c>
      <c r="I51" s="18">
        <f t="shared" si="8"/>
        <v>3.0421524047851562</v>
      </c>
      <c r="J51" s="30"/>
      <c r="K51" s="30"/>
      <c r="L51" s="30"/>
      <c r="M51" s="30"/>
      <c r="N51" s="30"/>
      <c r="O51" s="30"/>
    </row>
    <row r="52" spans="3:15" x14ac:dyDescent="0.2">
      <c r="C52" s="51"/>
      <c r="D52" s="53" t="s">
        <v>10</v>
      </c>
      <c r="E52" s="12" t="s">
        <v>17</v>
      </c>
      <c r="F52" s="17">
        <v>73.868682861328125</v>
      </c>
      <c r="G52" s="17">
        <v>76.263580322265625</v>
      </c>
      <c r="H52" s="17">
        <v>86.296249389648438</v>
      </c>
      <c r="I52" s="18">
        <f t="shared" si="8"/>
        <v>2.3948974609375</v>
      </c>
      <c r="J52" s="30"/>
      <c r="K52" s="30"/>
      <c r="L52" s="30"/>
      <c r="M52" s="30"/>
      <c r="N52" s="30"/>
      <c r="O52" s="30"/>
    </row>
    <row r="53" spans="3:15" x14ac:dyDescent="0.2">
      <c r="C53" s="51"/>
      <c r="D53" s="53"/>
      <c r="E53" s="12" t="s">
        <v>18</v>
      </c>
      <c r="F53" s="17">
        <v>73.877044677734375</v>
      </c>
      <c r="G53" s="17">
        <v>76.468681335449219</v>
      </c>
      <c r="H53" s="17">
        <v>86.31689453125</v>
      </c>
      <c r="I53" s="18">
        <f t="shared" si="8"/>
        <v>2.5916366577148438</v>
      </c>
      <c r="J53" s="30"/>
      <c r="K53" s="30"/>
      <c r="L53" s="30"/>
      <c r="M53" s="30"/>
      <c r="N53" s="30"/>
      <c r="O53" s="30"/>
    </row>
    <row r="54" spans="3:15" x14ac:dyDescent="0.2">
      <c r="C54" s="51"/>
      <c r="D54" s="53"/>
      <c r="E54" s="12" t="s">
        <v>19</v>
      </c>
      <c r="F54" s="17">
        <v>73.747467041015625</v>
      </c>
      <c r="G54" s="17">
        <v>76.339103698730469</v>
      </c>
      <c r="H54" s="17">
        <v>86.31689453125</v>
      </c>
      <c r="I54" s="18">
        <f t="shared" si="8"/>
        <v>2.5916366577148438</v>
      </c>
      <c r="J54" s="30"/>
      <c r="K54" s="30"/>
      <c r="L54" s="30"/>
      <c r="M54" s="30"/>
      <c r="N54" s="30"/>
      <c r="O54" s="30"/>
    </row>
    <row r="55" spans="3:15" x14ac:dyDescent="0.2">
      <c r="C55" s="51"/>
      <c r="D55" s="53" t="s">
        <v>11</v>
      </c>
      <c r="E55" s="12" t="s">
        <v>17</v>
      </c>
      <c r="F55" s="17">
        <v>73.350654602050781</v>
      </c>
      <c r="G55" s="17">
        <v>76.005088806152344</v>
      </c>
      <c r="H55" s="17">
        <v>85.392723083496094</v>
      </c>
      <c r="I55" s="18">
        <f t="shared" si="8"/>
        <v>2.6544342041015625</v>
      </c>
      <c r="J55" s="30"/>
      <c r="K55" s="30"/>
      <c r="L55" s="30"/>
      <c r="M55" s="30"/>
      <c r="N55" s="30"/>
      <c r="O55" s="30"/>
    </row>
    <row r="56" spans="3:15" x14ac:dyDescent="0.2">
      <c r="C56" s="51"/>
      <c r="D56" s="53"/>
      <c r="E56" s="12" t="s">
        <v>18</v>
      </c>
      <c r="F56" s="17">
        <v>73.493179321289062</v>
      </c>
      <c r="G56" s="17">
        <v>76.021743774414062</v>
      </c>
      <c r="H56" s="17">
        <v>86.0711669921875</v>
      </c>
      <c r="I56" s="18">
        <f t="shared" si="8"/>
        <v>2.528564453125</v>
      </c>
      <c r="J56" s="30"/>
      <c r="K56" s="30"/>
      <c r="L56" s="30"/>
      <c r="M56" s="30"/>
      <c r="N56" s="30"/>
      <c r="O56" s="30"/>
    </row>
    <row r="57" spans="3:15" ht="17" thickBot="1" x14ac:dyDescent="0.25">
      <c r="C57" s="51"/>
      <c r="D57" s="59"/>
      <c r="E57" s="20" t="s">
        <v>19</v>
      </c>
      <c r="F57" s="21">
        <v>73.4283447265625</v>
      </c>
      <c r="G57" s="21">
        <v>76.086578369140625</v>
      </c>
      <c r="H57" s="21">
        <v>86.0711669921875</v>
      </c>
      <c r="I57" s="22">
        <f t="shared" si="8"/>
        <v>2.658233642578125</v>
      </c>
      <c r="J57" s="30"/>
      <c r="K57" s="30"/>
      <c r="L57" s="30"/>
      <c r="M57" s="30"/>
      <c r="N57" s="30"/>
      <c r="O57" s="30"/>
    </row>
    <row r="58" spans="3:15" x14ac:dyDescent="0.2">
      <c r="C58" s="51"/>
      <c r="D58" s="57" t="s">
        <v>50</v>
      </c>
      <c r="E58" s="10" t="s">
        <v>17</v>
      </c>
      <c r="F58" s="33">
        <v>73.477447509765625</v>
      </c>
      <c r="G58" s="33">
        <v>76.130691528320312</v>
      </c>
      <c r="H58" s="33">
        <v>84.866989135742188</v>
      </c>
      <c r="I58" s="14">
        <f t="shared" si="8"/>
        <v>2.6532440185546875</v>
      </c>
      <c r="J58" s="30"/>
      <c r="K58" s="30"/>
      <c r="L58" s="30"/>
      <c r="M58" s="30"/>
      <c r="N58" s="30"/>
      <c r="O58" s="30"/>
    </row>
    <row r="59" spans="3:15" x14ac:dyDescent="0.2">
      <c r="C59" s="51"/>
      <c r="D59" s="55"/>
      <c r="E59" s="12" t="s">
        <v>18</v>
      </c>
      <c r="F59" s="35">
        <v>73.475250244140625</v>
      </c>
      <c r="G59" s="35">
        <v>76.128120422363281</v>
      </c>
      <c r="H59" s="35">
        <v>84.927886962890625</v>
      </c>
      <c r="I59" s="18">
        <f t="shared" si="8"/>
        <v>2.6528701782226562</v>
      </c>
      <c r="J59" s="30"/>
      <c r="K59" s="30"/>
      <c r="L59" s="30"/>
      <c r="M59" s="30"/>
      <c r="N59" s="30"/>
      <c r="O59" s="30"/>
    </row>
    <row r="60" spans="3:15" x14ac:dyDescent="0.2">
      <c r="C60" s="51"/>
      <c r="D60" s="55"/>
      <c r="E60" s="12" t="s">
        <v>19</v>
      </c>
      <c r="F60" s="35">
        <v>73.539955139160156</v>
      </c>
      <c r="G60" s="35">
        <v>76.192825317382812</v>
      </c>
      <c r="H60" s="35">
        <v>84.927886962890625</v>
      </c>
      <c r="I60" s="18">
        <f t="shared" si="8"/>
        <v>2.6528701782226562</v>
      </c>
      <c r="J60" s="30"/>
      <c r="K60" s="30"/>
      <c r="L60" s="30"/>
      <c r="M60" s="30"/>
      <c r="N60" s="30"/>
      <c r="O60" s="30"/>
    </row>
    <row r="61" spans="3:15" x14ac:dyDescent="0.2">
      <c r="C61" s="51"/>
      <c r="D61" s="55" t="s">
        <v>51</v>
      </c>
      <c r="E61" s="12" t="s">
        <v>17</v>
      </c>
      <c r="F61" s="35">
        <v>73.477447509765625</v>
      </c>
      <c r="G61" s="35">
        <v>76.130691528320312</v>
      </c>
      <c r="H61" s="35">
        <v>84.866989135742188</v>
      </c>
      <c r="I61" s="18">
        <f t="shared" si="8"/>
        <v>2.6532440185546875</v>
      </c>
      <c r="J61" s="30"/>
      <c r="K61" s="30"/>
      <c r="L61" s="30"/>
      <c r="M61" s="30"/>
      <c r="N61" s="30"/>
      <c r="O61" s="30"/>
    </row>
    <row r="62" spans="3:15" x14ac:dyDescent="0.2">
      <c r="C62" s="51"/>
      <c r="D62" s="55"/>
      <c r="E62" s="12" t="s">
        <v>18</v>
      </c>
      <c r="F62" s="35">
        <v>73.475250244140625</v>
      </c>
      <c r="G62" s="35">
        <v>76.128120422363281</v>
      </c>
      <c r="H62" s="35">
        <v>84.927886962890625</v>
      </c>
      <c r="I62" s="18">
        <f t="shared" si="8"/>
        <v>2.6528701782226562</v>
      </c>
      <c r="J62" s="30"/>
      <c r="K62" s="30"/>
      <c r="L62" s="30"/>
      <c r="M62" s="30"/>
      <c r="N62" s="30"/>
      <c r="O62" s="30"/>
    </row>
    <row r="63" spans="3:15" x14ac:dyDescent="0.2">
      <c r="C63" s="51"/>
      <c r="D63" s="55"/>
      <c r="E63" s="12" t="s">
        <v>19</v>
      </c>
      <c r="F63" s="35">
        <v>73.539955139160156</v>
      </c>
      <c r="G63" s="35">
        <v>76.192825317382812</v>
      </c>
      <c r="H63" s="35">
        <v>84.927886962890625</v>
      </c>
      <c r="I63" s="18">
        <f t="shared" si="8"/>
        <v>2.6528701782226562</v>
      </c>
      <c r="J63" s="30"/>
      <c r="K63" s="30"/>
      <c r="L63" s="30"/>
      <c r="M63" s="30"/>
      <c r="N63" s="30"/>
      <c r="O63" s="30"/>
    </row>
    <row r="64" spans="3:15" ht="16" customHeight="1" x14ac:dyDescent="0.2">
      <c r="C64" s="51"/>
      <c r="D64" s="55" t="s">
        <v>53</v>
      </c>
      <c r="E64" s="12" t="s">
        <v>17</v>
      </c>
      <c r="F64" s="17">
        <v>72.924636840820312</v>
      </c>
      <c r="G64" s="17">
        <v>75.65240478515625</v>
      </c>
      <c r="H64" s="17">
        <v>84.420249938964844</v>
      </c>
      <c r="I64" s="18">
        <f t="shared" si="8"/>
        <v>2.7277679443359375</v>
      </c>
      <c r="J64" s="30"/>
      <c r="K64" s="30"/>
      <c r="L64" s="30"/>
      <c r="M64" s="30"/>
      <c r="N64" s="30"/>
      <c r="O64" s="30"/>
    </row>
    <row r="65" spans="3:15" x14ac:dyDescent="0.2">
      <c r="C65" s="51"/>
      <c r="D65" s="55"/>
      <c r="E65" s="12" t="s">
        <v>54</v>
      </c>
      <c r="F65" s="17">
        <v>72.924636840820312</v>
      </c>
      <c r="G65" s="17">
        <v>75.65240478515625</v>
      </c>
      <c r="H65" s="17">
        <v>84.485198974609375</v>
      </c>
      <c r="I65" s="18">
        <f t="shared" si="8"/>
        <v>2.7277679443359375</v>
      </c>
      <c r="J65" s="30"/>
      <c r="K65" s="30"/>
      <c r="L65" s="30"/>
      <c r="M65" s="30"/>
      <c r="N65" s="30"/>
      <c r="O65" s="30"/>
    </row>
    <row r="66" spans="3:15" ht="17" thickBot="1" x14ac:dyDescent="0.25">
      <c r="C66" s="52"/>
      <c r="D66" s="56"/>
      <c r="E66" s="24" t="s">
        <v>19</v>
      </c>
      <c r="F66" s="27">
        <v>73.056137084960938</v>
      </c>
      <c r="G66" s="27">
        <v>75.654632568359375</v>
      </c>
      <c r="H66" s="27">
        <v>84.424560546875</v>
      </c>
      <c r="I66" s="25">
        <f t="shared" si="8"/>
        <v>2.5984954833984375</v>
      </c>
      <c r="J66" s="30"/>
      <c r="K66" s="30"/>
      <c r="L66" s="30"/>
      <c r="M66" s="30"/>
      <c r="N66" s="30"/>
      <c r="O66" s="30"/>
    </row>
    <row r="67" spans="3:15" x14ac:dyDescent="0.2">
      <c r="C67" s="28"/>
      <c r="D67" s="15"/>
      <c r="E67" s="11" t="s">
        <v>28</v>
      </c>
      <c r="F67" s="13">
        <f>AVERAGE(F49:F66)</f>
        <v>73.219384935167099</v>
      </c>
      <c r="G67" s="13">
        <f t="shared" ref="G67" si="13">AVERAGE(G49:G66)</f>
        <v>75.896689097086593</v>
      </c>
      <c r="H67" s="13">
        <f t="shared" ref="H67" si="14">AVERAGE(H49:H66)</f>
        <v>85.24560419718425</v>
      </c>
      <c r="I67" s="48">
        <f t="shared" ref="I67" si="15">AVERAGE(I49:I66)</f>
        <v>2.6773041619194879</v>
      </c>
      <c r="J67" s="30"/>
      <c r="K67" s="30"/>
      <c r="L67" s="30"/>
      <c r="M67" s="30"/>
      <c r="N67" s="30"/>
      <c r="O67" s="30"/>
    </row>
    <row r="68" spans="3:15" ht="17" thickBot="1" x14ac:dyDescent="0.25">
      <c r="C68" s="15"/>
      <c r="D68" s="15"/>
      <c r="E68" s="26" t="s">
        <v>29</v>
      </c>
      <c r="F68" s="27">
        <f>STDEV(F49:F66)</f>
        <v>0.5823368020399784</v>
      </c>
      <c r="G68" s="27">
        <f t="shared" ref="G68:I68" si="16">STDEV(G49:G66)</f>
        <v>0.46021767402206049</v>
      </c>
      <c r="H68" s="27">
        <f t="shared" si="16"/>
        <v>0.66509004867268795</v>
      </c>
      <c r="I68" s="49">
        <f t="shared" si="16"/>
        <v>0.16281315023412313</v>
      </c>
      <c r="J68" s="30"/>
      <c r="K68" s="30"/>
      <c r="L68" s="30"/>
      <c r="M68" s="30"/>
      <c r="N68" s="30"/>
      <c r="O68" s="30"/>
    </row>
    <row r="69" spans="3:15" ht="17" thickBot="1" x14ac:dyDescent="0.25">
      <c r="C69" s="15"/>
      <c r="D69" s="15"/>
      <c r="E69" s="15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3:15" x14ac:dyDescent="0.2">
      <c r="C70" s="50" t="s">
        <v>20</v>
      </c>
      <c r="D70" s="58" t="s">
        <v>6</v>
      </c>
      <c r="E70" s="10" t="s">
        <v>21</v>
      </c>
      <c r="F70" s="13">
        <v>72.535842895507812</v>
      </c>
      <c r="G70" s="13">
        <v>75.45849609375</v>
      </c>
      <c r="H70" s="13">
        <v>85.070770263671875</v>
      </c>
      <c r="I70" s="14">
        <f t="shared" si="8"/>
        <v>2.9226531982421875</v>
      </c>
      <c r="J70" s="30"/>
      <c r="K70" s="30"/>
      <c r="L70" s="30"/>
      <c r="M70" s="30"/>
      <c r="N70" s="30"/>
      <c r="O70" s="30"/>
    </row>
    <row r="71" spans="3:15" x14ac:dyDescent="0.2">
      <c r="C71" s="51"/>
      <c r="D71" s="53"/>
      <c r="E71" s="12" t="s">
        <v>22</v>
      </c>
      <c r="F71" s="17">
        <v>72.470893859863281</v>
      </c>
      <c r="G71" s="17">
        <v>75.003860473632812</v>
      </c>
      <c r="H71" s="17">
        <v>85.005813598632812</v>
      </c>
      <c r="I71" s="18">
        <f t="shared" si="8"/>
        <v>2.5329666137695312</v>
      </c>
      <c r="J71" s="30"/>
      <c r="K71" s="30"/>
      <c r="L71" s="30"/>
      <c r="M71" s="30"/>
      <c r="N71" s="30"/>
      <c r="O71" s="30"/>
    </row>
    <row r="72" spans="3:15" x14ac:dyDescent="0.2">
      <c r="C72" s="51"/>
      <c r="D72" s="53"/>
      <c r="E72" s="12" t="s">
        <v>23</v>
      </c>
      <c r="F72" s="17">
        <v>72.654815673828125</v>
      </c>
      <c r="G72" s="17">
        <v>74.924896240234375</v>
      </c>
      <c r="H72" s="17">
        <v>84.848396301269531</v>
      </c>
      <c r="I72" s="18">
        <f t="shared" si="8"/>
        <v>2.27008056640625</v>
      </c>
      <c r="J72" s="30"/>
      <c r="K72" s="30"/>
      <c r="L72" s="30"/>
      <c r="M72" s="30"/>
      <c r="N72" s="30"/>
      <c r="O72" s="30"/>
    </row>
    <row r="73" spans="3:15" x14ac:dyDescent="0.2">
      <c r="C73" s="51"/>
      <c r="D73" s="53" t="s">
        <v>10</v>
      </c>
      <c r="E73" s="12" t="s">
        <v>21</v>
      </c>
      <c r="F73" s="17">
        <v>74.104103088378906</v>
      </c>
      <c r="G73" s="17">
        <v>76.57513427734375</v>
      </c>
      <c r="H73" s="17">
        <v>85.483856201171875</v>
      </c>
      <c r="I73" s="18">
        <f t="shared" si="8"/>
        <v>2.4710311889648438</v>
      </c>
      <c r="J73" s="30"/>
      <c r="K73" s="30"/>
      <c r="L73" s="30"/>
      <c r="M73" s="30"/>
      <c r="N73" s="30"/>
      <c r="O73" s="30"/>
    </row>
    <row r="74" spans="3:15" x14ac:dyDescent="0.2">
      <c r="C74" s="51"/>
      <c r="D74" s="53"/>
      <c r="E74" s="12" t="s">
        <v>22</v>
      </c>
      <c r="F74" s="17">
        <v>74.104103088378906</v>
      </c>
      <c r="G74" s="17">
        <v>76.57513427734375</v>
      </c>
      <c r="H74" s="17">
        <v>85.483856201171875</v>
      </c>
      <c r="I74" s="18">
        <f t="shared" si="8"/>
        <v>2.4710311889648438</v>
      </c>
      <c r="J74" s="30"/>
      <c r="K74" s="30"/>
      <c r="L74" s="30"/>
      <c r="M74" s="30"/>
      <c r="N74" s="30"/>
      <c r="O74" s="30"/>
    </row>
    <row r="75" spans="3:15" x14ac:dyDescent="0.2">
      <c r="C75" s="51"/>
      <c r="D75" s="53"/>
      <c r="E75" s="12" t="s">
        <v>23</v>
      </c>
      <c r="F75" s="17">
        <v>73.946861267089844</v>
      </c>
      <c r="G75" s="17">
        <v>76.345252990722656</v>
      </c>
      <c r="H75" s="17">
        <v>85.225784301757812</v>
      </c>
      <c r="I75" s="18">
        <f t="shared" si="8"/>
        <v>2.3983917236328125</v>
      </c>
      <c r="J75" s="30"/>
      <c r="K75" s="30"/>
      <c r="L75" s="30"/>
      <c r="M75" s="30"/>
      <c r="N75" s="30"/>
      <c r="O75" s="30"/>
    </row>
    <row r="76" spans="3:15" x14ac:dyDescent="0.2">
      <c r="C76" s="51"/>
      <c r="D76" s="53" t="s">
        <v>11</v>
      </c>
      <c r="E76" s="12" t="s">
        <v>21</v>
      </c>
      <c r="F76" s="17">
        <v>73.724647521972656</v>
      </c>
      <c r="G76" s="17">
        <v>76.264228820800781</v>
      </c>
      <c r="H76" s="17">
        <v>85.315559387207031</v>
      </c>
      <c r="I76" s="18">
        <f t="shared" si="8"/>
        <v>2.539581298828125</v>
      </c>
      <c r="J76" s="30"/>
      <c r="K76" s="30"/>
      <c r="L76" s="30"/>
      <c r="M76" s="30"/>
      <c r="N76" s="30"/>
      <c r="O76" s="30"/>
    </row>
    <row r="77" spans="3:15" x14ac:dyDescent="0.2">
      <c r="C77" s="51"/>
      <c r="D77" s="53"/>
      <c r="E77" s="12" t="s">
        <v>22</v>
      </c>
      <c r="F77" s="17">
        <v>73.789764404296875</v>
      </c>
      <c r="G77" s="17">
        <v>76.199111938476562</v>
      </c>
      <c r="H77" s="17">
        <v>85.315559387207031</v>
      </c>
      <c r="I77" s="18">
        <f t="shared" si="8"/>
        <v>2.4093475341796875</v>
      </c>
      <c r="J77" s="30"/>
      <c r="K77" s="30"/>
      <c r="L77" s="30"/>
      <c r="M77" s="30"/>
      <c r="N77" s="30"/>
      <c r="O77" s="30"/>
    </row>
    <row r="78" spans="3:15" ht="17" thickBot="1" x14ac:dyDescent="0.25">
      <c r="C78" s="51"/>
      <c r="D78" s="54"/>
      <c r="E78" s="24" t="s">
        <v>23</v>
      </c>
      <c r="F78" s="27">
        <v>73.573532104492188</v>
      </c>
      <c r="G78" s="27">
        <v>76.106674194335938</v>
      </c>
      <c r="H78" s="27">
        <v>85.13507080078125</v>
      </c>
      <c r="I78" s="25">
        <f t="shared" si="8"/>
        <v>2.53314208984375</v>
      </c>
      <c r="J78" s="30"/>
      <c r="K78" s="30"/>
      <c r="L78" s="30"/>
      <c r="M78" s="30"/>
      <c r="N78" s="30"/>
      <c r="O78" s="30"/>
    </row>
    <row r="79" spans="3:15" x14ac:dyDescent="0.2">
      <c r="C79" s="51"/>
      <c r="D79" s="57" t="s">
        <v>50</v>
      </c>
      <c r="E79" s="10" t="s">
        <v>21</v>
      </c>
      <c r="F79" s="33">
        <v>73.710395812988281</v>
      </c>
      <c r="G79" s="33">
        <v>76.3753662109375</v>
      </c>
      <c r="H79" s="33">
        <v>85.150260925292969</v>
      </c>
      <c r="I79" s="14">
        <f t="shared" si="8"/>
        <v>2.6649703979492188</v>
      </c>
      <c r="J79" s="30"/>
      <c r="K79" s="30"/>
      <c r="L79" s="30"/>
      <c r="M79" s="30"/>
      <c r="N79" s="30"/>
      <c r="O79" s="30"/>
    </row>
    <row r="80" spans="3:15" x14ac:dyDescent="0.2">
      <c r="C80" s="51"/>
      <c r="D80" s="55"/>
      <c r="E80" s="12" t="s">
        <v>22</v>
      </c>
      <c r="F80" s="35">
        <v>73.710395812988281</v>
      </c>
      <c r="G80" s="35">
        <v>76.31036376953125</v>
      </c>
      <c r="H80" s="35">
        <v>85.215255737304688</v>
      </c>
      <c r="I80" s="18">
        <f t="shared" si="8"/>
        <v>2.5999679565429688</v>
      </c>
      <c r="J80" s="30"/>
      <c r="K80" s="30"/>
      <c r="L80" s="30"/>
      <c r="M80" s="30"/>
      <c r="N80" s="30"/>
      <c r="O80" s="30"/>
    </row>
    <row r="81" spans="3:15" x14ac:dyDescent="0.2">
      <c r="C81" s="51"/>
      <c r="D81" s="55"/>
      <c r="E81" s="12" t="s">
        <v>23</v>
      </c>
      <c r="F81" s="35">
        <v>73.551612854003906</v>
      </c>
      <c r="G81" s="35">
        <v>76.143165588378906</v>
      </c>
      <c r="H81" s="35">
        <v>84.8896484375</v>
      </c>
      <c r="I81" s="18">
        <f t="shared" si="8"/>
        <v>2.591552734375</v>
      </c>
      <c r="J81" s="30"/>
      <c r="K81" s="30"/>
      <c r="L81" s="30"/>
      <c r="M81" s="30"/>
      <c r="N81" s="30"/>
      <c r="O81" s="30"/>
    </row>
    <row r="82" spans="3:15" x14ac:dyDescent="0.2">
      <c r="C82" s="51"/>
      <c r="D82" s="55" t="s">
        <v>51</v>
      </c>
      <c r="E82" s="12" t="s">
        <v>21</v>
      </c>
      <c r="F82" s="35">
        <v>73.710395812988281</v>
      </c>
      <c r="G82" s="35">
        <v>76.3753662109375</v>
      </c>
      <c r="H82" s="35">
        <v>85.150260925292969</v>
      </c>
      <c r="I82" s="18">
        <f t="shared" si="8"/>
        <v>2.6649703979492188</v>
      </c>
      <c r="J82" s="30"/>
      <c r="K82" s="30"/>
      <c r="L82" s="30"/>
      <c r="M82" s="30"/>
      <c r="N82" s="30"/>
      <c r="O82" s="30"/>
    </row>
    <row r="83" spans="3:15" ht="16" customHeight="1" x14ac:dyDescent="0.2">
      <c r="C83" s="51"/>
      <c r="D83" s="55"/>
      <c r="E83" s="12" t="s">
        <v>22</v>
      </c>
      <c r="F83" s="35">
        <v>73.710395812988281</v>
      </c>
      <c r="G83" s="35">
        <v>76.31036376953125</v>
      </c>
      <c r="H83" s="35">
        <v>85.215255737304688</v>
      </c>
      <c r="I83" s="18">
        <f t="shared" si="8"/>
        <v>2.5999679565429688</v>
      </c>
      <c r="J83" s="30"/>
      <c r="K83" s="30"/>
      <c r="L83" s="30"/>
      <c r="M83" s="30"/>
      <c r="N83" s="30"/>
      <c r="O83" s="30"/>
    </row>
    <row r="84" spans="3:15" x14ac:dyDescent="0.2">
      <c r="C84" s="51"/>
      <c r="D84" s="55"/>
      <c r="E84" s="12" t="s">
        <v>23</v>
      </c>
      <c r="F84" s="35">
        <v>73.551612854003906</v>
      </c>
      <c r="G84" s="35">
        <v>76.143165588378906</v>
      </c>
      <c r="H84" s="35">
        <v>84.8896484375</v>
      </c>
      <c r="I84" s="18">
        <f t="shared" si="8"/>
        <v>2.591552734375</v>
      </c>
      <c r="J84" s="30"/>
      <c r="K84" s="30"/>
      <c r="L84" s="30"/>
      <c r="M84" s="30"/>
      <c r="N84" s="30"/>
      <c r="O84" s="30"/>
    </row>
    <row r="85" spans="3:15" ht="16" customHeight="1" x14ac:dyDescent="0.2">
      <c r="C85" s="51"/>
      <c r="D85" s="55" t="s">
        <v>53</v>
      </c>
      <c r="E85" s="12" t="s">
        <v>21</v>
      </c>
      <c r="F85" s="17">
        <v>73.217185974121094</v>
      </c>
      <c r="G85" s="17">
        <v>75.890861511230469</v>
      </c>
      <c r="H85" s="17">
        <v>84.629241943359375</v>
      </c>
      <c r="I85" s="18">
        <f t="shared" si="8"/>
        <v>2.673675537109375</v>
      </c>
      <c r="J85" s="30"/>
      <c r="K85" s="30"/>
      <c r="L85" s="30"/>
      <c r="M85" s="30"/>
      <c r="N85" s="30"/>
      <c r="O85" s="30"/>
    </row>
    <row r="86" spans="3:15" x14ac:dyDescent="0.2">
      <c r="C86" s="51"/>
      <c r="D86" s="55"/>
      <c r="E86" s="12" t="s">
        <v>22</v>
      </c>
      <c r="F86" s="17">
        <v>73.282394409179688</v>
      </c>
      <c r="G86" s="17">
        <v>75.825653076171875</v>
      </c>
      <c r="H86" s="17">
        <v>84.694450378417969</v>
      </c>
      <c r="I86" s="18">
        <f t="shared" si="8"/>
        <v>2.5432586669921875</v>
      </c>
      <c r="J86" s="30"/>
      <c r="K86" s="30"/>
      <c r="L86" s="30"/>
      <c r="M86" s="30"/>
      <c r="N86" s="30"/>
      <c r="O86" s="30"/>
    </row>
    <row r="87" spans="3:15" ht="17" thickBot="1" x14ac:dyDescent="0.25">
      <c r="C87" s="52"/>
      <c r="D87" s="56"/>
      <c r="E87" s="24" t="s">
        <v>23</v>
      </c>
      <c r="F87" s="27">
        <v>73.198310852050781</v>
      </c>
      <c r="G87" s="27">
        <v>75.670364379882812</v>
      </c>
      <c r="H87" s="27">
        <v>84.387603759765625</v>
      </c>
      <c r="I87" s="25">
        <f t="shared" si="8"/>
        <v>2.4720535278320312</v>
      </c>
      <c r="J87" s="30"/>
      <c r="K87" s="30"/>
      <c r="L87" s="30"/>
      <c r="M87" s="30"/>
      <c r="N87" s="30"/>
      <c r="O87" s="30"/>
    </row>
    <row r="88" spans="3:15" x14ac:dyDescent="0.2">
      <c r="C88" s="15"/>
      <c r="D88" s="15"/>
      <c r="E88" s="11" t="s">
        <v>28</v>
      </c>
      <c r="F88" s="13">
        <f>AVERAGE(F70:F87)</f>
        <v>73.474848005506729</v>
      </c>
      <c r="G88" s="13">
        <f t="shared" ref="G88" si="17">AVERAGE(G70:G87)</f>
        <v>76.027636633978943</v>
      </c>
      <c r="H88" s="13">
        <f t="shared" ref="H88" si="18">AVERAGE(H70:H87)</f>
        <v>85.061460706922745</v>
      </c>
      <c r="I88" s="48">
        <f t="shared" ref="I88" si="19">AVERAGE(I70:I87)</f>
        <v>2.5527886284722223</v>
      </c>
      <c r="J88" s="30"/>
      <c r="K88" s="30"/>
      <c r="L88" s="30"/>
      <c r="M88" s="30"/>
      <c r="N88" s="30"/>
      <c r="O88" s="30"/>
    </row>
    <row r="89" spans="3:15" ht="17" thickBot="1" x14ac:dyDescent="0.25">
      <c r="C89" s="15"/>
      <c r="D89" s="15"/>
      <c r="E89" s="26" t="s">
        <v>29</v>
      </c>
      <c r="F89" s="27">
        <f>STDEV(F70:F87)</f>
        <v>0.4947819687807809</v>
      </c>
      <c r="G89" s="27">
        <f t="shared" ref="G89:I89" si="20">STDEV(G70:G87)</f>
        <v>0.48480633748160734</v>
      </c>
      <c r="H89" s="27">
        <f t="shared" si="20"/>
        <v>0.29352593864349835</v>
      </c>
      <c r="I89" s="49">
        <f t="shared" si="20"/>
        <v>0.13918005691977345</v>
      </c>
      <c r="J89" s="30"/>
      <c r="K89" s="30"/>
      <c r="L89" s="30"/>
      <c r="M89" s="30"/>
      <c r="N89" s="30"/>
      <c r="O89" s="30"/>
    </row>
    <row r="90" spans="3:15" ht="17" thickBot="1" x14ac:dyDescent="0.25">
      <c r="C90" s="15"/>
      <c r="D90" s="15"/>
      <c r="E90" s="15"/>
      <c r="F90" s="30"/>
      <c r="G90" s="30"/>
      <c r="H90" s="30"/>
      <c r="I90" s="30"/>
      <c r="J90" s="30"/>
      <c r="K90" s="30"/>
      <c r="L90" s="30"/>
      <c r="M90" s="30"/>
      <c r="N90" s="30"/>
      <c r="O90" s="30"/>
    </row>
    <row r="91" spans="3:15" x14ac:dyDescent="0.2">
      <c r="C91" s="50" t="s">
        <v>24</v>
      </c>
      <c r="D91" s="58" t="s">
        <v>6</v>
      </c>
      <c r="E91" s="10" t="s">
        <v>25</v>
      </c>
      <c r="F91" s="13">
        <v>72.308586120605469</v>
      </c>
      <c r="G91" s="13">
        <v>74.959617614746094</v>
      </c>
      <c r="H91" s="13">
        <v>83.947250366210938</v>
      </c>
      <c r="I91" s="14">
        <f t="shared" si="8"/>
        <v>2.651031494140625</v>
      </c>
      <c r="J91" s="30"/>
      <c r="K91" s="30"/>
      <c r="L91" s="30"/>
      <c r="M91" s="30"/>
      <c r="N91" s="30"/>
      <c r="O91" s="30"/>
    </row>
    <row r="92" spans="3:15" x14ac:dyDescent="0.2">
      <c r="C92" s="51"/>
      <c r="D92" s="53"/>
      <c r="E92" s="12" t="s">
        <v>26</v>
      </c>
      <c r="F92" s="17">
        <v>72.315727233886719</v>
      </c>
      <c r="G92" s="17">
        <v>74.969520568847656</v>
      </c>
      <c r="H92" s="17">
        <v>84.225448608398438</v>
      </c>
      <c r="I92" s="18">
        <f t="shared" si="8"/>
        <v>2.6537933349609375</v>
      </c>
      <c r="J92" s="30"/>
      <c r="K92" s="30"/>
      <c r="L92" s="30"/>
      <c r="M92" s="30"/>
      <c r="N92" s="30"/>
      <c r="O92" s="30"/>
    </row>
    <row r="93" spans="3:15" x14ac:dyDescent="0.2">
      <c r="C93" s="51"/>
      <c r="D93" s="53"/>
      <c r="E93" s="12" t="s">
        <v>27</v>
      </c>
      <c r="F93" s="17">
        <v>72.186271667480469</v>
      </c>
      <c r="G93" s="17">
        <v>75.098976135253906</v>
      </c>
      <c r="H93" s="17">
        <v>83.901809692382812</v>
      </c>
      <c r="I93" s="18">
        <f t="shared" si="8"/>
        <v>2.9127044677734375</v>
      </c>
      <c r="J93" s="30"/>
      <c r="K93" s="30"/>
      <c r="L93" s="30"/>
      <c r="M93" s="30"/>
      <c r="N93" s="30"/>
      <c r="O93" s="30"/>
    </row>
    <row r="94" spans="3:15" x14ac:dyDescent="0.2">
      <c r="C94" s="51"/>
      <c r="D94" s="53" t="s">
        <v>10</v>
      </c>
      <c r="E94" s="12" t="s">
        <v>25</v>
      </c>
      <c r="F94" s="17">
        <v>73.5450439453125</v>
      </c>
      <c r="G94" s="17">
        <v>76.263580322265625</v>
      </c>
      <c r="H94" s="17">
        <v>85.066436767578125</v>
      </c>
      <c r="I94" s="18">
        <f t="shared" si="8"/>
        <v>2.718536376953125</v>
      </c>
      <c r="J94" s="30"/>
      <c r="K94" s="30"/>
      <c r="L94" s="30"/>
      <c r="M94" s="30"/>
      <c r="N94" s="30"/>
      <c r="O94" s="30"/>
    </row>
    <row r="95" spans="3:15" x14ac:dyDescent="0.2">
      <c r="C95" s="51"/>
      <c r="D95" s="53"/>
      <c r="E95" s="12" t="s">
        <v>26</v>
      </c>
      <c r="F95" s="17">
        <v>73.68267822265625</v>
      </c>
      <c r="G95" s="17">
        <v>76.403892517089844</v>
      </c>
      <c r="H95" s="17">
        <v>84.826705932617188</v>
      </c>
      <c r="I95" s="18">
        <f t="shared" si="8"/>
        <v>2.7212142944335938</v>
      </c>
      <c r="J95" s="30"/>
      <c r="K95" s="30"/>
      <c r="L95" s="30"/>
      <c r="M95" s="30"/>
      <c r="N95" s="30"/>
      <c r="O95" s="30"/>
    </row>
    <row r="96" spans="3:15" x14ac:dyDescent="0.2">
      <c r="C96" s="51"/>
      <c r="D96" s="53"/>
      <c r="E96" s="12" t="s">
        <v>27</v>
      </c>
      <c r="F96" s="17">
        <v>73.617889404296875</v>
      </c>
      <c r="G96" s="17">
        <v>76.339103698730469</v>
      </c>
      <c r="H96" s="17">
        <v>84.761909484863281</v>
      </c>
      <c r="I96" s="18">
        <f t="shared" si="8"/>
        <v>2.7212142944335938</v>
      </c>
      <c r="J96" s="30"/>
      <c r="K96" s="30"/>
      <c r="L96" s="30"/>
      <c r="M96" s="30"/>
      <c r="N96" s="30"/>
      <c r="O96" s="30"/>
    </row>
    <row r="97" spans="3:15" x14ac:dyDescent="0.2">
      <c r="C97" s="51"/>
      <c r="D97" s="53" t="s">
        <v>11</v>
      </c>
      <c r="E97" s="12" t="s">
        <v>25</v>
      </c>
      <c r="F97" s="17">
        <v>73.285911560058594</v>
      </c>
      <c r="G97" s="17">
        <v>76.005088806152344</v>
      </c>
      <c r="H97" s="17">
        <v>85.004264831542969</v>
      </c>
      <c r="I97" s="18">
        <f t="shared" si="8"/>
        <v>2.71917724609375</v>
      </c>
      <c r="J97" s="30"/>
      <c r="K97" s="30"/>
      <c r="L97" s="30"/>
      <c r="M97" s="30"/>
      <c r="N97" s="30"/>
      <c r="O97" s="30"/>
    </row>
    <row r="98" spans="3:15" x14ac:dyDescent="0.2">
      <c r="C98" s="51"/>
      <c r="D98" s="53"/>
      <c r="E98" s="12" t="s">
        <v>26</v>
      </c>
      <c r="F98" s="17">
        <v>73.16900634765625</v>
      </c>
      <c r="G98" s="17">
        <v>76.086578369140625</v>
      </c>
      <c r="H98" s="17">
        <v>85.0338134765625</v>
      </c>
      <c r="I98" s="18">
        <f t="shared" si="8"/>
        <v>2.917572021484375</v>
      </c>
      <c r="J98" s="30"/>
      <c r="K98" s="30"/>
      <c r="L98" s="30"/>
      <c r="M98" s="30"/>
      <c r="N98" s="30"/>
      <c r="O98" s="30"/>
    </row>
    <row r="99" spans="3:15" ht="17" thickBot="1" x14ac:dyDescent="0.25">
      <c r="C99" s="51"/>
      <c r="D99" s="59"/>
      <c r="E99" s="20" t="s">
        <v>27</v>
      </c>
      <c r="F99" s="21">
        <v>73.298675537109375</v>
      </c>
      <c r="G99" s="21">
        <v>76.021743774414062</v>
      </c>
      <c r="H99" s="21">
        <v>84.515129089355469</v>
      </c>
      <c r="I99" s="22">
        <f t="shared" si="8"/>
        <v>2.7230682373046875</v>
      </c>
      <c r="J99" s="30"/>
      <c r="K99" s="30"/>
      <c r="L99" s="30"/>
      <c r="M99" s="30"/>
      <c r="N99" s="30"/>
      <c r="O99" s="30"/>
    </row>
    <row r="100" spans="3:15" x14ac:dyDescent="0.2">
      <c r="C100" s="51"/>
      <c r="D100" s="57" t="s">
        <v>50</v>
      </c>
      <c r="E100" s="10" t="s">
        <v>25</v>
      </c>
      <c r="F100" s="33">
        <v>73.3480224609375</v>
      </c>
      <c r="G100" s="33">
        <v>76.06597900390625</v>
      </c>
      <c r="H100" s="33">
        <v>84.155143737792969</v>
      </c>
      <c r="I100" s="14">
        <f t="shared" si="8"/>
        <v>2.71795654296875</v>
      </c>
      <c r="J100" s="30"/>
      <c r="K100" s="30"/>
      <c r="L100" s="30"/>
      <c r="M100" s="30"/>
      <c r="N100" s="30"/>
      <c r="O100" s="30"/>
    </row>
    <row r="101" spans="3:15" x14ac:dyDescent="0.2">
      <c r="C101" s="51"/>
      <c r="D101" s="55"/>
      <c r="E101" s="12" t="s">
        <v>26</v>
      </c>
      <c r="F101" s="35">
        <v>73.345840454101562</v>
      </c>
      <c r="G101" s="35">
        <v>76.128120422363281</v>
      </c>
      <c r="H101" s="35">
        <v>84.151443481445312</v>
      </c>
      <c r="I101" s="18">
        <f t="shared" ref="I101:I108" si="21">G101-F101</f>
        <v>2.7822799682617188</v>
      </c>
      <c r="J101" s="30"/>
      <c r="K101" s="30"/>
      <c r="L101" s="30"/>
      <c r="M101" s="30"/>
      <c r="N101" s="30"/>
      <c r="O101" s="30"/>
    </row>
    <row r="102" spans="3:15" x14ac:dyDescent="0.2">
      <c r="C102" s="51"/>
      <c r="D102" s="55"/>
      <c r="E102" s="12" t="s">
        <v>27</v>
      </c>
      <c r="F102" s="35">
        <v>73.410545349121094</v>
      </c>
      <c r="G102" s="35">
        <v>76.128120422363281</v>
      </c>
      <c r="H102" s="35">
        <v>84.151443481445312</v>
      </c>
      <c r="I102" s="18">
        <f t="shared" si="21"/>
        <v>2.7175750732421875</v>
      </c>
      <c r="J102" s="30"/>
      <c r="K102" s="30"/>
      <c r="L102" s="30"/>
      <c r="M102" s="30"/>
      <c r="N102" s="30"/>
      <c r="O102" s="30"/>
    </row>
    <row r="103" spans="3:15" x14ac:dyDescent="0.2">
      <c r="C103" s="51"/>
      <c r="D103" s="55" t="s">
        <v>51</v>
      </c>
      <c r="E103" s="12" t="s">
        <v>25</v>
      </c>
      <c r="F103" s="35">
        <v>73.3480224609375</v>
      </c>
      <c r="G103" s="35">
        <v>76.06597900390625</v>
      </c>
      <c r="H103" s="35">
        <v>84.155143737792969</v>
      </c>
      <c r="I103" s="18">
        <f t="shared" si="21"/>
        <v>2.71795654296875</v>
      </c>
      <c r="J103" s="30"/>
      <c r="K103" s="30"/>
      <c r="L103" s="30"/>
      <c r="M103" s="30"/>
      <c r="N103" s="30"/>
      <c r="O103" s="30"/>
    </row>
    <row r="104" spans="3:15" x14ac:dyDescent="0.2">
      <c r="C104" s="51"/>
      <c r="D104" s="55"/>
      <c r="E104" s="12" t="s">
        <v>26</v>
      </c>
      <c r="F104" s="35">
        <v>73.345840454101562</v>
      </c>
      <c r="G104" s="35">
        <v>76.128120422363281</v>
      </c>
      <c r="H104" s="35">
        <v>84.151443481445312</v>
      </c>
      <c r="I104" s="18">
        <f t="shared" si="21"/>
        <v>2.7822799682617188</v>
      </c>
      <c r="J104" s="30"/>
      <c r="K104" s="30"/>
      <c r="L104" s="30"/>
      <c r="M104" s="30"/>
      <c r="N104" s="30"/>
      <c r="O104" s="30"/>
    </row>
    <row r="105" spans="3:15" x14ac:dyDescent="0.2">
      <c r="C105" s="51"/>
      <c r="D105" s="55"/>
      <c r="E105" s="12" t="s">
        <v>27</v>
      </c>
      <c r="F105" s="35">
        <v>73.410545349121094</v>
      </c>
      <c r="G105" s="35">
        <v>76.128120422363281</v>
      </c>
      <c r="H105" s="35">
        <v>84.151443481445312</v>
      </c>
      <c r="I105" s="18">
        <f t="shared" si="21"/>
        <v>2.7175750732421875</v>
      </c>
      <c r="J105" s="30"/>
      <c r="K105" s="30"/>
      <c r="L105" s="30"/>
      <c r="M105" s="30"/>
      <c r="N105" s="30"/>
      <c r="O105" s="30"/>
    </row>
    <row r="106" spans="3:15" ht="16" customHeight="1" x14ac:dyDescent="0.2">
      <c r="C106" s="51"/>
      <c r="D106" s="55" t="s">
        <v>53</v>
      </c>
      <c r="E106" s="12" t="s">
        <v>25</v>
      </c>
      <c r="F106" s="17">
        <v>72.729789733886719</v>
      </c>
      <c r="G106" s="17">
        <v>75.58746337890625</v>
      </c>
      <c r="H106" s="17">
        <v>83.640884399414062</v>
      </c>
      <c r="I106" s="18">
        <f t="shared" si="21"/>
        <v>2.8576736450195312</v>
      </c>
      <c r="J106" s="30"/>
      <c r="K106" s="30"/>
      <c r="L106" s="30"/>
      <c r="M106" s="30"/>
      <c r="N106" s="30"/>
      <c r="O106" s="30"/>
    </row>
    <row r="107" spans="3:15" x14ac:dyDescent="0.2">
      <c r="C107" s="51"/>
      <c r="D107" s="55"/>
      <c r="E107" s="12" t="s">
        <v>26</v>
      </c>
      <c r="F107" s="17">
        <v>72.926216125488281</v>
      </c>
      <c r="G107" s="17">
        <v>75.654632568359375</v>
      </c>
      <c r="H107" s="17">
        <v>83.645011901855469</v>
      </c>
      <c r="I107" s="18">
        <f t="shared" si="21"/>
        <v>2.7284164428710938</v>
      </c>
      <c r="J107" s="30"/>
      <c r="K107" s="30"/>
      <c r="L107" s="30"/>
      <c r="M107" s="30"/>
      <c r="N107" s="30"/>
      <c r="O107" s="30"/>
    </row>
    <row r="108" spans="3:15" ht="17" thickBot="1" x14ac:dyDescent="0.25">
      <c r="C108" s="52"/>
      <c r="D108" s="56"/>
      <c r="E108" s="24" t="s">
        <v>27</v>
      </c>
      <c r="F108" s="27">
        <v>72.861251831054688</v>
      </c>
      <c r="G108" s="27">
        <v>75.589675903320312</v>
      </c>
      <c r="H108" s="27">
        <v>83.645011901855469</v>
      </c>
      <c r="I108" s="25">
        <f t="shared" si="21"/>
        <v>2.728424072265625</v>
      </c>
      <c r="J108" s="30"/>
      <c r="K108" s="30"/>
      <c r="L108" s="30"/>
      <c r="M108" s="30"/>
      <c r="N108" s="30"/>
      <c r="O108" s="30"/>
    </row>
    <row r="109" spans="3:15" x14ac:dyDescent="0.2">
      <c r="C109" s="15"/>
      <c r="D109" s="15"/>
      <c r="E109" s="11" t="s">
        <v>28</v>
      </c>
      <c r="F109" s="13">
        <f>AVERAGE(F91:F108)</f>
        <v>73.118659125434021</v>
      </c>
      <c r="G109" s="13">
        <f t="shared" ref="G109" si="22">AVERAGE(G91:G108)</f>
        <v>75.868017408582901</v>
      </c>
      <c r="H109" s="13">
        <f t="shared" ref="H109" si="23">AVERAGE(H91:H108)</f>
        <v>84.284985436333557</v>
      </c>
      <c r="I109" s="48">
        <f t="shared" ref="I109" si="24">AVERAGE(I91:I108)</f>
        <v>2.7493582831488714</v>
      </c>
      <c r="J109" s="30"/>
      <c r="K109" s="30"/>
      <c r="L109" s="30"/>
      <c r="M109" s="30"/>
      <c r="N109" s="30"/>
      <c r="O109" s="30"/>
    </row>
    <row r="110" spans="3:15" ht="17" thickBot="1" x14ac:dyDescent="0.25">
      <c r="C110" s="15"/>
      <c r="D110" s="15"/>
      <c r="E110" s="26" t="s">
        <v>29</v>
      </c>
      <c r="F110" s="27">
        <f>STDEV(F91:F108)</f>
        <v>0.46117981546705689</v>
      </c>
      <c r="G110" s="27">
        <f t="shared" ref="G110:I110" si="25">STDEV(G91:G108)</f>
        <v>0.45570659302053429</v>
      </c>
      <c r="H110" s="27">
        <f t="shared" si="25"/>
        <v>0.47688569455227015</v>
      </c>
      <c r="I110" s="49">
        <f t="shared" si="25"/>
        <v>7.5414170840711725E-2</v>
      </c>
      <c r="J110" s="30"/>
      <c r="K110" s="30"/>
      <c r="L110" s="30"/>
      <c r="M110" s="30"/>
      <c r="N110" s="30"/>
      <c r="O110" s="30"/>
    </row>
  </sheetData>
  <mergeCells count="44">
    <mergeCell ref="R4:S4"/>
    <mergeCell ref="Q4:Q5"/>
    <mergeCell ref="Q13:Q14"/>
    <mergeCell ref="R13:S13"/>
    <mergeCell ref="F3:K3"/>
    <mergeCell ref="C3:C5"/>
    <mergeCell ref="D3:D5"/>
    <mergeCell ref="E3:E5"/>
    <mergeCell ref="M3:O3"/>
    <mergeCell ref="D100:D102"/>
    <mergeCell ref="D7:D9"/>
    <mergeCell ref="D10:D12"/>
    <mergeCell ref="D19:D21"/>
    <mergeCell ref="D28:D30"/>
    <mergeCell ref="D31:D33"/>
    <mergeCell ref="D34:D36"/>
    <mergeCell ref="D16:D18"/>
    <mergeCell ref="D13:D15"/>
    <mergeCell ref="D22:D24"/>
    <mergeCell ref="D70:D72"/>
    <mergeCell ref="D73:D75"/>
    <mergeCell ref="D43:D45"/>
    <mergeCell ref="D91:D93"/>
    <mergeCell ref="D94:D96"/>
    <mergeCell ref="D97:D99"/>
    <mergeCell ref="D49:D51"/>
    <mergeCell ref="D52:D54"/>
    <mergeCell ref="D55:D57"/>
    <mergeCell ref="C28:C45"/>
    <mergeCell ref="C7:C24"/>
    <mergeCell ref="D76:D78"/>
    <mergeCell ref="D82:D84"/>
    <mergeCell ref="C91:C108"/>
    <mergeCell ref="C70:C87"/>
    <mergeCell ref="C49:C66"/>
    <mergeCell ref="D103:D105"/>
    <mergeCell ref="D106:D108"/>
    <mergeCell ref="D85:D87"/>
    <mergeCell ref="D64:D66"/>
    <mergeCell ref="D37:D39"/>
    <mergeCell ref="D40:D42"/>
    <mergeCell ref="D58:D60"/>
    <mergeCell ref="D61:D63"/>
    <mergeCell ref="D79:D81"/>
  </mergeCells>
  <pageMargins left="0.7" right="0.7" top="0.75" bottom="0.75" header="0.3" footer="0.3"/>
  <pageSetup scale="18" orientation="portrait" horizontalDpi="0" verticalDpi="0" copies="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3C5B-8103-DB45-9BE1-8B0C9C36C41B}">
  <sheetPr>
    <pageSetUpPr fitToPage="1"/>
  </sheetPr>
  <dimension ref="A1:AJ110"/>
  <sheetViews>
    <sheetView tabSelected="1" topLeftCell="A53" zoomScale="81" zoomScaleNormal="175" workbookViewId="0">
      <selection activeCell="G62" sqref="G62"/>
    </sheetView>
  </sheetViews>
  <sheetFormatPr baseColWidth="10" defaultRowHeight="16" x14ac:dyDescent="0.2"/>
  <cols>
    <col min="1" max="1" width="17.6640625" customWidth="1"/>
    <col min="4" max="4" width="12.1640625" customWidth="1"/>
    <col min="6" max="6" width="11.83203125" customWidth="1"/>
    <col min="7" max="7" width="12.83203125" bestFit="1" customWidth="1"/>
    <col min="8" max="8" width="4" customWidth="1"/>
    <col min="10" max="10" width="19.1640625" customWidth="1"/>
    <col min="11" max="11" width="20.5" customWidth="1"/>
    <col min="12" max="12" width="13.6640625" bestFit="1" customWidth="1"/>
    <col min="18" max="18" width="13.83203125" customWidth="1"/>
    <col min="23" max="23" width="15.5" customWidth="1"/>
    <col min="24" max="24" width="39.83203125" bestFit="1" customWidth="1"/>
    <col min="25" max="25" width="17" customWidth="1"/>
    <col min="26" max="26" width="15.33203125" customWidth="1"/>
  </cols>
  <sheetData>
    <row r="1" spans="1:14" x14ac:dyDescent="0.2">
      <c r="A1" s="43" t="s">
        <v>52</v>
      </c>
    </row>
    <row r="2" spans="1:14" x14ac:dyDescent="0.2">
      <c r="A2" t="s">
        <v>55</v>
      </c>
    </row>
    <row r="3" spans="1:14" ht="17" customHeight="1" x14ac:dyDescent="0.2">
      <c r="C3" s="60" t="s">
        <v>38</v>
      </c>
      <c r="D3" s="60" t="s">
        <v>37</v>
      </c>
      <c r="E3" s="60" t="s">
        <v>36</v>
      </c>
      <c r="F3" s="61" t="s">
        <v>41</v>
      </c>
      <c r="G3" s="61"/>
      <c r="H3" s="6"/>
      <c r="J3" t="s">
        <v>45</v>
      </c>
    </row>
    <row r="4" spans="1:14" s="7" customFormat="1" x14ac:dyDescent="0.2">
      <c r="C4" s="60"/>
      <c r="D4" s="60"/>
      <c r="E4" s="60"/>
      <c r="F4" s="8" t="s">
        <v>0</v>
      </c>
      <c r="G4" s="39" t="s">
        <v>30</v>
      </c>
      <c r="H4" s="9"/>
      <c r="J4" s="62" t="s">
        <v>32</v>
      </c>
      <c r="K4" s="62" t="s">
        <v>46</v>
      </c>
      <c r="L4" s="62"/>
      <c r="M4"/>
      <c r="N4"/>
    </row>
    <row r="5" spans="1:14" s="7" customFormat="1" ht="28" x14ac:dyDescent="0.2">
      <c r="C5" s="60"/>
      <c r="D5" s="60"/>
      <c r="E5" s="60"/>
      <c r="F5" s="8" t="s">
        <v>3</v>
      </c>
      <c r="G5" s="39" t="s">
        <v>56</v>
      </c>
      <c r="H5" s="9"/>
      <c r="J5" s="62"/>
      <c r="K5" s="41" t="s">
        <v>48</v>
      </c>
      <c r="L5" s="42" t="s">
        <v>47</v>
      </c>
      <c r="M5"/>
      <c r="N5"/>
    </row>
    <row r="6" spans="1:14" ht="18" thickBot="1" x14ac:dyDescent="0.25">
      <c r="C6" s="6"/>
      <c r="D6" s="6"/>
      <c r="E6" s="6"/>
      <c r="F6" s="6"/>
      <c r="G6" s="6"/>
      <c r="H6" s="6"/>
      <c r="J6" s="40" t="s">
        <v>33</v>
      </c>
      <c r="K6" s="44">
        <f>AVERAGE(G28:G36)</f>
        <v>4.8827277289502841E-2</v>
      </c>
      <c r="L6" s="44">
        <f>STDEV(G28:G36)</f>
        <v>0.53418776509114008</v>
      </c>
    </row>
    <row r="7" spans="1:14" ht="17" x14ac:dyDescent="0.2">
      <c r="C7" s="50" t="s">
        <v>5</v>
      </c>
      <c r="D7" s="58" t="s">
        <v>6</v>
      </c>
      <c r="E7" s="10" t="s">
        <v>7</v>
      </c>
      <c r="F7" s="29" t="s">
        <v>42</v>
      </c>
      <c r="G7" s="29" t="s">
        <v>42</v>
      </c>
      <c r="H7" s="30"/>
      <c r="J7" s="1" t="s">
        <v>16</v>
      </c>
      <c r="K7" s="45">
        <f>AVERAGE(G49:G57)</f>
        <v>3.0219785902235308</v>
      </c>
      <c r="L7" s="45">
        <f>STDEV((G49:G57))</f>
        <v>0.79069865026361108</v>
      </c>
    </row>
    <row r="8" spans="1:14" ht="17" x14ac:dyDescent="0.2">
      <c r="C8" s="51"/>
      <c r="D8" s="53"/>
      <c r="E8" s="12" t="s">
        <v>8</v>
      </c>
      <c r="F8" s="31" t="s">
        <v>42</v>
      </c>
      <c r="G8" s="31" t="s">
        <v>42</v>
      </c>
      <c r="H8" s="30"/>
      <c r="J8" s="2" t="s">
        <v>20</v>
      </c>
      <c r="K8" s="46">
        <f>AVERAGE(G70:G78)</f>
        <v>2.7057172987196245</v>
      </c>
      <c r="L8" s="46">
        <f>STDEV(G70:G78)</f>
        <v>0.68309992730627955</v>
      </c>
    </row>
    <row r="9" spans="1:14" ht="17" x14ac:dyDescent="0.2">
      <c r="C9" s="51"/>
      <c r="D9" s="53"/>
      <c r="E9" s="12" t="s">
        <v>9</v>
      </c>
      <c r="F9" s="31" t="s">
        <v>42</v>
      </c>
      <c r="G9" s="31" t="s">
        <v>42</v>
      </c>
      <c r="H9" s="30"/>
      <c r="J9" s="3" t="s">
        <v>24</v>
      </c>
      <c r="K9" s="47">
        <f>AVERAGE(G91:G99)</f>
        <v>3.0940255059136348</v>
      </c>
      <c r="L9" s="47">
        <f>STDEV(G91:G99)</f>
        <v>0.60561982025144856</v>
      </c>
    </row>
    <row r="10" spans="1:14" x14ac:dyDescent="0.2">
      <c r="C10" s="51"/>
      <c r="D10" s="53" t="s">
        <v>10</v>
      </c>
      <c r="E10" s="12" t="s">
        <v>7</v>
      </c>
      <c r="F10" s="31" t="s">
        <v>42</v>
      </c>
      <c r="G10" s="31" t="s">
        <v>42</v>
      </c>
      <c r="H10" s="30"/>
    </row>
    <row r="11" spans="1:14" x14ac:dyDescent="0.2">
      <c r="C11" s="51"/>
      <c r="D11" s="53"/>
      <c r="E11" s="12" t="s">
        <v>8</v>
      </c>
      <c r="F11" s="31" t="s">
        <v>42</v>
      </c>
      <c r="G11" s="31" t="s">
        <v>42</v>
      </c>
      <c r="H11" s="30"/>
    </row>
    <row r="12" spans="1:14" x14ac:dyDescent="0.2">
      <c r="C12" s="51"/>
      <c r="D12" s="53"/>
      <c r="E12" s="12" t="s">
        <v>9</v>
      </c>
      <c r="F12" s="31" t="s">
        <v>42</v>
      </c>
      <c r="G12" s="31" t="s">
        <v>42</v>
      </c>
      <c r="H12" s="30"/>
      <c r="J12" t="s">
        <v>49</v>
      </c>
    </row>
    <row r="13" spans="1:14" x14ac:dyDescent="0.2">
      <c r="C13" s="51"/>
      <c r="D13" s="53" t="s">
        <v>11</v>
      </c>
      <c r="E13" s="12" t="s">
        <v>7</v>
      </c>
      <c r="F13" s="31" t="s">
        <v>42</v>
      </c>
      <c r="G13" s="31" t="s">
        <v>42</v>
      </c>
      <c r="H13" s="30"/>
      <c r="J13" s="62" t="s">
        <v>32</v>
      </c>
      <c r="K13" s="62" t="s">
        <v>46</v>
      </c>
      <c r="L13" s="62"/>
    </row>
    <row r="14" spans="1:14" ht="17" x14ac:dyDescent="0.2">
      <c r="C14" s="51"/>
      <c r="D14" s="53"/>
      <c r="E14" s="12" t="s">
        <v>8</v>
      </c>
      <c r="F14" s="31" t="s">
        <v>42</v>
      </c>
      <c r="G14" s="31" t="s">
        <v>42</v>
      </c>
      <c r="H14" s="30"/>
      <c r="J14" s="62"/>
      <c r="K14" s="41" t="s">
        <v>48</v>
      </c>
      <c r="L14" s="42" t="s">
        <v>47</v>
      </c>
    </row>
    <row r="15" spans="1:14" ht="18" thickBot="1" x14ac:dyDescent="0.25">
      <c r="C15" s="51"/>
      <c r="D15" s="59"/>
      <c r="E15" s="20" t="s">
        <v>9</v>
      </c>
      <c r="F15" s="32" t="s">
        <v>42</v>
      </c>
      <c r="G15" s="32" t="s">
        <v>42</v>
      </c>
      <c r="H15" s="30"/>
      <c r="J15" s="40" t="s">
        <v>33</v>
      </c>
      <c r="K15" s="44">
        <f>G46</f>
        <v>6.315935428978668E-15</v>
      </c>
      <c r="L15" s="44">
        <f>G47</f>
        <v>0.39004502700835358</v>
      </c>
    </row>
    <row r="16" spans="1:14" ht="17" x14ac:dyDescent="0.2">
      <c r="C16" s="51"/>
      <c r="D16" s="57" t="s">
        <v>50</v>
      </c>
      <c r="E16" s="10" t="s">
        <v>7</v>
      </c>
      <c r="F16" s="29" t="s">
        <v>42</v>
      </c>
      <c r="G16" s="29" t="s">
        <v>42</v>
      </c>
      <c r="H16" s="30"/>
      <c r="J16" s="1" t="s">
        <v>16</v>
      </c>
      <c r="K16" s="45">
        <f>G67</f>
        <v>2.9201727973090339</v>
      </c>
      <c r="L16" s="45">
        <f>G68</f>
        <v>0.58233680203997751</v>
      </c>
    </row>
    <row r="17" spans="3:36" ht="17" x14ac:dyDescent="0.2">
      <c r="C17" s="51"/>
      <c r="D17" s="55"/>
      <c r="E17" s="12" t="s">
        <v>8</v>
      </c>
      <c r="F17" s="31" t="s">
        <v>42</v>
      </c>
      <c r="G17" s="31" t="s">
        <v>42</v>
      </c>
      <c r="H17" s="30"/>
      <c r="J17" s="2" t="s">
        <v>20</v>
      </c>
      <c r="K17" s="46">
        <f>G88</f>
        <v>2.6647097269694076</v>
      </c>
      <c r="L17" s="46">
        <f>G89</f>
        <v>0.49478196878077912</v>
      </c>
    </row>
    <row r="18" spans="3:36" ht="17" x14ac:dyDescent="0.2">
      <c r="C18" s="51"/>
      <c r="D18" s="55"/>
      <c r="E18" s="12" t="s">
        <v>9</v>
      </c>
      <c r="F18" s="31" t="s">
        <v>42</v>
      </c>
      <c r="G18" s="31" t="s">
        <v>42</v>
      </c>
      <c r="H18" s="30"/>
      <c r="J18" s="3" t="s">
        <v>24</v>
      </c>
      <c r="K18" s="47">
        <f>G109</f>
        <v>3.0208986070421071</v>
      </c>
      <c r="L18" s="47">
        <f>G110</f>
        <v>0.46117981546705894</v>
      </c>
    </row>
    <row r="19" spans="3:36" x14ac:dyDescent="0.2">
      <c r="C19" s="51"/>
      <c r="D19" s="55" t="s">
        <v>51</v>
      </c>
      <c r="E19" s="12" t="s">
        <v>7</v>
      </c>
      <c r="F19" s="37" t="s">
        <v>42</v>
      </c>
      <c r="G19" s="37" t="s">
        <v>42</v>
      </c>
      <c r="H19" s="30"/>
    </row>
    <row r="20" spans="3:36" x14ac:dyDescent="0.2">
      <c r="C20" s="51"/>
      <c r="D20" s="55"/>
      <c r="E20" s="12" t="s">
        <v>8</v>
      </c>
      <c r="F20" s="31" t="s">
        <v>42</v>
      </c>
      <c r="G20" s="31" t="s">
        <v>42</v>
      </c>
      <c r="H20" s="30"/>
    </row>
    <row r="21" spans="3:36" x14ac:dyDescent="0.2">
      <c r="C21" s="51"/>
      <c r="D21" s="55"/>
      <c r="E21" s="12" t="s">
        <v>9</v>
      </c>
      <c r="F21" s="31" t="s">
        <v>42</v>
      </c>
      <c r="G21" s="31" t="s">
        <v>42</v>
      </c>
      <c r="H21" s="30"/>
    </row>
    <row r="22" spans="3:36" x14ac:dyDescent="0.2">
      <c r="C22" s="51"/>
      <c r="D22" s="55" t="s">
        <v>53</v>
      </c>
      <c r="E22" s="12" t="s">
        <v>7</v>
      </c>
      <c r="F22" s="31" t="s">
        <v>42</v>
      </c>
      <c r="G22" s="31" t="s">
        <v>42</v>
      </c>
      <c r="H22" s="30"/>
    </row>
    <row r="23" spans="3:36" x14ac:dyDescent="0.2">
      <c r="C23" s="51"/>
      <c r="D23" s="55"/>
      <c r="E23" s="12" t="s">
        <v>8</v>
      </c>
      <c r="F23" s="31" t="s">
        <v>42</v>
      </c>
      <c r="G23" s="31" t="s">
        <v>42</v>
      </c>
      <c r="H23" s="30"/>
    </row>
    <row r="24" spans="3:36" ht="17" thickBot="1" x14ac:dyDescent="0.25">
      <c r="C24" s="52"/>
      <c r="D24" s="56"/>
      <c r="E24" s="24" t="s">
        <v>9</v>
      </c>
      <c r="F24" s="38" t="s">
        <v>42</v>
      </c>
      <c r="G24" s="38" t="s">
        <v>42</v>
      </c>
      <c r="H24" s="30"/>
    </row>
    <row r="25" spans="3:36" x14ac:dyDescent="0.2">
      <c r="C25" s="15"/>
      <c r="D25" s="15"/>
      <c r="E25" s="11" t="s">
        <v>28</v>
      </c>
      <c r="F25" s="13" t="e">
        <f>AVERAGE(F7:F24)</f>
        <v>#DIV/0!</v>
      </c>
      <c r="G25" s="13" t="e">
        <f t="shared" ref="G25" si="0">AVERAGE(G7:G24)</f>
        <v>#DIV/0!</v>
      </c>
      <c r="H25" s="30"/>
    </row>
    <row r="26" spans="3:36" ht="17" thickBot="1" x14ac:dyDescent="0.25">
      <c r="C26" s="15"/>
      <c r="D26" s="15"/>
      <c r="E26" s="26" t="s">
        <v>29</v>
      </c>
      <c r="F26" s="27" t="e">
        <f>STDEV(F7:F24)</f>
        <v>#DIV/0!</v>
      </c>
      <c r="G26" s="27" t="e">
        <f t="shared" ref="G26" si="1">STDEV(G7:G24)</f>
        <v>#DIV/0!</v>
      </c>
      <c r="H26" s="30"/>
    </row>
    <row r="27" spans="3:36" ht="17" thickBot="1" x14ac:dyDescent="0.25">
      <c r="C27" s="15"/>
      <c r="D27" s="15"/>
      <c r="E27" s="15"/>
      <c r="F27" s="30"/>
      <c r="G27" s="30"/>
      <c r="H27" s="30"/>
    </row>
    <row r="28" spans="3:36" x14ac:dyDescent="0.2">
      <c r="C28" s="50" t="s">
        <v>12</v>
      </c>
      <c r="D28" s="58" t="s">
        <v>6</v>
      </c>
      <c r="E28" s="10" t="s">
        <v>13</v>
      </c>
      <c r="F28" s="13">
        <v>75.5234375</v>
      </c>
      <c r="G28" s="14">
        <f>$F$46-F28</f>
        <v>0.61612023247613479</v>
      </c>
      <c r="H28" s="30"/>
      <c r="AI28" s="4"/>
      <c r="AJ28" s="5"/>
    </row>
    <row r="29" spans="3:36" x14ac:dyDescent="0.2">
      <c r="C29" s="51"/>
      <c r="D29" s="53"/>
      <c r="E29" s="12" t="s">
        <v>14</v>
      </c>
      <c r="F29" s="17">
        <v>75.393547058105469</v>
      </c>
      <c r="G29" s="18">
        <f t="shared" ref="G29:G45" si="2">$F$46-F29</f>
        <v>0.74601067437066604</v>
      </c>
      <c r="H29" s="30"/>
      <c r="AI29" s="4"/>
      <c r="AJ29" s="5"/>
    </row>
    <row r="30" spans="3:36" x14ac:dyDescent="0.2">
      <c r="C30" s="51"/>
      <c r="D30" s="53"/>
      <c r="E30" s="12" t="s">
        <v>15</v>
      </c>
      <c r="F30" s="17">
        <v>75.314056396484375</v>
      </c>
      <c r="G30" s="18">
        <f t="shared" si="2"/>
        <v>0.82550133599175979</v>
      </c>
      <c r="H30" s="30"/>
      <c r="AI30" s="4"/>
      <c r="AJ30" s="5"/>
    </row>
    <row r="31" spans="3:36" x14ac:dyDescent="0.2">
      <c r="C31" s="51"/>
      <c r="D31" s="53" t="s">
        <v>10</v>
      </c>
      <c r="E31" s="12" t="s">
        <v>13</v>
      </c>
      <c r="F31" s="17">
        <v>76.640159606933594</v>
      </c>
      <c r="G31" s="18">
        <f t="shared" si="2"/>
        <v>-0.50060187445745896</v>
      </c>
      <c r="H31" s="30"/>
      <c r="AI31" s="4"/>
      <c r="AJ31" s="5"/>
    </row>
    <row r="32" spans="3:36" x14ac:dyDescent="0.2">
      <c r="C32" s="51"/>
      <c r="D32" s="53"/>
      <c r="E32" s="12" t="s">
        <v>14</v>
      </c>
      <c r="F32" s="17">
        <v>76.640159606933594</v>
      </c>
      <c r="G32" s="18">
        <f t="shared" si="2"/>
        <v>-0.50060187445745896</v>
      </c>
      <c r="H32" s="30"/>
    </row>
    <row r="33" spans="3:8" x14ac:dyDescent="0.2">
      <c r="C33" s="51"/>
      <c r="D33" s="53"/>
      <c r="E33" s="12" t="s">
        <v>15</v>
      </c>
      <c r="F33" s="17">
        <v>76.474891662597656</v>
      </c>
      <c r="G33" s="18">
        <f t="shared" si="2"/>
        <v>-0.33533393012152146</v>
      </c>
      <c r="H33" s="30"/>
    </row>
    <row r="34" spans="3:8" x14ac:dyDescent="0.2">
      <c r="C34" s="51"/>
      <c r="D34" s="53" t="s">
        <v>11</v>
      </c>
      <c r="E34" s="12" t="s">
        <v>13</v>
      </c>
      <c r="F34" s="17">
        <v>76.329345703125</v>
      </c>
      <c r="G34" s="18">
        <f t="shared" si="2"/>
        <v>-0.18978797064886521</v>
      </c>
      <c r="H34" s="30"/>
    </row>
    <row r="35" spans="3:8" x14ac:dyDescent="0.2">
      <c r="C35" s="51"/>
      <c r="D35" s="53"/>
      <c r="E35" s="12" t="s">
        <v>14</v>
      </c>
      <c r="F35" s="17">
        <v>76.329345703125</v>
      </c>
      <c r="G35" s="18">
        <f t="shared" si="2"/>
        <v>-0.18978797064886521</v>
      </c>
      <c r="H35" s="30"/>
    </row>
    <row r="36" spans="3:8" ht="17" thickBot="1" x14ac:dyDescent="0.25">
      <c r="C36" s="51"/>
      <c r="D36" s="59"/>
      <c r="E36" s="20" t="s">
        <v>15</v>
      </c>
      <c r="F36" s="21">
        <v>76.171630859375</v>
      </c>
      <c r="G36" s="22">
        <f t="shared" si="2"/>
        <v>-3.2073126898865212E-2</v>
      </c>
      <c r="H36" s="30"/>
    </row>
    <row r="37" spans="3:8" ht="16" customHeight="1" x14ac:dyDescent="0.2">
      <c r="C37" s="51"/>
      <c r="D37" s="57" t="s">
        <v>50</v>
      </c>
      <c r="E37" s="10" t="s">
        <v>13</v>
      </c>
      <c r="F37" s="33">
        <v>76.31036376953125</v>
      </c>
      <c r="G37" s="14">
        <f t="shared" si="2"/>
        <v>-0.17080603705511521</v>
      </c>
      <c r="H37" s="30"/>
    </row>
    <row r="38" spans="3:8" x14ac:dyDescent="0.2">
      <c r="C38" s="51"/>
      <c r="D38" s="55"/>
      <c r="E38" s="12" t="s">
        <v>14</v>
      </c>
      <c r="F38" s="35">
        <v>76.3753662109375</v>
      </c>
      <c r="G38" s="18">
        <f t="shared" si="2"/>
        <v>-0.23580847846136521</v>
      </c>
      <c r="H38" s="30"/>
    </row>
    <row r="39" spans="3:8" x14ac:dyDescent="0.2">
      <c r="C39" s="51"/>
      <c r="D39" s="55"/>
      <c r="E39" s="12" t="s">
        <v>15</v>
      </c>
      <c r="F39" s="35">
        <v>76.207954406738281</v>
      </c>
      <c r="G39" s="18">
        <f t="shared" si="2"/>
        <v>-6.8396674262146462E-2</v>
      </c>
      <c r="H39" s="30"/>
    </row>
    <row r="40" spans="3:8" x14ac:dyDescent="0.2">
      <c r="C40" s="51"/>
      <c r="D40" s="55" t="s">
        <v>51</v>
      </c>
      <c r="E40" s="12" t="s">
        <v>13</v>
      </c>
      <c r="F40" s="35">
        <v>76.31036376953125</v>
      </c>
      <c r="G40" s="18">
        <f t="shared" si="2"/>
        <v>-0.17080603705511521</v>
      </c>
      <c r="H40" s="30"/>
    </row>
    <row r="41" spans="3:8" x14ac:dyDescent="0.2">
      <c r="C41" s="51"/>
      <c r="D41" s="55"/>
      <c r="E41" s="12" t="s">
        <v>14</v>
      </c>
      <c r="F41" s="35">
        <v>76.3753662109375</v>
      </c>
      <c r="G41" s="18">
        <f t="shared" si="2"/>
        <v>-0.23580847846136521</v>
      </c>
      <c r="H41" s="30"/>
    </row>
    <row r="42" spans="3:8" x14ac:dyDescent="0.2">
      <c r="C42" s="51"/>
      <c r="D42" s="55"/>
      <c r="E42" s="12" t="s">
        <v>15</v>
      </c>
      <c r="F42" s="35">
        <v>76.207954406738281</v>
      </c>
      <c r="G42" s="18">
        <f t="shared" si="2"/>
        <v>-6.8396674262146462E-2</v>
      </c>
      <c r="H42" s="30"/>
    </row>
    <row r="43" spans="3:8" ht="16" customHeight="1" x14ac:dyDescent="0.2">
      <c r="C43" s="51"/>
      <c r="D43" s="55" t="s">
        <v>53</v>
      </c>
      <c r="E43" s="12" t="s">
        <v>13</v>
      </c>
      <c r="F43" s="17">
        <v>76.021286010742188</v>
      </c>
      <c r="G43" s="18">
        <f t="shared" si="2"/>
        <v>0.11827172173394729</v>
      </c>
      <c r="H43" s="30"/>
    </row>
    <row r="44" spans="3:8" x14ac:dyDescent="0.2">
      <c r="C44" s="51"/>
      <c r="D44" s="55"/>
      <c r="E44" s="12" t="s">
        <v>14</v>
      </c>
      <c r="F44" s="17">
        <v>76.021286010742188</v>
      </c>
      <c r="G44" s="18">
        <f t="shared" si="2"/>
        <v>0.11827172173394729</v>
      </c>
      <c r="H44" s="30"/>
    </row>
    <row r="45" spans="3:8" ht="17" thickBot="1" x14ac:dyDescent="0.25">
      <c r="C45" s="52"/>
      <c r="D45" s="56"/>
      <c r="E45" s="24" t="s">
        <v>15</v>
      </c>
      <c r="F45" s="27">
        <v>75.865524291992188</v>
      </c>
      <c r="G45" s="25">
        <f t="shared" si="2"/>
        <v>0.27403344048394729</v>
      </c>
      <c r="H45" s="30"/>
    </row>
    <row r="46" spans="3:8" x14ac:dyDescent="0.2">
      <c r="C46" s="15"/>
      <c r="D46" s="15"/>
      <c r="E46" s="11" t="s">
        <v>28</v>
      </c>
      <c r="F46" s="13">
        <f>AVERAGE(F28:F45)</f>
        <v>76.139557732476135</v>
      </c>
      <c r="G46" s="48">
        <f>AVERAGE(G28:G45)</f>
        <v>6.315935428978668E-15</v>
      </c>
      <c r="H46" s="30"/>
    </row>
    <row r="47" spans="3:8" ht="17" thickBot="1" x14ac:dyDescent="0.25">
      <c r="C47" s="15"/>
      <c r="D47" s="15"/>
      <c r="E47" s="26" t="s">
        <v>29</v>
      </c>
      <c r="F47" s="27">
        <f>STDEV(F28:F45)</f>
        <v>0.39004502700835358</v>
      </c>
      <c r="G47" s="49">
        <f t="shared" ref="G47" si="3">STDEV(G28:G45)</f>
        <v>0.39004502700835358</v>
      </c>
      <c r="H47" s="30"/>
    </row>
    <row r="48" spans="3:8" ht="17" thickBot="1" x14ac:dyDescent="0.25">
      <c r="C48" s="15"/>
      <c r="D48" s="15"/>
      <c r="E48" s="15"/>
      <c r="F48" s="30"/>
      <c r="G48" s="30"/>
      <c r="H48" s="30"/>
    </row>
    <row r="49" spans="3:8" x14ac:dyDescent="0.2">
      <c r="C49" s="50" t="s">
        <v>16</v>
      </c>
      <c r="D49" s="58" t="s">
        <v>6</v>
      </c>
      <c r="E49" s="10" t="s">
        <v>17</v>
      </c>
      <c r="F49" s="13">
        <v>72.243927001953125</v>
      </c>
      <c r="G49" s="14">
        <f t="shared" ref="G49:G66" si="4">$F$46-F49</f>
        <v>3.8956307305230098</v>
      </c>
      <c r="H49" s="30"/>
    </row>
    <row r="50" spans="3:8" x14ac:dyDescent="0.2">
      <c r="C50" s="51"/>
      <c r="D50" s="53"/>
      <c r="E50" s="12" t="s">
        <v>18</v>
      </c>
      <c r="F50" s="17">
        <v>72.121543884277344</v>
      </c>
      <c r="G50" s="18">
        <f t="shared" si="4"/>
        <v>4.018013848198791</v>
      </c>
      <c r="H50" s="30"/>
    </row>
    <row r="51" spans="3:8" x14ac:dyDescent="0.2">
      <c r="C51" s="51"/>
      <c r="D51" s="53"/>
      <c r="E51" s="12" t="s">
        <v>19</v>
      </c>
      <c r="F51" s="17">
        <v>71.9273681640625</v>
      </c>
      <c r="G51" s="18">
        <f t="shared" si="4"/>
        <v>4.2121895684136348</v>
      </c>
      <c r="H51" s="30"/>
    </row>
    <row r="52" spans="3:8" x14ac:dyDescent="0.2">
      <c r="C52" s="51"/>
      <c r="D52" s="53" t="s">
        <v>10</v>
      </c>
      <c r="E52" s="12" t="s">
        <v>17</v>
      </c>
      <c r="F52" s="17">
        <v>73.868682861328125</v>
      </c>
      <c r="G52" s="18">
        <f t="shared" si="4"/>
        <v>2.2708748711480098</v>
      </c>
      <c r="H52" s="30"/>
    </row>
    <row r="53" spans="3:8" x14ac:dyDescent="0.2">
      <c r="C53" s="51"/>
      <c r="D53" s="53"/>
      <c r="E53" s="12" t="s">
        <v>18</v>
      </c>
      <c r="F53" s="17">
        <v>73.877044677734375</v>
      </c>
      <c r="G53" s="18">
        <f t="shared" si="4"/>
        <v>2.2625130547417598</v>
      </c>
      <c r="H53" s="30"/>
    </row>
    <row r="54" spans="3:8" x14ac:dyDescent="0.2">
      <c r="C54" s="51"/>
      <c r="D54" s="53"/>
      <c r="E54" s="12" t="s">
        <v>19</v>
      </c>
      <c r="F54" s="17">
        <v>73.747467041015625</v>
      </c>
      <c r="G54" s="18">
        <f t="shared" si="4"/>
        <v>2.3920906914605098</v>
      </c>
      <c r="H54" s="30"/>
    </row>
    <row r="55" spans="3:8" x14ac:dyDescent="0.2">
      <c r="C55" s="51"/>
      <c r="D55" s="53" t="s">
        <v>11</v>
      </c>
      <c r="E55" s="12" t="s">
        <v>17</v>
      </c>
      <c r="F55" s="17">
        <v>73.350654602050781</v>
      </c>
      <c r="G55" s="18">
        <f t="shared" si="4"/>
        <v>2.7889031304253535</v>
      </c>
      <c r="H55" s="30"/>
    </row>
    <row r="56" spans="3:8" x14ac:dyDescent="0.2">
      <c r="C56" s="51"/>
      <c r="D56" s="53"/>
      <c r="E56" s="12" t="s">
        <v>18</v>
      </c>
      <c r="F56" s="17">
        <v>73.493179321289062</v>
      </c>
      <c r="G56" s="18">
        <f t="shared" si="4"/>
        <v>2.6463784111870723</v>
      </c>
      <c r="H56" s="30"/>
    </row>
    <row r="57" spans="3:8" ht="17" thickBot="1" x14ac:dyDescent="0.25">
      <c r="C57" s="51"/>
      <c r="D57" s="59"/>
      <c r="E57" s="20" t="s">
        <v>19</v>
      </c>
      <c r="F57" s="21">
        <v>73.4283447265625</v>
      </c>
      <c r="G57" s="22">
        <f t="shared" si="4"/>
        <v>2.7112130059136348</v>
      </c>
      <c r="H57" s="30"/>
    </row>
    <row r="58" spans="3:8" x14ac:dyDescent="0.2">
      <c r="C58" s="51"/>
      <c r="D58" s="57" t="s">
        <v>50</v>
      </c>
      <c r="E58" s="10" t="s">
        <v>17</v>
      </c>
      <c r="F58" s="33">
        <v>73.477447509765625</v>
      </c>
      <c r="G58" s="14">
        <f t="shared" si="4"/>
        <v>2.6621102227105098</v>
      </c>
      <c r="H58" s="30"/>
    </row>
    <row r="59" spans="3:8" x14ac:dyDescent="0.2">
      <c r="C59" s="51"/>
      <c r="D59" s="55"/>
      <c r="E59" s="12" t="s">
        <v>18</v>
      </c>
      <c r="F59" s="35">
        <v>73.475250244140625</v>
      </c>
      <c r="G59" s="18">
        <f t="shared" si="4"/>
        <v>2.6643074883355098</v>
      </c>
      <c r="H59" s="30"/>
    </row>
    <row r="60" spans="3:8" x14ac:dyDescent="0.2">
      <c r="C60" s="51"/>
      <c r="D60" s="55"/>
      <c r="E60" s="12" t="s">
        <v>19</v>
      </c>
      <c r="F60" s="35">
        <v>73.539955139160156</v>
      </c>
      <c r="G60" s="18">
        <f t="shared" si="4"/>
        <v>2.5996025933159785</v>
      </c>
      <c r="H60" s="30"/>
    </row>
    <row r="61" spans="3:8" x14ac:dyDescent="0.2">
      <c r="C61" s="51"/>
      <c r="D61" s="55" t="s">
        <v>51</v>
      </c>
      <c r="E61" s="12" t="s">
        <v>17</v>
      </c>
      <c r="F61" s="35">
        <v>73.477447509765625</v>
      </c>
      <c r="G61" s="18">
        <f t="shared" si="4"/>
        <v>2.6621102227105098</v>
      </c>
      <c r="H61" s="30"/>
    </row>
    <row r="62" spans="3:8" x14ac:dyDescent="0.2">
      <c r="C62" s="51"/>
      <c r="D62" s="55"/>
      <c r="E62" s="12" t="s">
        <v>18</v>
      </c>
      <c r="F62" s="35">
        <v>73.475250244140625</v>
      </c>
      <c r="G62" s="18">
        <f t="shared" si="4"/>
        <v>2.6643074883355098</v>
      </c>
      <c r="H62" s="30"/>
    </row>
    <row r="63" spans="3:8" x14ac:dyDescent="0.2">
      <c r="C63" s="51"/>
      <c r="D63" s="55"/>
      <c r="E63" s="12" t="s">
        <v>19</v>
      </c>
      <c r="F63" s="35">
        <v>73.539955139160156</v>
      </c>
      <c r="G63" s="18">
        <f t="shared" si="4"/>
        <v>2.5996025933159785</v>
      </c>
      <c r="H63" s="30"/>
    </row>
    <row r="64" spans="3:8" ht="16" customHeight="1" x14ac:dyDescent="0.2">
      <c r="C64" s="51"/>
      <c r="D64" s="55" t="s">
        <v>53</v>
      </c>
      <c r="E64" s="12" t="s">
        <v>17</v>
      </c>
      <c r="F64" s="17">
        <v>72.924636840820312</v>
      </c>
      <c r="G64" s="18">
        <f t="shared" si="4"/>
        <v>3.2149208916558223</v>
      </c>
      <c r="H64" s="30"/>
    </row>
    <row r="65" spans="3:8" x14ac:dyDescent="0.2">
      <c r="C65" s="51"/>
      <c r="D65" s="55"/>
      <c r="E65" s="12" t="s">
        <v>54</v>
      </c>
      <c r="F65" s="17">
        <v>72.924636840820312</v>
      </c>
      <c r="G65" s="18">
        <f t="shared" si="4"/>
        <v>3.2149208916558223</v>
      </c>
      <c r="H65" s="30"/>
    </row>
    <row r="66" spans="3:8" ht="17" thickBot="1" x14ac:dyDescent="0.25">
      <c r="C66" s="52"/>
      <c r="D66" s="56"/>
      <c r="E66" s="24" t="s">
        <v>19</v>
      </c>
      <c r="F66" s="27">
        <v>73.056137084960938</v>
      </c>
      <c r="G66" s="25">
        <f t="shared" si="4"/>
        <v>3.0834206475151973</v>
      </c>
      <c r="H66" s="30"/>
    </row>
    <row r="67" spans="3:8" x14ac:dyDescent="0.2">
      <c r="C67" s="28"/>
      <c r="D67" s="15"/>
      <c r="E67" s="11" t="s">
        <v>28</v>
      </c>
      <c r="F67" s="13">
        <f>AVERAGE(F49:F66)</f>
        <v>73.219384935167099</v>
      </c>
      <c r="G67" s="48">
        <f t="shared" ref="G67" si="5">AVERAGE(G49:G66)</f>
        <v>2.9201727973090339</v>
      </c>
      <c r="H67" s="30"/>
    </row>
    <row r="68" spans="3:8" ht="17" thickBot="1" x14ac:dyDescent="0.25">
      <c r="C68" s="15"/>
      <c r="D68" s="15"/>
      <c r="E68" s="26" t="s">
        <v>29</v>
      </c>
      <c r="F68" s="27">
        <f>STDEV(F49:F66)</f>
        <v>0.5823368020399784</v>
      </c>
      <c r="G68" s="49">
        <f t="shared" ref="G68" si="6">STDEV(G49:G66)</f>
        <v>0.58233680203997751</v>
      </c>
      <c r="H68" s="30"/>
    </row>
    <row r="69" spans="3:8" ht="17" thickBot="1" x14ac:dyDescent="0.25">
      <c r="C69" s="15"/>
      <c r="D69" s="15"/>
      <c r="E69" s="15"/>
      <c r="F69" s="30"/>
      <c r="G69" s="30"/>
      <c r="H69" s="30"/>
    </row>
    <row r="70" spans="3:8" x14ac:dyDescent="0.2">
      <c r="C70" s="50" t="s">
        <v>20</v>
      </c>
      <c r="D70" s="58" t="s">
        <v>6</v>
      </c>
      <c r="E70" s="10" t="s">
        <v>21</v>
      </c>
      <c r="F70" s="13">
        <v>72.535842895507812</v>
      </c>
      <c r="G70" s="14">
        <f>$F$46-F70</f>
        <v>3.6037148369683223</v>
      </c>
      <c r="H70" s="30"/>
    </row>
    <row r="71" spans="3:8" x14ac:dyDescent="0.2">
      <c r="C71" s="51"/>
      <c r="D71" s="53"/>
      <c r="E71" s="12" t="s">
        <v>22</v>
      </c>
      <c r="F71" s="17">
        <v>72.470893859863281</v>
      </c>
      <c r="G71" s="18">
        <f t="shared" ref="G71:G87" si="7">$F$46-F71</f>
        <v>3.6686638726128535</v>
      </c>
      <c r="H71" s="30"/>
    </row>
    <row r="72" spans="3:8" x14ac:dyDescent="0.2">
      <c r="C72" s="51"/>
      <c r="D72" s="53"/>
      <c r="E72" s="12" t="s">
        <v>23</v>
      </c>
      <c r="F72" s="17">
        <v>72.654815673828125</v>
      </c>
      <c r="G72" s="18">
        <f t="shared" si="7"/>
        <v>3.4847420586480098</v>
      </c>
      <c r="H72" s="30"/>
    </row>
    <row r="73" spans="3:8" x14ac:dyDescent="0.2">
      <c r="C73" s="51"/>
      <c r="D73" s="53" t="s">
        <v>10</v>
      </c>
      <c r="E73" s="12" t="s">
        <v>21</v>
      </c>
      <c r="F73" s="17">
        <v>74.104103088378906</v>
      </c>
      <c r="G73" s="18">
        <f t="shared" si="7"/>
        <v>2.0354546440972285</v>
      </c>
      <c r="H73" s="30"/>
    </row>
    <row r="74" spans="3:8" x14ac:dyDescent="0.2">
      <c r="C74" s="51"/>
      <c r="D74" s="53"/>
      <c r="E74" s="12" t="s">
        <v>22</v>
      </c>
      <c r="F74" s="17">
        <v>74.104103088378906</v>
      </c>
      <c r="G74" s="18">
        <f t="shared" si="7"/>
        <v>2.0354546440972285</v>
      </c>
      <c r="H74" s="30"/>
    </row>
    <row r="75" spans="3:8" x14ac:dyDescent="0.2">
      <c r="C75" s="51"/>
      <c r="D75" s="53"/>
      <c r="E75" s="12" t="s">
        <v>23</v>
      </c>
      <c r="F75" s="17">
        <v>73.946861267089844</v>
      </c>
      <c r="G75" s="18">
        <f t="shared" si="7"/>
        <v>2.192696465386291</v>
      </c>
      <c r="H75" s="30"/>
    </row>
    <row r="76" spans="3:8" x14ac:dyDescent="0.2">
      <c r="C76" s="51"/>
      <c r="D76" s="53" t="s">
        <v>11</v>
      </c>
      <c r="E76" s="12" t="s">
        <v>21</v>
      </c>
      <c r="F76" s="17">
        <v>73.724647521972656</v>
      </c>
      <c r="G76" s="18">
        <f t="shared" si="7"/>
        <v>2.4149102105034785</v>
      </c>
      <c r="H76" s="30"/>
    </row>
    <row r="77" spans="3:8" x14ac:dyDescent="0.2">
      <c r="C77" s="51"/>
      <c r="D77" s="53"/>
      <c r="E77" s="12" t="s">
        <v>22</v>
      </c>
      <c r="F77" s="17">
        <v>73.789764404296875</v>
      </c>
      <c r="G77" s="18">
        <f t="shared" si="7"/>
        <v>2.3497933281792598</v>
      </c>
      <c r="H77" s="30"/>
    </row>
    <row r="78" spans="3:8" ht="17" thickBot="1" x14ac:dyDescent="0.25">
      <c r="C78" s="51"/>
      <c r="D78" s="54"/>
      <c r="E78" s="24" t="s">
        <v>23</v>
      </c>
      <c r="F78" s="27">
        <v>73.573532104492188</v>
      </c>
      <c r="G78" s="22">
        <f t="shared" si="7"/>
        <v>2.5660256279839473</v>
      </c>
      <c r="H78" s="30"/>
    </row>
    <row r="79" spans="3:8" x14ac:dyDescent="0.2">
      <c r="C79" s="51"/>
      <c r="D79" s="57" t="s">
        <v>50</v>
      </c>
      <c r="E79" s="10" t="s">
        <v>21</v>
      </c>
      <c r="F79" s="33">
        <v>73.710395812988281</v>
      </c>
      <c r="G79" s="14">
        <f t="shared" si="7"/>
        <v>2.4291619194878535</v>
      </c>
      <c r="H79" s="30"/>
    </row>
    <row r="80" spans="3:8" x14ac:dyDescent="0.2">
      <c r="C80" s="51"/>
      <c r="D80" s="55"/>
      <c r="E80" s="12" t="s">
        <v>22</v>
      </c>
      <c r="F80" s="35">
        <v>73.710395812988281</v>
      </c>
      <c r="G80" s="18">
        <f t="shared" si="7"/>
        <v>2.4291619194878535</v>
      </c>
      <c r="H80" s="30"/>
    </row>
    <row r="81" spans="3:8" x14ac:dyDescent="0.2">
      <c r="C81" s="51"/>
      <c r="D81" s="55"/>
      <c r="E81" s="12" t="s">
        <v>23</v>
      </c>
      <c r="F81" s="35">
        <v>73.551612854003906</v>
      </c>
      <c r="G81" s="18">
        <f t="shared" si="7"/>
        <v>2.5879448784722285</v>
      </c>
      <c r="H81" s="30"/>
    </row>
    <row r="82" spans="3:8" x14ac:dyDescent="0.2">
      <c r="C82" s="51"/>
      <c r="D82" s="55" t="s">
        <v>51</v>
      </c>
      <c r="E82" s="12" t="s">
        <v>21</v>
      </c>
      <c r="F82" s="35">
        <v>73.710395812988281</v>
      </c>
      <c r="G82" s="18">
        <f t="shared" si="7"/>
        <v>2.4291619194878535</v>
      </c>
      <c r="H82" s="30"/>
    </row>
    <row r="83" spans="3:8" ht="16" customHeight="1" x14ac:dyDescent="0.2">
      <c r="C83" s="51"/>
      <c r="D83" s="55"/>
      <c r="E83" s="12" t="s">
        <v>22</v>
      </c>
      <c r="F83" s="35">
        <v>73.710395812988281</v>
      </c>
      <c r="G83" s="18">
        <f t="shared" si="7"/>
        <v>2.4291619194878535</v>
      </c>
      <c r="H83" s="30"/>
    </row>
    <row r="84" spans="3:8" x14ac:dyDescent="0.2">
      <c r="C84" s="51"/>
      <c r="D84" s="55"/>
      <c r="E84" s="12" t="s">
        <v>23</v>
      </c>
      <c r="F84" s="35">
        <v>73.551612854003906</v>
      </c>
      <c r="G84" s="18">
        <f t="shared" si="7"/>
        <v>2.5879448784722285</v>
      </c>
      <c r="H84" s="30"/>
    </row>
    <row r="85" spans="3:8" ht="16" customHeight="1" x14ac:dyDescent="0.2">
      <c r="C85" s="51"/>
      <c r="D85" s="55" t="s">
        <v>53</v>
      </c>
      <c r="E85" s="12" t="s">
        <v>21</v>
      </c>
      <c r="F85" s="17">
        <v>73.217185974121094</v>
      </c>
      <c r="G85" s="18">
        <f t="shared" si="7"/>
        <v>2.922371758355041</v>
      </c>
      <c r="H85" s="30"/>
    </row>
    <row r="86" spans="3:8" x14ac:dyDescent="0.2">
      <c r="C86" s="51"/>
      <c r="D86" s="55"/>
      <c r="E86" s="12" t="s">
        <v>22</v>
      </c>
      <c r="F86" s="17">
        <v>73.282394409179688</v>
      </c>
      <c r="G86" s="18">
        <f t="shared" si="7"/>
        <v>2.8571633232964473</v>
      </c>
      <c r="H86" s="30"/>
    </row>
    <row r="87" spans="3:8" ht="17" thickBot="1" x14ac:dyDescent="0.25">
      <c r="C87" s="52"/>
      <c r="D87" s="56"/>
      <c r="E87" s="24" t="s">
        <v>23</v>
      </c>
      <c r="F87" s="27">
        <v>73.198310852050781</v>
      </c>
      <c r="G87" s="25">
        <f t="shared" si="7"/>
        <v>2.9412468804253535</v>
      </c>
      <c r="H87" s="30"/>
    </row>
    <row r="88" spans="3:8" x14ac:dyDescent="0.2">
      <c r="C88" s="15"/>
      <c r="D88" s="15"/>
      <c r="E88" s="11" t="s">
        <v>28</v>
      </c>
      <c r="F88" s="13">
        <f>AVERAGE(F70:F87)</f>
        <v>73.474848005506729</v>
      </c>
      <c r="G88" s="48">
        <f t="shared" ref="G88" si="8">AVERAGE(G70:G87)</f>
        <v>2.6647097269694076</v>
      </c>
      <c r="H88" s="30"/>
    </row>
    <row r="89" spans="3:8" ht="17" thickBot="1" x14ac:dyDescent="0.25">
      <c r="C89" s="15"/>
      <c r="D89" s="15"/>
      <c r="E89" s="26" t="s">
        <v>29</v>
      </c>
      <c r="F89" s="27">
        <f>STDEV(F70:F87)</f>
        <v>0.4947819687807809</v>
      </c>
      <c r="G89" s="49">
        <f t="shared" ref="G89" si="9">STDEV(G70:G87)</f>
        <v>0.49478196878077912</v>
      </c>
      <c r="H89" s="30"/>
    </row>
    <row r="90" spans="3:8" ht="17" thickBot="1" x14ac:dyDescent="0.25">
      <c r="C90" s="15"/>
      <c r="D90" s="15"/>
      <c r="E90" s="15"/>
      <c r="F90" s="30"/>
      <c r="G90" s="30"/>
      <c r="H90" s="30"/>
    </row>
    <row r="91" spans="3:8" x14ac:dyDescent="0.2">
      <c r="C91" s="50" t="s">
        <v>24</v>
      </c>
      <c r="D91" s="58" t="s">
        <v>6</v>
      </c>
      <c r="E91" s="10" t="s">
        <v>25</v>
      </c>
      <c r="F91" s="13">
        <v>72.308586120605469</v>
      </c>
      <c r="G91" s="14">
        <f>$F$46-F91</f>
        <v>3.830971611870666</v>
      </c>
      <c r="H91" s="30"/>
    </row>
    <row r="92" spans="3:8" x14ac:dyDescent="0.2">
      <c r="C92" s="51"/>
      <c r="D92" s="53"/>
      <c r="E92" s="12" t="s">
        <v>26</v>
      </c>
      <c r="F92" s="17">
        <v>72.315727233886719</v>
      </c>
      <c r="G92" s="18">
        <f t="shared" ref="G92:G108" si="10">$F$46-F92</f>
        <v>3.823830498589416</v>
      </c>
      <c r="H92" s="30"/>
    </row>
    <row r="93" spans="3:8" x14ac:dyDescent="0.2">
      <c r="C93" s="51"/>
      <c r="D93" s="53"/>
      <c r="E93" s="12" t="s">
        <v>27</v>
      </c>
      <c r="F93" s="17">
        <v>72.186271667480469</v>
      </c>
      <c r="G93" s="18">
        <f t="shared" si="10"/>
        <v>3.953286064995666</v>
      </c>
      <c r="H93" s="30"/>
    </row>
    <row r="94" spans="3:8" x14ac:dyDescent="0.2">
      <c r="C94" s="51"/>
      <c r="D94" s="53" t="s">
        <v>10</v>
      </c>
      <c r="E94" s="12" t="s">
        <v>25</v>
      </c>
      <c r="F94" s="17">
        <v>73.5450439453125</v>
      </c>
      <c r="G94" s="18">
        <f t="shared" si="10"/>
        <v>2.5945137871636348</v>
      </c>
      <c r="H94" s="30"/>
    </row>
    <row r="95" spans="3:8" x14ac:dyDescent="0.2">
      <c r="C95" s="51"/>
      <c r="D95" s="53"/>
      <c r="E95" s="12" t="s">
        <v>26</v>
      </c>
      <c r="F95" s="17">
        <v>73.68267822265625</v>
      </c>
      <c r="G95" s="18">
        <f t="shared" si="10"/>
        <v>2.4568795098198848</v>
      </c>
      <c r="H95" s="30"/>
    </row>
    <row r="96" spans="3:8" x14ac:dyDescent="0.2">
      <c r="C96" s="51"/>
      <c r="D96" s="53"/>
      <c r="E96" s="12" t="s">
        <v>27</v>
      </c>
      <c r="F96" s="17">
        <v>73.617889404296875</v>
      </c>
      <c r="G96" s="18">
        <f t="shared" si="10"/>
        <v>2.5216683281792598</v>
      </c>
      <c r="H96" s="30"/>
    </row>
    <row r="97" spans="3:8" x14ac:dyDescent="0.2">
      <c r="C97" s="51"/>
      <c r="D97" s="53" t="s">
        <v>11</v>
      </c>
      <c r="E97" s="12" t="s">
        <v>25</v>
      </c>
      <c r="F97" s="17">
        <v>73.285911560058594</v>
      </c>
      <c r="G97" s="18">
        <f t="shared" si="10"/>
        <v>2.853646172417541</v>
      </c>
      <c r="H97" s="30"/>
    </row>
    <row r="98" spans="3:8" x14ac:dyDescent="0.2">
      <c r="C98" s="51"/>
      <c r="D98" s="53"/>
      <c r="E98" s="12" t="s">
        <v>26</v>
      </c>
      <c r="F98" s="17">
        <v>73.16900634765625</v>
      </c>
      <c r="G98" s="18">
        <f t="shared" si="10"/>
        <v>2.9705513848198848</v>
      </c>
      <c r="H98" s="30"/>
    </row>
    <row r="99" spans="3:8" ht="17" thickBot="1" x14ac:dyDescent="0.25">
      <c r="C99" s="51"/>
      <c r="D99" s="59"/>
      <c r="E99" s="20" t="s">
        <v>27</v>
      </c>
      <c r="F99" s="21">
        <v>73.298675537109375</v>
      </c>
      <c r="G99" s="22">
        <f t="shared" si="10"/>
        <v>2.8408821953667598</v>
      </c>
      <c r="H99" s="30"/>
    </row>
    <row r="100" spans="3:8" x14ac:dyDescent="0.2">
      <c r="C100" s="51"/>
      <c r="D100" s="57" t="s">
        <v>50</v>
      </c>
      <c r="E100" s="10" t="s">
        <v>25</v>
      </c>
      <c r="F100" s="33">
        <v>73.3480224609375</v>
      </c>
      <c r="G100" s="14">
        <f t="shared" si="10"/>
        <v>2.7915352715386348</v>
      </c>
      <c r="H100" s="30"/>
    </row>
    <row r="101" spans="3:8" x14ac:dyDescent="0.2">
      <c r="C101" s="51"/>
      <c r="D101" s="55"/>
      <c r="E101" s="12" t="s">
        <v>26</v>
      </c>
      <c r="F101" s="35">
        <v>73.345840454101562</v>
      </c>
      <c r="G101" s="18">
        <f t="shared" si="10"/>
        <v>2.7937172783745723</v>
      </c>
      <c r="H101" s="30"/>
    </row>
    <row r="102" spans="3:8" x14ac:dyDescent="0.2">
      <c r="C102" s="51"/>
      <c r="D102" s="55"/>
      <c r="E102" s="12" t="s">
        <v>27</v>
      </c>
      <c r="F102" s="35">
        <v>73.410545349121094</v>
      </c>
      <c r="G102" s="18">
        <f t="shared" si="10"/>
        <v>2.729012383355041</v>
      </c>
      <c r="H102" s="30"/>
    </row>
    <row r="103" spans="3:8" x14ac:dyDescent="0.2">
      <c r="C103" s="51"/>
      <c r="D103" s="55" t="s">
        <v>51</v>
      </c>
      <c r="E103" s="12" t="s">
        <v>25</v>
      </c>
      <c r="F103" s="35">
        <v>73.3480224609375</v>
      </c>
      <c r="G103" s="18">
        <f t="shared" si="10"/>
        <v>2.7915352715386348</v>
      </c>
      <c r="H103" s="30"/>
    </row>
    <row r="104" spans="3:8" x14ac:dyDescent="0.2">
      <c r="C104" s="51"/>
      <c r="D104" s="55"/>
      <c r="E104" s="12" t="s">
        <v>26</v>
      </c>
      <c r="F104" s="35">
        <v>73.345840454101562</v>
      </c>
      <c r="G104" s="18">
        <f t="shared" si="10"/>
        <v>2.7937172783745723</v>
      </c>
      <c r="H104" s="30"/>
    </row>
    <row r="105" spans="3:8" x14ac:dyDescent="0.2">
      <c r="C105" s="51"/>
      <c r="D105" s="55"/>
      <c r="E105" s="12" t="s">
        <v>27</v>
      </c>
      <c r="F105" s="35">
        <v>73.410545349121094</v>
      </c>
      <c r="G105" s="18">
        <f t="shared" si="10"/>
        <v>2.729012383355041</v>
      </c>
      <c r="H105" s="30"/>
    </row>
    <row r="106" spans="3:8" ht="16" customHeight="1" x14ac:dyDescent="0.2">
      <c r="C106" s="51"/>
      <c r="D106" s="55" t="s">
        <v>53</v>
      </c>
      <c r="E106" s="12" t="s">
        <v>25</v>
      </c>
      <c r="F106" s="17">
        <v>72.729789733886719</v>
      </c>
      <c r="G106" s="18">
        <f t="shared" si="10"/>
        <v>3.409767998589416</v>
      </c>
      <c r="H106" s="30"/>
    </row>
    <row r="107" spans="3:8" x14ac:dyDescent="0.2">
      <c r="C107" s="51"/>
      <c r="D107" s="55"/>
      <c r="E107" s="12" t="s">
        <v>26</v>
      </c>
      <c r="F107" s="17">
        <v>72.926216125488281</v>
      </c>
      <c r="G107" s="18">
        <f t="shared" si="10"/>
        <v>3.2133416069878535</v>
      </c>
      <c r="H107" s="30"/>
    </row>
    <row r="108" spans="3:8" ht="17" thickBot="1" x14ac:dyDescent="0.25">
      <c r="C108" s="52"/>
      <c r="D108" s="56"/>
      <c r="E108" s="24" t="s">
        <v>27</v>
      </c>
      <c r="F108" s="27">
        <v>72.861251831054688</v>
      </c>
      <c r="G108" s="25">
        <f t="shared" si="10"/>
        <v>3.2783059014214473</v>
      </c>
      <c r="H108" s="30"/>
    </row>
    <row r="109" spans="3:8" x14ac:dyDescent="0.2">
      <c r="C109" s="15"/>
      <c r="D109" s="15"/>
      <c r="E109" s="11" t="s">
        <v>28</v>
      </c>
      <c r="F109" s="13">
        <f>AVERAGE(F91:F108)</f>
        <v>73.118659125434021</v>
      </c>
      <c r="G109" s="48">
        <f t="shared" ref="G109" si="11">AVERAGE(G91:G108)</f>
        <v>3.0208986070421071</v>
      </c>
      <c r="H109" s="30"/>
    </row>
    <row r="110" spans="3:8" ht="17" thickBot="1" x14ac:dyDescent="0.25">
      <c r="C110" s="15"/>
      <c r="D110" s="15"/>
      <c r="E110" s="26" t="s">
        <v>29</v>
      </c>
      <c r="F110" s="27">
        <f>STDEV(F91:F108)</f>
        <v>0.46117981546705689</v>
      </c>
      <c r="G110" s="49">
        <f t="shared" ref="G110" si="12">STDEV(G91:G108)</f>
        <v>0.46117981546705894</v>
      </c>
      <c r="H110" s="30"/>
    </row>
  </sheetData>
  <mergeCells count="43">
    <mergeCell ref="K4:L4"/>
    <mergeCell ref="C7:C24"/>
    <mergeCell ref="D7:D9"/>
    <mergeCell ref="D10:D12"/>
    <mergeCell ref="D13:D15"/>
    <mergeCell ref="J13:J14"/>
    <mergeCell ref="K13:L13"/>
    <mergeCell ref="D16:D18"/>
    <mergeCell ref="D19:D21"/>
    <mergeCell ref="D22:D24"/>
    <mergeCell ref="C3:C5"/>
    <mergeCell ref="D3:D5"/>
    <mergeCell ref="E3:E5"/>
    <mergeCell ref="F3:G3"/>
    <mergeCell ref="J4:J5"/>
    <mergeCell ref="C28:C45"/>
    <mergeCell ref="D28:D30"/>
    <mergeCell ref="D31:D33"/>
    <mergeCell ref="D34:D36"/>
    <mergeCell ref="D37:D39"/>
    <mergeCell ref="D40:D42"/>
    <mergeCell ref="D43:D45"/>
    <mergeCell ref="C49:C66"/>
    <mergeCell ref="D49:D51"/>
    <mergeCell ref="D52:D54"/>
    <mergeCell ref="D55:D57"/>
    <mergeCell ref="D58:D60"/>
    <mergeCell ref="D61:D63"/>
    <mergeCell ref="D64:D66"/>
    <mergeCell ref="C70:C87"/>
    <mergeCell ref="D70:D72"/>
    <mergeCell ref="D73:D75"/>
    <mergeCell ref="D76:D78"/>
    <mergeCell ref="D79:D81"/>
    <mergeCell ref="D82:D84"/>
    <mergeCell ref="D85:D87"/>
    <mergeCell ref="C91:C108"/>
    <mergeCell ref="D91:D93"/>
    <mergeCell ref="D94:D96"/>
    <mergeCell ref="D97:D99"/>
    <mergeCell ref="D100:D102"/>
    <mergeCell ref="D103:D105"/>
    <mergeCell ref="D106:D108"/>
  </mergeCells>
  <pageMargins left="0.7" right="0.7" top="0.75" bottom="0.75" header="0.3" footer="0.3"/>
  <pageSetup scale="18" orientation="portrait" horizontalDpi="0" verticalDpi="0" copies="2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Within-sample 6 expt analysis</vt:lpstr>
      <vt:lpstr>Multi-sample 6 expt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Malofsky, Nicole A</dc:creator>
  <cp:lastModifiedBy>Malofsky, Nicole A</cp:lastModifiedBy>
  <cp:lastPrinted>2024-09-24T16:05:45Z</cp:lastPrinted>
  <dcterms:created xsi:type="dcterms:W3CDTF">2024-09-12T19:07:06Z</dcterms:created>
  <dcterms:modified xsi:type="dcterms:W3CDTF">2025-01-30T20:46:26Z</dcterms:modified>
</cp:coreProperties>
</file>