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electing Susceptible Melt Probe Sequence - Supplement/Swesh Expt 19/"/>
    </mc:Choice>
  </mc:AlternateContent>
  <xr:revisionPtr revIDLastSave="0" documentId="13_ncr:1_{D0111C0E-9D03-2949-8207-06D271999A09}" xr6:coauthVersionLast="47" xr6:coauthVersionMax="47" xr10:uidLastSave="{00000000-0000-0000-0000-000000000000}"/>
  <bookViews>
    <workbookView xWindow="5140" yWindow="1820" windowWidth="28800" windowHeight="16260" xr2:uid="{00000000-000D-0000-FFFF-FFFF00000000}"/>
  </bookViews>
  <sheets>
    <sheet name="SensiFAST seg1" sheetId="22" r:id="rId1"/>
  </sheets>
  <definedNames>
    <definedName name="_xlnm.Print_Area" localSheetId="0">'SensiFAST seg1'!$R$5:$AO$16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2" l="1"/>
  <c r="G11" i="22" l="1"/>
  <c r="G12" i="22"/>
  <c r="F14" i="22" l="1"/>
  <c r="G14" i="22" s="1"/>
  <c r="I14" i="22"/>
  <c r="I33" i="22"/>
  <c r="G33" i="22"/>
  <c r="I32" i="22"/>
  <c r="G32" i="22"/>
  <c r="I13" i="22"/>
  <c r="F13" i="22"/>
  <c r="G13" i="22" s="1"/>
  <c r="I12" i="22"/>
  <c r="I10" i="22"/>
  <c r="F10" i="22" l="1"/>
  <c r="G10" i="22" l="1"/>
  <c r="G20" i="22" s="1"/>
  <c r="G21" i="22"/>
  <c r="F20" i="22"/>
</calcChain>
</file>

<file path=xl/sharedStrings.xml><?xml version="1.0" encoding="utf-8"?>
<sst xmlns="http://schemas.openxmlformats.org/spreadsheetml/2006/main" count="137" uniqueCount="118">
  <si>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</si>
  <si>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</si>
  <si>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</si>
  <si>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</si>
  <si>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</si>
  <si>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</si>
  <si>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</si>
  <si>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</si>
  <si>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</si>
  <si>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</si>
  <si>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</si>
  <si>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</si>
  <si>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</si>
  <si>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</si>
  <si>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</si>
  <si>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</si>
  <si>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</si>
  <si>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</si>
  <si>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</si>
  <si>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</si>
  <si>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</si>
  <si>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</si>
  <si>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</si>
  <si>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</si>
  <si>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2X</t>
  </si>
  <si>
    <t>NTC</t>
  </si>
  <si>
    <t>15 min UV light in clean hood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</si>
  <si>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</si>
  <si>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</si>
  <si>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</si>
  <si>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</si>
  <si>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</si>
  <si>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</si>
  <si>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</si>
  <si>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</si>
  <si>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</si>
  <si>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</si>
  <si>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Grp #</t>
  </si>
  <si>
    <t>Plate</t>
  </si>
  <si>
    <t>PCR instrument = Quant</t>
  </si>
  <si>
    <t>95C to 50C</t>
  </si>
  <si>
    <t>Anneal / Hybridiization of L-DNA *aquire*</t>
  </si>
  <si>
    <t>Melt Analysis *aquire*</t>
  </si>
  <si>
    <t>LC Green Plus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</si>
  <si>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</si>
  <si>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</si>
  <si>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</si>
  <si>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</si>
  <si>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</si>
  <si>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</si>
  <si>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</si>
  <si>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</si>
  <si>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</si>
  <si>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WT Ultramer</t>
  </si>
  <si>
    <t>N/A</t>
  </si>
  <si>
    <t>Mutant</t>
  </si>
  <si>
    <t>Note w/r to mutants: SNP underlined in red</t>
  </si>
  <si>
    <t>Custom melt // targets: no passive reference, LCGreen Plus, ROX, optical filters x1/m1 m4/x4</t>
  </si>
  <si>
    <t>Sample groups by copies per rxn (2 x 10^6 copies)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</si>
  <si>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</si>
  <si>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</si>
  <si>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</si>
  <si>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SensiFAST Probe No-ROX Kit (BIO-86005)</t>
  </si>
  <si>
    <t>I491F</t>
  </si>
  <si>
    <t>A1471T</t>
  </si>
  <si>
    <t>MEP364</t>
  </si>
  <si>
    <r>
      <t>TCACGTGAGCGTGCCGGGCTGGAGGTCCGCGACGTGCACCCGTCGCACTACGGCCGGATGTGCCCGATCGAAACCCCTGAGGGGCCCAACATCGGTCTG</t>
    </r>
    <r>
      <rPr>
        <sz val="12"/>
        <color rgb="FFFF0000"/>
        <rFont val="Courier New"/>
        <family val="1"/>
      </rPr>
      <t>T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</si>
  <si>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r>
      <t>TCACGTGAGCGTGCCGGGCTGGAGGTCCGCGACGTGCACCCGTCGCACTACGGCCGGATGTGCCCGATCGAAACCCCTGAGGGGCCCAACATCGGTCTG</t>
    </r>
    <r>
      <rPr>
        <u/>
        <sz val="12"/>
        <color rgb="FF000000"/>
        <rFont val="Courier New"/>
        <family val="1"/>
      </rPr>
      <t>A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</si>
  <si>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t>MEP365</t>
  </si>
  <si>
    <t>Location: -20C, rpob - I491 F pink box from 6/3/24</t>
  </si>
  <si>
    <t>60C to 95C</t>
  </si>
  <si>
    <t>Melt: 1.6C/s  to 95C 2m, 0.1C/s  to 50C 15s, 1.6C/s to 60C 1m, 0.025C/s acq continuous to 95C 15s</t>
  </si>
  <si>
    <t>Set 1</t>
  </si>
  <si>
    <t>WT MEP364</t>
  </si>
  <si>
    <t>Set 2</t>
  </si>
  <si>
    <t>WT MEP365</t>
  </si>
  <si>
    <t>Set 3</t>
  </si>
  <si>
    <t>WT MEP366</t>
  </si>
  <si>
    <t>Set 4</t>
  </si>
  <si>
    <t>WT MEP367</t>
  </si>
  <si>
    <t>Set 5</t>
  </si>
  <si>
    <t>WT MEP368</t>
  </si>
  <si>
    <t>Set 6</t>
  </si>
  <si>
    <t>WT MEP369</t>
  </si>
  <si>
    <t>MEP354-362 EVEN</t>
  </si>
  <si>
    <t>MEP354-362 ODD</t>
  </si>
  <si>
    <t>Target = N/A</t>
  </si>
  <si>
    <t>WT + WT</t>
  </si>
  <si>
    <t>Mutant + WT</t>
  </si>
  <si>
    <t>LC Green Plus (BioFire Cat # BCHM-ASY-0005, LOT 302124), 10X in 10mM Tris-HCl, o 6/20/24, stored in ClRm FridgeB</t>
  </si>
  <si>
    <t>Target Room Strand A</t>
  </si>
  <si>
    <t>Target Room Strand B</t>
  </si>
  <si>
    <t>Segment A 27bases</t>
  </si>
  <si>
    <t>Segment B 28bases</t>
  </si>
  <si>
    <t>Segment C 29bases</t>
  </si>
  <si>
    <t>Segment D 30bases</t>
  </si>
  <si>
    <t>4uL MEP452</t>
  </si>
  <si>
    <t>4uL MEP455</t>
  </si>
  <si>
    <t>4uL MEP458</t>
  </si>
  <si>
    <t>4uL MEP461</t>
  </si>
  <si>
    <t>4uL MEP451</t>
  </si>
  <si>
    <t>4uL MEP453</t>
  </si>
  <si>
    <t>4uL MEP454</t>
  </si>
  <si>
    <t>4uL MEP456</t>
  </si>
  <si>
    <t>4uL MEP457</t>
  </si>
  <si>
    <t>4uL MEP459</t>
  </si>
  <si>
    <t>4uL MEP460</t>
  </si>
  <si>
    <t>4uL MEP462</t>
  </si>
  <si>
    <t>Strand B (WT (varies) as RC)  - add in target room</t>
  </si>
  <si>
    <t>Strand A (WT or Mutant –varies)  - add in target room</t>
  </si>
  <si>
    <t>Prep 8x per sample type</t>
  </si>
  <si>
    <t>19 - SensiFAST Probe No Rox</t>
  </si>
  <si>
    <t xml:space="preserve">Sample types per 4 segments: </t>
  </si>
  <si>
    <t>Mutant+WT(RC) strands</t>
  </si>
  <si>
    <t>WT+WT(RC) strands</t>
  </si>
  <si>
    <t xml:space="preserve">Kit = SensiFAST Probe No-ROX Kit </t>
  </si>
  <si>
    <t>Segments prep MEP451-462 on 7.08.24 in -80 box rpoB-RRDR as 7.525E12c/uL in water</t>
  </si>
  <si>
    <t xml:space="preserve">Goal: Test Probe approach for detecting I491F rpob mutant by melting with 1:1 ratio of double-stranded REVERSE complement- aka RC! Use WT  with RC WT  vs. Mutant I491F with 4 different segments(A-D) . Each strand in soln individually at 7.525E12 c/uL --&gt;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</si>
</sst>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b/>
      <sz val="12"/>
      <color rgb="FFFFFFFF"/>
      <name val="Calibri"/>
      <family val="2"/>
      <scheme val="minor"/>
    </font>
    <font>
      <sz val="11"/>
      <color rgb="FFFFFFFF"/>
      <name val="Arial"/>
      <family val="2"/>
    </font>
    <font>
      <sz val="12"/>
      <color rgb="FFFF0000"/>
      <name val="Courier New"/>
      <family val="1"/>
    </font>
    <font>
      <u/>
      <sz val="12"/>
      <color rgb="FF000000"/>
      <name val="Courier New"/>
      <family val="1"/>
    </font>
    <font>
      <b/>
      <sz val="14"/>
      <color rgb="FFFF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1"/>
      <color rgb="FF0432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FD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rgb="FF008F0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21B8"/>
        <bgColor rgb="FF000000"/>
      </patternFill>
    </fill>
    <fill>
      <patternFill patternType="solid">
        <fgColor rgb="FFFF21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0" fillId="0" borderId="1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3" borderId="26" xfId="0" applyFill="1" applyBorder="1"/>
    <xf numFmtId="0" fontId="1" fillId="0" borderId="30" xfId="0" applyFont="1" applyBorder="1" applyAlignment="1">
      <alignment horizontal="center" vertical="center" wrapText="1"/>
    </xf>
    <xf numFmtId="0" fontId="0" fillId="3" borderId="22" xfId="0" applyFill="1" applyBorder="1"/>
    <xf numFmtId="0" fontId="0" fillId="0" borderId="0" xfId="0" applyAlignment="1">
      <alignment vertical="center"/>
    </xf>
    <xf numFmtId="0" fontId="8" fillId="0" borderId="0" xfId="0" applyFont="1"/>
    <xf numFmtId="1" fontId="0" fillId="0" borderId="11" xfId="0" applyNumberFormat="1" applyBorder="1" applyAlignment="1">
      <alignment horizontal="right"/>
    </xf>
    <xf numFmtId="0" fontId="4" fillId="0" borderId="0" xfId="0" applyFont="1"/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0" fontId="4" fillId="4" borderId="2" xfId="0" applyFont="1" applyFill="1" applyBorder="1"/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0" fillId="0" borderId="17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2" fillId="4" borderId="17" xfId="0" applyFont="1" applyFill="1" applyBorder="1" applyAlignment="1">
      <alignment horizontal="justify" vertical="center" wrapText="1"/>
    </xf>
    <xf numFmtId="0" fontId="12" fillId="7" borderId="17" xfId="0" applyFont="1" applyFill="1" applyBorder="1" applyAlignment="1">
      <alignment horizontal="justify" vertical="center" wrapText="1"/>
    </xf>
    <xf numFmtId="0" fontId="12" fillId="8" borderId="17" xfId="0" applyFont="1" applyFill="1" applyBorder="1" applyAlignment="1">
      <alignment horizontal="justify" vertical="center" wrapText="1"/>
    </xf>
    <xf numFmtId="0" fontId="12" fillId="9" borderId="17" xfId="0" applyFont="1" applyFill="1" applyBorder="1" applyAlignment="1">
      <alignment horizontal="justify" vertical="center" wrapText="1"/>
    </xf>
    <xf numFmtId="0" fontId="6" fillId="0" borderId="5" xfId="0" applyFont="1" applyBorder="1"/>
    <xf numFmtId="0" fontId="12" fillId="0" borderId="17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/>
    </xf>
    <xf numFmtId="0" fontId="10" fillId="6" borderId="17" xfId="0" applyFont="1" applyFill="1" applyBorder="1" applyAlignment="1">
      <alignment horizontal="justify" vertical="center" wrapText="1"/>
    </xf>
    <xf numFmtId="0" fontId="12" fillId="6" borderId="17" xfId="0" applyFont="1" applyFill="1" applyBorder="1" applyAlignment="1">
      <alignment horizontal="justify" vertical="center" wrapText="1"/>
    </xf>
    <xf numFmtId="0" fontId="10" fillId="7" borderId="17" xfId="0" applyFont="1" applyFill="1" applyBorder="1" applyAlignment="1">
      <alignment horizontal="justify" vertical="center" wrapText="1"/>
    </xf>
    <xf numFmtId="0" fontId="10" fillId="8" borderId="17" xfId="0" applyFont="1" applyFill="1" applyBorder="1" applyAlignment="1">
      <alignment horizontal="justify" vertical="center" wrapText="1"/>
    </xf>
    <xf numFmtId="0" fontId="12" fillId="11" borderId="17" xfId="0" applyFont="1" applyFill="1" applyBorder="1" applyAlignment="1">
      <alignment horizontal="justify" vertical="center" wrapText="1"/>
    </xf>
    <xf numFmtId="0" fontId="12" fillId="12" borderId="17" xfId="0" applyFont="1" applyFill="1" applyBorder="1" applyAlignment="1">
      <alignment horizontal="justify" vertical="center" wrapText="1"/>
    </xf>
    <xf numFmtId="0" fontId="10" fillId="12" borderId="17" xfId="0" applyFont="1" applyFill="1" applyBorder="1" applyAlignment="1">
      <alignment horizontal="justify" vertical="center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0" borderId="0" xfId="0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2" fillId="13" borderId="17" xfId="0" applyFont="1" applyFill="1" applyBorder="1" applyAlignment="1">
      <alignment horizontal="justify" vertical="center" wrapText="1"/>
    </xf>
    <xf numFmtId="0" fontId="1" fillId="0" borderId="32" xfId="0" applyFont="1" applyBorder="1"/>
    <xf numFmtId="0" fontId="6" fillId="0" borderId="5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2" fillId="2" borderId="17" xfId="0" applyFont="1" applyFill="1" applyBorder="1" applyAlignment="1">
      <alignment horizontal="justify" vertical="center" wrapText="1"/>
    </xf>
    <xf numFmtId="0" fontId="12" fillId="14" borderId="17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 wrapText="1"/>
    </xf>
    <xf numFmtId="0" fontId="11" fillId="0" borderId="15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0" fillId="0" borderId="26" xfId="0" applyBorder="1"/>
    <xf numFmtId="0" fontId="0" fillId="0" borderId="38" xfId="0" applyBorder="1"/>
    <xf numFmtId="0" fontId="0" fillId="5" borderId="0" xfId="0" applyFill="1"/>
    <xf numFmtId="0" fontId="10" fillId="0" borderId="31" xfId="0" applyFont="1" applyBorder="1" applyAlignment="1">
      <alignment horizontal="justify" vertical="center" wrapText="1"/>
    </xf>
    <xf numFmtId="0" fontId="19" fillId="19" borderId="0" xfId="0" applyFont="1" applyFill="1"/>
    <xf numFmtId="0" fontId="19" fillId="20" borderId="0" xfId="0" applyFont="1" applyFill="1"/>
    <xf numFmtId="0" fontId="20" fillId="6" borderId="17" xfId="0" applyFont="1" applyFill="1" applyBorder="1" applyAlignment="1">
      <alignment horizontal="justify" vertical="center" wrapText="1"/>
    </xf>
    <xf numFmtId="0" fontId="20" fillId="10" borderId="17" xfId="0" applyFont="1" applyFill="1" applyBorder="1" applyAlignment="1">
      <alignment horizontal="justify" vertical="center" wrapText="1"/>
    </xf>
    <xf numFmtId="0" fontId="20" fillId="10" borderId="23" xfId="0" applyFont="1" applyFill="1" applyBorder="1" applyAlignment="1">
      <alignment horizontal="justify" vertical="center" wrapText="1"/>
    </xf>
    <xf numFmtId="0" fontId="20" fillId="10" borderId="39" xfId="0" applyFont="1" applyFill="1" applyBorder="1" applyAlignment="1">
      <alignment horizontal="justify" vertical="center" wrapText="1"/>
    </xf>
    <xf numFmtId="0" fontId="20" fillId="4" borderId="17" xfId="0" applyFont="1" applyFill="1" applyBorder="1" applyAlignment="1">
      <alignment horizontal="justify" vertical="center" wrapText="1"/>
    </xf>
    <xf numFmtId="0" fontId="25" fillId="0" borderId="0" xfId="0" applyFont="1" applyAlignment="1">
      <alignment horizontal="center"/>
    </xf>
    <xf numFmtId="0" fontId="20" fillId="8" borderId="17" xfId="0" applyFont="1" applyFill="1" applyBorder="1" applyAlignment="1">
      <alignment horizontal="justify" vertical="center" wrapText="1"/>
    </xf>
    <xf numFmtId="0" fontId="20" fillId="7" borderId="17" xfId="0" applyFont="1" applyFill="1" applyBorder="1" applyAlignment="1">
      <alignment horizontal="justify" vertical="center" wrapText="1"/>
    </xf>
    <xf numFmtId="0" fontId="20" fillId="9" borderId="17" xfId="0" applyFont="1" applyFill="1" applyBorder="1" applyAlignment="1">
      <alignment horizontal="justify" vertical="center" wrapText="1"/>
    </xf>
    <xf numFmtId="0" fontId="20" fillId="2" borderId="17" xfId="0" applyFont="1" applyFill="1" applyBorder="1" applyAlignment="1">
      <alignment horizontal="justify" vertical="center" wrapText="1"/>
    </xf>
    <xf numFmtId="0" fontId="4" fillId="8" borderId="5" xfId="0" applyFont="1" applyFill="1" applyBorder="1"/>
    <xf numFmtId="0" fontId="20" fillId="12" borderId="17" xfId="0" applyFont="1" applyFill="1" applyBorder="1" applyAlignment="1">
      <alignment horizontal="justify" vertical="center" wrapText="1"/>
    </xf>
    <xf numFmtId="0" fontId="20" fillId="11" borderId="17" xfId="0" applyFont="1" applyFill="1" applyBorder="1" applyAlignment="1">
      <alignment horizontal="justify" vertical="center" wrapText="1"/>
    </xf>
    <xf numFmtId="49" fontId="7" fillId="0" borderId="3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19" borderId="34" xfId="0" applyFont="1" applyFill="1" applyBorder="1"/>
    <xf numFmtId="0" fontId="19" fillId="15" borderId="35" xfId="0" applyFont="1" applyFill="1" applyBorder="1"/>
    <xf numFmtId="0" fontId="19" fillId="18" borderId="34" xfId="0" applyFont="1" applyFill="1" applyBorder="1"/>
    <xf numFmtId="0" fontId="19" fillId="21" borderId="35" xfId="0" applyFont="1" applyFill="1" applyBorder="1"/>
    <xf numFmtId="0" fontId="19" fillId="17" borderId="34" xfId="0" applyFont="1" applyFill="1" applyBorder="1"/>
    <xf numFmtId="0" fontId="1" fillId="22" borderId="35" xfId="0" applyFont="1" applyFill="1" applyBorder="1"/>
    <xf numFmtId="0" fontId="19" fillId="23" borderId="34" xfId="0" applyFont="1" applyFill="1" applyBorder="1"/>
    <xf numFmtId="0" fontId="1" fillId="16" borderId="35" xfId="0" applyFont="1" applyFill="1" applyBorder="1"/>
    <xf numFmtId="0" fontId="4" fillId="6" borderId="40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6" fillId="12" borderId="35" xfId="0" applyFont="1" applyFill="1" applyBorder="1" applyAlignment="1">
      <alignment horizontal="center" vertical="center"/>
    </xf>
    <xf numFmtId="0" fontId="0" fillId="12" borderId="29" xfId="0" applyFill="1" applyBorder="1" applyAlignment="1">
      <alignment horizontal="center"/>
    </xf>
    <xf numFmtId="0" fontId="4" fillId="24" borderId="40" xfId="0" applyFont="1" applyFill="1" applyBorder="1" applyAlignment="1">
      <alignment horizontal="center" vertical="center"/>
    </xf>
    <xf numFmtId="0" fontId="4" fillId="24" borderId="2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31" xfId="0" applyBorder="1" applyAlignment="1">
      <alignment horizontal="center" wrapText="1"/>
    </xf>
    <xf numFmtId="20" fontId="6" fillId="0" borderId="1" xfId="0" applyNumberFormat="1" applyFont="1" applyBorder="1" applyAlignment="1">
      <alignment horizontal="center" vertical="center"/>
    </xf>
    <xf numFmtId="20" fontId="6" fillId="0" borderId="6" xfId="0" applyNumberFormat="1" applyFont="1" applyBorder="1" applyAlignment="1">
      <alignment horizontal="center" vertical="center"/>
    </xf>
    <xf numFmtId="20" fontId="6" fillId="0" borderId="8" xfId="0" applyNumberFormat="1" applyFont="1" applyBorder="1" applyAlignment="1">
      <alignment horizontal="center" vertical="center"/>
    </xf>
    <xf numFmtId="20" fontId="6" fillId="0" borderId="9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FDFF"/>
      <color rgb="FFFF21B8"/>
      <color rgb="FF008F00"/>
      <color rgb="FFFF2F92"/>
      <color rgb="FFD883FF"/>
      <color rgb="FF00FA00"/>
      <color rgb="FFFF40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AI67"/>
  <sheetViews>
    <sheetView tabSelected="1" topLeftCell="M1" zoomScale="93" zoomScaleNormal="160" workbookViewId="0">
      <selection activeCell="T18" sqref="T18"/>
    </sheetView>
  </sheetViews>
  <sheetFormatPr baseColWidth="10" defaultColWidth="11" defaultRowHeight="16"/>
  <cols>
    <col min="1" max="1" width="13.5" customWidth="1"/>
    <col min="2" max="2" width="5.6640625" customWidth="1"/>
    <col min="3" max="3" width="55.33203125" customWidth="1"/>
    <col min="4" max="4" width="21.1640625" customWidth="1"/>
    <col min="5" max="5" width="16.5" customWidth="1"/>
    <col min="6" max="6" width="18" customWidth="1"/>
    <col min="7" max="7" width="17.1640625" customWidth="1"/>
    <col min="8" max="8" width="8.6640625" customWidth="1"/>
    <col min="9" max="9" width="57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8.5" customWidth="1"/>
    <col min="18" max="18" width="14.6640625" customWidth="1"/>
    <col min="19" max="19" width="12.5" bestFit="1" customWidth="1"/>
    <col min="20" max="20" width="20.33203125" bestFit="1" customWidth="1"/>
    <col min="21" max="21" width="20.33203125" style="41" bestFit="1" customWidth="1"/>
    <col min="22" max="22" width="10.33203125" customWidth="1"/>
    <col min="23" max="23" width="2.6640625" customWidth="1"/>
    <col min="24" max="33" width="3.83203125" customWidth="1"/>
    <col min="34" max="35" width="3.6640625" bestFit="1" customWidth="1"/>
    <col min="36" max="47" width="2.83203125" customWidth="1"/>
  </cols>
  <sheetData>
    <row r="1" spans="3:35" ht="16" customHeight="1"/>
    <row r="2" spans="3:35" ht="17" customHeight="1" thickBot="1"/>
    <row r="3" spans="3:35" ht="17" customHeight="1" thickBot="1">
      <c r="C3" s="11"/>
      <c r="D3" s="32" t="s">
        <v>111</v>
      </c>
      <c r="I3" s="149" t="s">
        <v>117</v>
      </c>
    </row>
    <row r="4" spans="3:35" ht="17" thickBot="1">
      <c r="C4" s="11" t="s">
        <v>0</v>
      </c>
      <c r="D4" s="6">
        <v>45481</v>
      </c>
      <c r="I4" s="149"/>
      <c r="Q4" s="31"/>
      <c r="R4" s="31"/>
    </row>
    <row r="5" spans="3:35" ht="17" customHeight="1" thickBot="1">
      <c r="E5" s="98"/>
      <c r="F5" s="11" t="s">
        <v>2</v>
      </c>
      <c r="G5" s="7">
        <v>3</v>
      </c>
      <c r="I5" s="149"/>
      <c r="K5" s="66"/>
      <c r="S5" s="133"/>
      <c r="T5" s="133"/>
      <c r="U5" s="133"/>
      <c r="V5" s="24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</row>
    <row r="6" spans="3:35" ht="17" customHeight="1" thickBot="1">
      <c r="C6" s="142" t="s">
        <v>115</v>
      </c>
      <c r="D6" s="143"/>
      <c r="E6" s="144" t="s">
        <v>110</v>
      </c>
      <c r="I6" s="149"/>
      <c r="K6" s="86"/>
      <c r="M6" s="134" t="s">
        <v>60</v>
      </c>
      <c r="S6" s="107" t="s">
        <v>28</v>
      </c>
      <c r="T6" s="107" t="s">
        <v>90</v>
      </c>
      <c r="U6" s="106" t="s">
        <v>91</v>
      </c>
      <c r="V6" s="24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3:35" ht="18" customHeight="1" thickBot="1">
      <c r="C7" s="145"/>
      <c r="D7" s="146"/>
      <c r="E7" s="144"/>
      <c r="F7" s="147" t="s">
        <v>3</v>
      </c>
      <c r="G7" s="148"/>
      <c r="H7" s="40"/>
      <c r="I7" s="149"/>
      <c r="K7" s="86"/>
      <c r="L7" s="33"/>
      <c r="M7" s="135"/>
      <c r="N7" s="69" t="s">
        <v>9</v>
      </c>
      <c r="O7" s="69" t="s">
        <v>10</v>
      </c>
      <c r="R7" s="156" t="s">
        <v>92</v>
      </c>
      <c r="S7" s="108" t="s">
        <v>87</v>
      </c>
      <c r="T7" s="116" t="s">
        <v>100</v>
      </c>
      <c r="U7" s="117" t="s">
        <v>96</v>
      </c>
      <c r="V7" s="24"/>
      <c r="W7" s="45"/>
      <c r="X7" s="84">
        <v>1</v>
      </c>
      <c r="Y7" s="84">
        <v>2</v>
      </c>
      <c r="Z7" s="84">
        <v>3</v>
      </c>
      <c r="AA7" s="84">
        <v>4</v>
      </c>
      <c r="AB7" s="84">
        <v>5</v>
      </c>
      <c r="AC7" s="84">
        <v>6</v>
      </c>
      <c r="AD7" s="84">
        <v>7</v>
      </c>
      <c r="AE7" s="45">
        <v>8</v>
      </c>
      <c r="AF7" s="45">
        <v>9</v>
      </c>
      <c r="AG7" s="45">
        <v>10</v>
      </c>
      <c r="AH7" s="45">
        <v>11</v>
      </c>
      <c r="AI7" s="45">
        <v>12</v>
      </c>
    </row>
    <row r="8" spans="3:35" ht="16" customHeight="1" thickBot="1">
      <c r="F8" s="8">
        <v>1</v>
      </c>
      <c r="G8" s="14">
        <v>4</v>
      </c>
      <c r="I8" s="150"/>
      <c r="K8" s="41"/>
      <c r="M8" s="70" t="s">
        <v>41</v>
      </c>
      <c r="N8" s="136" t="s">
        <v>40</v>
      </c>
      <c r="O8" s="137"/>
      <c r="R8" s="157"/>
      <c r="S8" s="109" t="s">
        <v>88</v>
      </c>
      <c r="T8" s="118" t="s">
        <v>101</v>
      </c>
      <c r="U8" s="119" t="s">
        <v>96</v>
      </c>
      <c r="V8" s="24"/>
      <c r="W8" s="90" t="s">
        <v>29</v>
      </c>
      <c r="X8" s="95"/>
      <c r="Y8" s="96"/>
      <c r="Z8" s="96"/>
      <c r="AA8" s="96"/>
      <c r="AB8" s="95"/>
      <c r="AC8" s="96"/>
      <c r="AD8" s="96"/>
      <c r="AE8" s="96"/>
      <c r="AF8" s="95"/>
      <c r="AG8" s="96"/>
      <c r="AH8" s="96"/>
      <c r="AI8" s="96"/>
    </row>
    <row r="9" spans="3:35" ht="17" customHeight="1" thickBot="1">
      <c r="C9" s="12" t="s">
        <v>1</v>
      </c>
      <c r="D9" s="13" t="s">
        <v>20</v>
      </c>
      <c r="E9" s="13" t="s">
        <v>21</v>
      </c>
      <c r="F9" s="13" t="s">
        <v>11</v>
      </c>
      <c r="G9" s="28" t="s">
        <v>12</v>
      </c>
      <c r="H9" s="151" t="s">
        <v>22</v>
      </c>
      <c r="I9" s="152"/>
      <c r="K9" s="41"/>
      <c r="M9" s="71" t="s">
        <v>42</v>
      </c>
      <c r="N9" s="138" t="s">
        <v>70</v>
      </c>
      <c r="O9" s="139"/>
      <c r="R9" s="156" t="s">
        <v>93</v>
      </c>
      <c r="S9" s="112" t="s">
        <v>87</v>
      </c>
      <c r="T9" s="130" t="s">
        <v>102</v>
      </c>
      <c r="U9" s="131" t="s">
        <v>97</v>
      </c>
      <c r="V9" s="24"/>
      <c r="W9" s="44" t="s">
        <v>30</v>
      </c>
      <c r="X9" s="94"/>
      <c r="Y9" s="85"/>
      <c r="Z9" s="85"/>
      <c r="AA9" s="93"/>
      <c r="AB9" s="93"/>
      <c r="AC9" s="93"/>
      <c r="AD9" s="100"/>
      <c r="AE9" s="100"/>
      <c r="AF9" s="100"/>
      <c r="AG9" s="85"/>
      <c r="AH9" s="85"/>
      <c r="AI9" s="94"/>
    </row>
    <row r="10" spans="3:35" ht="17" customHeight="1" thickBot="1">
      <c r="C10" s="2" t="s">
        <v>4</v>
      </c>
      <c r="D10" s="1"/>
      <c r="E10" s="1"/>
      <c r="F10" s="26">
        <f>F19-SUM(F11:F18)</f>
        <v>6</v>
      </c>
      <c r="G10" s="29">
        <f t="shared" ref="G10:G12" si="0">F10*$G$8</f>
        <v>24</v>
      </c>
      <c r="H10" s="34"/>
      <c r="I10" s="27" t="str">
        <f>C10</f>
        <v>Nuclease-free water</v>
      </c>
      <c r="K10" s="41"/>
      <c r="L10" s="30"/>
      <c r="M10" s="140" t="s">
        <v>57</v>
      </c>
      <c r="N10" s="140"/>
      <c r="O10" s="140"/>
      <c r="R10" s="157"/>
      <c r="S10" s="111" t="s">
        <v>88</v>
      </c>
      <c r="T10" s="128" t="s">
        <v>103</v>
      </c>
      <c r="U10" s="129" t="s">
        <v>97</v>
      </c>
      <c r="V10" s="24"/>
      <c r="W10" s="44" t="s">
        <v>31</v>
      </c>
      <c r="X10" s="94"/>
      <c r="Y10" s="85"/>
      <c r="Z10" s="85"/>
      <c r="AA10" s="99"/>
      <c r="AB10" s="99"/>
      <c r="AC10" s="99"/>
      <c r="AD10" s="105"/>
      <c r="AE10" s="105"/>
      <c r="AF10" s="105"/>
      <c r="AG10" s="85"/>
      <c r="AH10" s="85"/>
      <c r="AI10" s="94"/>
    </row>
    <row r="11" spans="3:35" ht="17" thickBot="1">
      <c r="C11" s="103" t="s">
        <v>109</v>
      </c>
      <c r="D11" s="25"/>
      <c r="E11" s="1"/>
      <c r="F11" s="26">
        <v>1</v>
      </c>
      <c r="G11" s="29">
        <f t="shared" si="0"/>
        <v>4</v>
      </c>
      <c r="H11" s="34"/>
      <c r="I11" s="27" t="str">
        <f>C11</f>
        <v>Strand A (WT or Mutant –varies)  - add in target room</v>
      </c>
      <c r="K11" s="41"/>
      <c r="M11" s="134"/>
      <c r="N11" s="134"/>
      <c r="O11" s="134"/>
      <c r="R11" s="156" t="s">
        <v>94</v>
      </c>
      <c r="S11" s="110" t="s">
        <v>87</v>
      </c>
      <c r="T11" s="126" t="s">
        <v>104</v>
      </c>
      <c r="U11" s="127" t="s">
        <v>98</v>
      </c>
      <c r="V11" s="24"/>
      <c r="W11" s="44" t="s">
        <v>32</v>
      </c>
      <c r="X11" s="94"/>
      <c r="Y11" s="85"/>
      <c r="Z11" s="85"/>
      <c r="AA11" s="85"/>
      <c r="AB11" s="94"/>
      <c r="AC11" s="94"/>
      <c r="AD11" s="94"/>
      <c r="AE11" s="85"/>
      <c r="AF11" s="85"/>
      <c r="AG11" s="85"/>
      <c r="AH11" s="85"/>
      <c r="AI11" s="94"/>
    </row>
    <row r="12" spans="3:35" ht="18" customHeight="1" thickBot="1">
      <c r="C12" s="103" t="s">
        <v>108</v>
      </c>
      <c r="D12" s="25"/>
      <c r="E12" s="1"/>
      <c r="F12" s="26">
        <v>1</v>
      </c>
      <c r="G12" s="29">
        <f t="shared" si="0"/>
        <v>4</v>
      </c>
      <c r="H12" s="34"/>
      <c r="I12" s="27" t="str">
        <f t="shared" ref="I12" si="1">C12</f>
        <v>Strand B (WT (varies) as RC)  - add in target room</v>
      </c>
      <c r="K12" s="41"/>
      <c r="L12" s="30"/>
      <c r="M12" s="155" t="s">
        <v>71</v>
      </c>
      <c r="N12" s="155"/>
      <c r="O12" s="155"/>
      <c r="R12" s="157"/>
      <c r="S12" s="113" t="s">
        <v>88</v>
      </c>
      <c r="T12" s="120" t="s">
        <v>105</v>
      </c>
      <c r="U12" s="121" t="s">
        <v>98</v>
      </c>
      <c r="V12" s="24"/>
      <c r="W12" s="44" t="s">
        <v>33</v>
      </c>
      <c r="X12" s="94"/>
      <c r="Y12" s="94"/>
      <c r="Z12" s="94"/>
      <c r="AA12" s="94"/>
      <c r="AB12" s="85"/>
      <c r="AC12" s="85"/>
      <c r="AD12" s="85"/>
      <c r="AE12" s="94"/>
      <c r="AF12" s="94"/>
      <c r="AG12" s="94"/>
      <c r="AH12" s="94"/>
      <c r="AI12" s="94"/>
    </row>
    <row r="13" spans="3:35" ht="17" customHeight="1" thickBot="1">
      <c r="C13" s="2" t="s">
        <v>44</v>
      </c>
      <c r="D13" s="25" t="s">
        <v>24</v>
      </c>
      <c r="E13" s="25" t="s">
        <v>23</v>
      </c>
      <c r="F13" s="26">
        <f>F19/2</f>
        <v>10</v>
      </c>
      <c r="G13" s="29">
        <f>F13*$G$8</f>
        <v>40</v>
      </c>
      <c r="H13" s="34"/>
      <c r="I13" s="27" t="str">
        <f>C13</f>
        <v>SensiFAST Probe No-ROX Kit</v>
      </c>
      <c r="K13" s="41"/>
      <c r="L13" s="30"/>
      <c r="M13" s="155"/>
      <c r="N13" s="155"/>
      <c r="O13" s="155"/>
      <c r="R13" s="156" t="s">
        <v>95</v>
      </c>
      <c r="S13" s="114" t="s">
        <v>87</v>
      </c>
      <c r="T13" s="124" t="s">
        <v>106</v>
      </c>
      <c r="U13" s="125" t="s">
        <v>99</v>
      </c>
      <c r="V13" s="24"/>
      <c r="W13" s="44" t="s">
        <v>34</v>
      </c>
      <c r="X13" s="94"/>
      <c r="Y13" s="94"/>
      <c r="Z13" s="94"/>
      <c r="AA13" s="97"/>
      <c r="AB13" s="97"/>
      <c r="AC13" s="97"/>
      <c r="AD13" s="101"/>
      <c r="AE13" s="101"/>
      <c r="AF13" s="101"/>
      <c r="AG13" s="94"/>
      <c r="AH13" s="94"/>
      <c r="AI13" s="94"/>
    </row>
    <row r="14" spans="3:35" ht="18" customHeight="1" thickBot="1">
      <c r="C14" s="2" t="s">
        <v>43</v>
      </c>
      <c r="D14" s="25" t="s">
        <v>45</v>
      </c>
      <c r="E14" s="25" t="s">
        <v>23</v>
      </c>
      <c r="F14" s="26">
        <f>F19/10</f>
        <v>2</v>
      </c>
      <c r="G14" s="29">
        <f>F14*$G$8</f>
        <v>8</v>
      </c>
      <c r="H14" s="34"/>
      <c r="I14" s="27" t="str">
        <f>C14</f>
        <v>LC Green Plus</v>
      </c>
      <c r="K14" s="41"/>
      <c r="L14" s="30"/>
      <c r="M14" s="155"/>
      <c r="N14" s="155"/>
      <c r="O14" s="155"/>
      <c r="R14" s="157"/>
      <c r="S14" s="115" t="s">
        <v>88</v>
      </c>
      <c r="T14" s="122" t="s">
        <v>107</v>
      </c>
      <c r="U14" s="123" t="s">
        <v>99</v>
      </c>
      <c r="V14" s="24"/>
      <c r="W14" s="44" t="s">
        <v>35</v>
      </c>
      <c r="X14" s="94"/>
      <c r="Y14" s="85"/>
      <c r="Z14" s="85"/>
      <c r="AA14" s="102"/>
      <c r="AB14" s="102"/>
      <c r="AC14" s="102"/>
      <c r="AD14" s="104"/>
      <c r="AE14" s="104"/>
      <c r="AF14" s="104"/>
      <c r="AG14" s="85"/>
      <c r="AH14" s="85"/>
      <c r="AI14" s="94"/>
    </row>
    <row r="15" spans="3:35" ht="18" customHeight="1" thickBot="1">
      <c r="C15" s="2"/>
      <c r="D15" s="25"/>
      <c r="E15" s="25"/>
      <c r="F15" s="26"/>
      <c r="G15" s="26"/>
      <c r="H15" s="34"/>
      <c r="I15" s="87"/>
      <c r="M15" s="42"/>
      <c r="N15" s="42"/>
      <c r="O15" s="42"/>
      <c r="V15" s="24"/>
      <c r="W15" s="44" t="s">
        <v>36</v>
      </c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</row>
    <row r="16" spans="3:35" ht="20" customHeight="1" thickBot="1">
      <c r="C16" s="8"/>
      <c r="D16" s="9"/>
      <c r="E16" s="9"/>
      <c r="F16" s="9"/>
      <c r="G16" s="10"/>
      <c r="H16" s="35"/>
      <c r="I16" s="37"/>
      <c r="K16" s="81"/>
      <c r="V16" s="24"/>
      <c r="W16" s="24"/>
    </row>
    <row r="17" spans="3:35">
      <c r="C17" s="38" t="s">
        <v>86</v>
      </c>
      <c r="D17" s="22"/>
      <c r="E17" s="22"/>
      <c r="F17" s="22">
        <v>0</v>
      </c>
      <c r="G17" s="23" t="s">
        <v>5</v>
      </c>
      <c r="K17" s="65"/>
      <c r="R17" s="64"/>
      <c r="S17" s="83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3:35" ht="17" thickBot="1">
      <c r="C18" s="3"/>
      <c r="D18" s="4"/>
      <c r="E18" s="4"/>
      <c r="F18" s="4"/>
      <c r="G18" s="5"/>
      <c r="I18" s="64" t="s">
        <v>112</v>
      </c>
      <c r="K18" s="65"/>
      <c r="Q18" s="82"/>
      <c r="R18" s="24"/>
      <c r="S18" s="24"/>
      <c r="T18" s="83"/>
      <c r="U18" s="83"/>
      <c r="V18" s="24"/>
      <c r="W18" s="64"/>
      <c r="X18" s="83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3:35">
      <c r="E19" s="19" t="s">
        <v>8</v>
      </c>
      <c r="F19" s="20">
        <v>20</v>
      </c>
      <c r="G19" s="21"/>
      <c r="I19" t="s">
        <v>114</v>
      </c>
      <c r="J19" s="65"/>
      <c r="U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3:35" ht="17">
      <c r="C20" t="s">
        <v>26</v>
      </c>
      <c r="E20" s="2" t="s">
        <v>7</v>
      </c>
      <c r="F20" s="1">
        <f>SUM(F10:F18)</f>
        <v>20</v>
      </c>
      <c r="G20" s="36">
        <f>SUM(G10:G15)</f>
        <v>80</v>
      </c>
      <c r="I20" s="43" t="s">
        <v>113</v>
      </c>
      <c r="J20" s="41"/>
      <c r="R20" s="24"/>
      <c r="S20" s="24"/>
      <c r="U20"/>
      <c r="V20" s="24"/>
    </row>
    <row r="21" spans="3:35" ht="17" thickBot="1">
      <c r="C21" t="s">
        <v>27</v>
      </c>
      <c r="E21" s="8" t="s">
        <v>6</v>
      </c>
      <c r="F21" s="9"/>
      <c r="G21" s="10">
        <f>SUM(F10:F15)</f>
        <v>20</v>
      </c>
      <c r="I21" s="43"/>
      <c r="J21" s="67"/>
      <c r="R21" s="24"/>
      <c r="S21" s="24"/>
      <c r="U21"/>
      <c r="V21" s="24"/>
      <c r="W21" s="24"/>
      <c r="X21" s="24"/>
    </row>
    <row r="22" spans="3:35">
      <c r="C22" t="s">
        <v>39</v>
      </c>
      <c r="J22" s="41"/>
      <c r="R22" s="24"/>
      <c r="S22" s="24"/>
      <c r="U22"/>
      <c r="V22" s="24"/>
      <c r="W22" s="24"/>
      <c r="X22" s="24"/>
    </row>
    <row r="23" spans="3:35">
      <c r="C23" t="s">
        <v>62</v>
      </c>
      <c r="E23" s="88"/>
      <c r="U23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3:35">
      <c r="C24" t="s">
        <v>89</v>
      </c>
      <c r="K24" s="15"/>
      <c r="U24"/>
      <c r="V24" s="24"/>
    </row>
    <row r="25" spans="3:35">
      <c r="C25" s="24" t="s">
        <v>116</v>
      </c>
      <c r="U25"/>
    </row>
    <row r="26" spans="3:35" ht="17" customHeight="1">
      <c r="C26" s="24"/>
      <c r="E26" s="43"/>
      <c r="F26" s="43"/>
      <c r="G26" s="43"/>
      <c r="H26" s="43"/>
      <c r="R26" s="24"/>
    </row>
    <row r="27" spans="3:35" ht="17" customHeight="1">
      <c r="D27" s="43"/>
      <c r="E27" s="43"/>
      <c r="F27" s="43"/>
      <c r="G27" s="43"/>
      <c r="H27" s="43"/>
      <c r="I27" s="43"/>
    </row>
    <row r="28" spans="3:35" ht="17" customHeight="1"/>
    <row r="29" spans="3:35" ht="15" customHeight="1">
      <c r="L29" s="30"/>
    </row>
    <row r="31" spans="3:35" ht="17">
      <c r="C31" s="15" t="s">
        <v>1</v>
      </c>
      <c r="D31" s="15" t="s">
        <v>16</v>
      </c>
      <c r="E31" s="15" t="s">
        <v>17</v>
      </c>
      <c r="F31" s="15" t="s">
        <v>19</v>
      </c>
      <c r="G31" s="15" t="s">
        <v>18</v>
      </c>
      <c r="H31" s="15"/>
      <c r="I31" s="17" t="s">
        <v>15</v>
      </c>
      <c r="K31" s="39" t="s">
        <v>13</v>
      </c>
      <c r="L31" s="15" t="s">
        <v>14</v>
      </c>
    </row>
    <row r="32" spans="3:35">
      <c r="C32" s="50"/>
      <c r="D32" s="1">
        <v>100</v>
      </c>
      <c r="E32" s="1">
        <v>10</v>
      </c>
      <c r="F32" s="1">
        <v>0.25</v>
      </c>
      <c r="G32" s="1">
        <f>F32*1000</f>
        <v>250</v>
      </c>
      <c r="H32" s="1"/>
      <c r="I32" s="1">
        <f>($F$19*F32)/E32</f>
        <v>0.5</v>
      </c>
      <c r="K32" s="52"/>
      <c r="L32" s="16" t="s">
        <v>84</v>
      </c>
    </row>
    <row r="33" spans="3:35">
      <c r="C33" s="50"/>
      <c r="D33" s="1">
        <v>100</v>
      </c>
      <c r="E33" s="1">
        <v>10</v>
      </c>
      <c r="F33" s="1">
        <v>0.25</v>
      </c>
      <c r="G33" s="1">
        <f t="shared" ref="G33" si="2">F33*1000</f>
        <v>250</v>
      </c>
      <c r="H33" s="1"/>
      <c r="I33" s="1">
        <f>($F$19*F33)/E33</f>
        <v>0.5</v>
      </c>
      <c r="K33" s="52"/>
      <c r="L33" s="16" t="s">
        <v>85</v>
      </c>
    </row>
    <row r="34" spans="3:35" ht="15" customHeight="1"/>
    <row r="35" spans="3:35" ht="35" customHeight="1">
      <c r="C35" s="72" t="s">
        <v>46</v>
      </c>
      <c r="D35" s="72" t="s">
        <v>47</v>
      </c>
      <c r="E35" s="72" t="s">
        <v>48</v>
      </c>
      <c r="F35" s="72" t="s">
        <v>49</v>
      </c>
      <c r="G35" s="72" t="s">
        <v>50</v>
      </c>
      <c r="H35" s="72" t="s">
        <v>51</v>
      </c>
      <c r="I35" s="154" t="s">
        <v>52</v>
      </c>
      <c r="J35" s="154"/>
      <c r="K35" s="154"/>
      <c r="L35" s="154"/>
      <c r="R35" s="24"/>
      <c r="S35" s="133" t="s">
        <v>58</v>
      </c>
      <c r="T35" s="133"/>
      <c r="U35" s="133"/>
    </row>
    <row r="36" spans="3:35" ht="35" customHeight="1">
      <c r="C36" s="73"/>
      <c r="D36" s="74" t="s">
        <v>53</v>
      </c>
      <c r="E36" s="75" t="s">
        <v>54</v>
      </c>
      <c r="F36" s="75" t="s">
        <v>54</v>
      </c>
      <c r="G36" s="76" t="s">
        <v>65</v>
      </c>
      <c r="H36" s="77">
        <v>195</v>
      </c>
      <c r="I36" s="153" t="s">
        <v>67</v>
      </c>
      <c r="J36" s="153"/>
      <c r="K36" s="153"/>
      <c r="L36" s="153"/>
      <c r="Q36" s="41"/>
      <c r="R36" s="24"/>
      <c r="S36" s="60" t="s">
        <v>28</v>
      </c>
      <c r="T36" s="60" t="s">
        <v>37</v>
      </c>
      <c r="U36" s="61" t="s">
        <v>38</v>
      </c>
    </row>
    <row r="37" spans="3:35" ht="33" customHeight="1">
      <c r="C37" s="73"/>
      <c r="D37" s="78" t="s">
        <v>55</v>
      </c>
      <c r="E37" s="78" t="s">
        <v>63</v>
      </c>
      <c r="F37" s="78" t="s">
        <v>64</v>
      </c>
      <c r="G37" s="76" t="s">
        <v>68</v>
      </c>
      <c r="H37" s="73">
        <v>195</v>
      </c>
      <c r="I37" s="153" t="s">
        <v>66</v>
      </c>
      <c r="J37" s="153"/>
      <c r="K37" s="153"/>
      <c r="L37" s="153"/>
      <c r="R37" s="141" t="s">
        <v>72</v>
      </c>
      <c r="S37" s="91" t="s">
        <v>73</v>
      </c>
      <c r="T37" s="62">
        <v>1</v>
      </c>
      <c r="U37" s="91"/>
    </row>
    <row r="38" spans="3:35">
      <c r="C38" t="s">
        <v>69</v>
      </c>
      <c r="R38" s="141"/>
      <c r="S38" s="92" t="s">
        <v>25</v>
      </c>
      <c r="T38" s="63">
        <v>2</v>
      </c>
      <c r="U38" s="92"/>
    </row>
    <row r="39" spans="3:35">
      <c r="C39" t="s">
        <v>56</v>
      </c>
      <c r="R39" s="141" t="s">
        <v>74</v>
      </c>
      <c r="S39" s="91" t="s">
        <v>75</v>
      </c>
      <c r="T39" s="62">
        <v>3</v>
      </c>
      <c r="U39" s="91"/>
    </row>
    <row r="40" spans="3:35">
      <c r="R40" s="141"/>
      <c r="S40" s="92" t="s">
        <v>25</v>
      </c>
      <c r="T40" s="63">
        <v>4</v>
      </c>
      <c r="U40" s="92"/>
    </row>
    <row r="41" spans="3:35">
      <c r="R41" s="141" t="s">
        <v>76</v>
      </c>
      <c r="S41" s="91" t="s">
        <v>77</v>
      </c>
      <c r="T41" s="62">
        <v>5</v>
      </c>
      <c r="U41" s="91"/>
    </row>
    <row r="42" spans="3:35">
      <c r="R42" s="141"/>
      <c r="S42" s="92" t="s">
        <v>25</v>
      </c>
      <c r="T42" s="63">
        <v>6</v>
      </c>
      <c r="U42" s="92"/>
    </row>
    <row r="43" spans="3:35">
      <c r="R43" s="141" t="s">
        <v>78</v>
      </c>
      <c r="S43" s="91" t="s">
        <v>79</v>
      </c>
      <c r="T43" s="62">
        <v>7</v>
      </c>
      <c r="U43" s="91"/>
    </row>
    <row r="44" spans="3:35">
      <c r="R44" s="141"/>
      <c r="S44" s="92" t="s">
        <v>25</v>
      </c>
      <c r="T44" s="63">
        <v>8</v>
      </c>
      <c r="U44" s="92"/>
    </row>
    <row r="45" spans="3:35">
      <c r="R45" s="141" t="s">
        <v>80</v>
      </c>
      <c r="S45" s="91" t="s">
        <v>81</v>
      </c>
      <c r="T45" s="62">
        <v>9</v>
      </c>
      <c r="U45" s="91"/>
    </row>
    <row r="46" spans="3:35" ht="17" thickBot="1">
      <c r="R46" s="141"/>
      <c r="S46" s="92" t="s">
        <v>25</v>
      </c>
      <c r="T46" s="63">
        <v>10</v>
      </c>
      <c r="U46" s="92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3:35" ht="16" customHeight="1" thickBot="1">
      <c r="R47" s="141" t="s">
        <v>82</v>
      </c>
      <c r="S47" s="91" t="s">
        <v>83</v>
      </c>
      <c r="T47" s="62">
        <v>11</v>
      </c>
      <c r="U47" s="91"/>
      <c r="W47" s="40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3:35" ht="17" thickBot="1">
      <c r="C48" s="89" t="s">
        <v>59</v>
      </c>
      <c r="R48" s="141"/>
      <c r="S48" s="92" t="s">
        <v>25</v>
      </c>
      <c r="T48" s="63">
        <v>12</v>
      </c>
      <c r="U48" s="92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3:35" ht="17" thickBot="1">
      <c r="C49" s="89" t="s">
        <v>61</v>
      </c>
      <c r="X49" s="46"/>
      <c r="Y49" s="46"/>
      <c r="Z49" s="46"/>
      <c r="AA49" s="53"/>
      <c r="AB49" s="54"/>
      <c r="AC49" s="54"/>
      <c r="AD49" s="48"/>
      <c r="AE49" s="56"/>
      <c r="AF49" s="48"/>
      <c r="AG49" s="47"/>
      <c r="AH49" s="47"/>
      <c r="AI49" s="55"/>
    </row>
    <row r="50" spans="3:35" ht="17" thickBot="1">
      <c r="X50" s="49"/>
      <c r="Y50" s="49"/>
      <c r="Z50" s="49"/>
      <c r="AA50" s="57"/>
      <c r="AB50" s="57"/>
      <c r="AC50" s="57"/>
      <c r="AD50" s="79"/>
      <c r="AE50" s="79"/>
      <c r="AF50" s="79"/>
      <c r="AG50" s="58"/>
      <c r="AH50" s="58"/>
      <c r="AI50" s="59"/>
    </row>
    <row r="51" spans="3:35" ht="17" thickBot="1">
      <c r="X51" s="68"/>
      <c r="Y51" s="68"/>
      <c r="Z51" s="68"/>
      <c r="AA51" s="80"/>
      <c r="AB51" s="80"/>
      <c r="AC51" s="80"/>
      <c r="AD51" s="51"/>
      <c r="AE51" s="51"/>
      <c r="AF51" s="51"/>
      <c r="AG51" s="51"/>
      <c r="AH51" s="51"/>
      <c r="AI51" s="51"/>
    </row>
    <row r="54" spans="3:35" ht="16" customHeight="1"/>
    <row r="60" spans="3:35" ht="37" customHeight="1"/>
    <row r="66" spans="2:2">
      <c r="B66" s="18"/>
    </row>
    <row r="67" spans="2:2">
      <c r="B67" s="18"/>
    </row>
  </sheetData>
  <mergeCells count="27">
    <mergeCell ref="R45:R46"/>
    <mergeCell ref="R47:R48"/>
    <mergeCell ref="C6:D6"/>
    <mergeCell ref="E6:E7"/>
    <mergeCell ref="C7:D7"/>
    <mergeCell ref="F7:G7"/>
    <mergeCell ref="I3:I8"/>
    <mergeCell ref="H9:I9"/>
    <mergeCell ref="R37:R38"/>
    <mergeCell ref="R39:R40"/>
    <mergeCell ref="R41:R42"/>
    <mergeCell ref="R43:R44"/>
    <mergeCell ref="I37:L37"/>
    <mergeCell ref="I35:L35"/>
    <mergeCell ref="I36:L36"/>
    <mergeCell ref="M12:O14"/>
    <mergeCell ref="R11:R12"/>
    <mergeCell ref="W5:AI6"/>
    <mergeCell ref="S35:U35"/>
    <mergeCell ref="M6:M7"/>
    <mergeCell ref="N8:O8"/>
    <mergeCell ref="N9:O9"/>
    <mergeCell ref="M10:O11"/>
    <mergeCell ref="S5:U5"/>
    <mergeCell ref="R7:R8"/>
    <mergeCell ref="R9:R10"/>
    <mergeCell ref="R13:R14"/>
  </mergeCells>
  <phoneticPr fontId="9" type="noConversion"/>
  <pageMargins left="0.7" right="0.7" top="0.75" bottom="0.75" header="0.3" footer="0.3"/>
  <pageSetup scale="59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SensiFAST seg1</vt:lpstr>
      <vt:lpstr>'SensiFAST seg1'!Print_Area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2024-07-08T16:05:38Z</cp:lastPrinted>
  <dcterms:created xsi:type="dcterms:W3CDTF">2021-07-14T19:35:26Z</dcterms:created>
  <dcterms:modified xsi:type="dcterms:W3CDTF">2025-01-21T20:55:00Z</dcterms:modified>
</cp:coreProperties>
</file>