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Documents2\WFRI_Catchafire_Volunteer\"/>
    </mc:Choice>
  </mc:AlternateContent>
  <xr:revisionPtr revIDLastSave="0" documentId="8_{19E5F3AF-B573-44EC-9532-06BF9FBC0F78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New_Measure Names" sheetId="1" r:id="rId1"/>
    <sheet name="Data" sheetId="2" r:id="rId2"/>
    <sheet name="Percentage value graph comp" sheetId="3" r:id="rId3"/>
    <sheet name="Index Calculations" sheetId="4" r:id="rId4"/>
    <sheet name="Towns&amp;Counties" sheetId="5" r:id="rId5"/>
  </sheets>
  <externalReferences>
    <externalReference r:id="rId6"/>
  </externalReferences>
  <definedNames>
    <definedName name="_xlnm._FilterDatabase" localSheetId="1" hidden="1">Data!$A$1:$J$989</definedName>
  </definedNames>
  <calcPr calcId="191029"/>
  <pivotCaches>
    <pivotCache cacheId="5" r:id="rId7"/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6" i="2" l="1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AD63" i="4" l="1"/>
  <c r="X63" i="4"/>
  <c r="R63" i="4"/>
  <c r="L63" i="4"/>
  <c r="F63" i="4"/>
  <c r="AD62" i="4"/>
  <c r="X62" i="4"/>
  <c r="R62" i="4"/>
  <c r="L62" i="4"/>
  <c r="F62" i="4"/>
  <c r="AD61" i="4"/>
  <c r="X61" i="4"/>
  <c r="R61" i="4"/>
  <c r="L61" i="4"/>
  <c r="F61" i="4"/>
  <c r="AD60" i="4"/>
  <c r="X60" i="4"/>
  <c r="R60" i="4"/>
  <c r="L60" i="4"/>
  <c r="F60" i="4"/>
  <c r="AD59" i="4"/>
  <c r="X59" i="4"/>
  <c r="R59" i="4"/>
  <c r="L59" i="4"/>
  <c r="F59" i="4"/>
  <c r="AD53" i="4"/>
  <c r="X53" i="4"/>
  <c r="R53" i="4"/>
  <c r="L53" i="4"/>
  <c r="F53" i="4"/>
  <c r="AD52" i="4"/>
  <c r="X52" i="4"/>
  <c r="R52" i="4"/>
  <c r="L52" i="4"/>
  <c r="F52" i="4"/>
  <c r="AD51" i="4"/>
  <c r="X51" i="4"/>
  <c r="R51" i="4"/>
  <c r="L51" i="4"/>
  <c r="F51" i="4"/>
  <c r="AD50" i="4"/>
  <c r="X50" i="4"/>
  <c r="R50" i="4"/>
  <c r="L50" i="4"/>
  <c r="F50" i="4"/>
  <c r="AD49" i="4"/>
  <c r="X49" i="4"/>
  <c r="R49" i="4"/>
  <c r="L49" i="4"/>
  <c r="F49" i="4"/>
  <c r="AD43" i="4"/>
  <c r="X43" i="4"/>
  <c r="R43" i="4"/>
  <c r="L43" i="4"/>
  <c r="F43" i="4"/>
  <c r="AD42" i="4"/>
  <c r="X42" i="4"/>
  <c r="R42" i="4"/>
  <c r="L42" i="4"/>
  <c r="F42" i="4"/>
  <c r="AD41" i="4"/>
  <c r="X41" i="4"/>
  <c r="R41" i="4"/>
  <c r="L41" i="4"/>
  <c r="F41" i="4"/>
  <c r="AD40" i="4"/>
  <c r="X40" i="4"/>
  <c r="R40" i="4"/>
  <c r="L40" i="4"/>
  <c r="F40" i="4"/>
  <c r="AD39" i="4"/>
  <c r="X39" i="4"/>
  <c r="R39" i="4"/>
  <c r="L39" i="4"/>
  <c r="F39" i="4"/>
  <c r="AD33" i="4"/>
  <c r="X33" i="4"/>
  <c r="R33" i="4"/>
  <c r="L33" i="4"/>
  <c r="F33" i="4"/>
  <c r="AD32" i="4"/>
  <c r="X32" i="4"/>
  <c r="R32" i="4"/>
  <c r="L32" i="4"/>
  <c r="F32" i="4"/>
  <c r="AD31" i="4"/>
  <c r="X31" i="4"/>
  <c r="R31" i="4"/>
  <c r="L31" i="4"/>
  <c r="F31" i="4"/>
  <c r="AD30" i="4"/>
  <c r="X30" i="4"/>
  <c r="R30" i="4"/>
  <c r="L30" i="4"/>
  <c r="F30" i="4"/>
  <c r="AD29" i="4"/>
  <c r="X29" i="4"/>
  <c r="R29" i="4"/>
  <c r="L29" i="4"/>
  <c r="F29" i="4"/>
  <c r="AD23" i="4"/>
  <c r="X23" i="4"/>
  <c r="R23" i="4"/>
  <c r="L23" i="4"/>
  <c r="F23" i="4"/>
  <c r="AD22" i="4"/>
  <c r="X22" i="4"/>
  <c r="R22" i="4"/>
  <c r="L22" i="4"/>
  <c r="F22" i="4"/>
  <c r="AD21" i="4"/>
  <c r="X21" i="4"/>
  <c r="R21" i="4"/>
  <c r="L21" i="4"/>
  <c r="F21" i="4"/>
  <c r="AD20" i="4"/>
  <c r="X20" i="4"/>
  <c r="R20" i="4"/>
  <c r="L20" i="4"/>
  <c r="F20" i="4"/>
  <c r="AD19" i="4"/>
  <c r="X19" i="4"/>
  <c r="R19" i="4"/>
  <c r="L19" i="4"/>
  <c r="F19" i="4"/>
  <c r="AD13" i="4"/>
  <c r="X13" i="4"/>
  <c r="R13" i="4"/>
  <c r="L13" i="4"/>
  <c r="F13" i="4"/>
  <c r="AD12" i="4"/>
  <c r="X12" i="4"/>
  <c r="R12" i="4"/>
  <c r="L12" i="4"/>
  <c r="F12" i="4"/>
  <c r="AD11" i="4"/>
  <c r="X11" i="4"/>
  <c r="R11" i="4"/>
  <c r="L11" i="4"/>
  <c r="F11" i="4"/>
  <c r="AD10" i="4"/>
  <c r="X10" i="4"/>
  <c r="R10" i="4"/>
  <c r="L10" i="4"/>
  <c r="F10" i="4"/>
  <c r="AD9" i="4"/>
  <c r="X9" i="4"/>
  <c r="R9" i="4"/>
  <c r="L9" i="4"/>
  <c r="F9" i="4"/>
  <c r="G949" i="2"/>
  <c r="F949" i="2"/>
  <c r="E949" i="2"/>
  <c r="G948" i="2"/>
  <c r="F948" i="2"/>
  <c r="E948" i="2"/>
  <c r="G947" i="2"/>
  <c r="F947" i="2"/>
  <c r="G946" i="2"/>
  <c r="F946" i="2"/>
  <c r="E946" i="2"/>
  <c r="G945" i="2"/>
  <c r="F945" i="2"/>
  <c r="E945" i="2"/>
  <c r="G944" i="2"/>
  <c r="F944" i="2"/>
  <c r="E944" i="2"/>
  <c r="G943" i="2"/>
  <c r="F943" i="2"/>
  <c r="E943" i="2"/>
  <c r="G942" i="2"/>
  <c r="F942" i="2"/>
  <c r="E942" i="2"/>
  <c r="G941" i="2"/>
  <c r="F941" i="2"/>
  <c r="E941" i="2"/>
  <c r="G940" i="2"/>
  <c r="F940" i="2"/>
  <c r="E940" i="2"/>
  <c r="G939" i="2"/>
  <c r="F939" i="2"/>
  <c r="E939" i="2"/>
  <c r="G938" i="2"/>
  <c r="F938" i="2"/>
  <c r="E938" i="2"/>
  <c r="G937" i="2"/>
  <c r="F937" i="2"/>
  <c r="E937" i="2"/>
  <c r="G936" i="2"/>
  <c r="F936" i="2"/>
  <c r="E936" i="2"/>
  <c r="G935" i="2"/>
  <c r="F935" i="2"/>
  <c r="E935" i="2"/>
  <c r="G934" i="2"/>
  <c r="F934" i="2"/>
  <c r="G933" i="2"/>
  <c r="F933" i="2"/>
  <c r="E933" i="2"/>
  <c r="G932" i="2"/>
  <c r="F932" i="2"/>
  <c r="E932" i="2"/>
  <c r="G931" i="2"/>
  <c r="F931" i="2"/>
  <c r="E931" i="2"/>
  <c r="G930" i="2"/>
  <c r="F930" i="2"/>
  <c r="E930" i="2"/>
  <c r="G929" i="2"/>
  <c r="F929" i="2"/>
  <c r="E929" i="2"/>
  <c r="G928" i="2"/>
  <c r="F928" i="2"/>
  <c r="G927" i="2"/>
  <c r="F927" i="2"/>
  <c r="E927" i="2"/>
  <c r="G926" i="2"/>
  <c r="F926" i="2"/>
  <c r="E926" i="2"/>
  <c r="G925" i="2"/>
  <c r="F925" i="2"/>
  <c r="E925" i="2"/>
  <c r="G924" i="2"/>
  <c r="F924" i="2"/>
  <c r="E924" i="2"/>
  <c r="G923" i="2"/>
  <c r="F923" i="2"/>
  <c r="E923" i="2"/>
  <c r="G922" i="2"/>
  <c r="F922" i="2"/>
  <c r="E922" i="2"/>
  <c r="G921" i="2"/>
  <c r="F921" i="2"/>
  <c r="E921" i="2"/>
  <c r="G920" i="2"/>
  <c r="F920" i="2"/>
  <c r="G919" i="2"/>
  <c r="F919" i="2"/>
  <c r="E919" i="2"/>
  <c r="G918" i="2"/>
  <c r="F918" i="2"/>
  <c r="E918" i="2"/>
  <c r="G917" i="2"/>
  <c r="F917" i="2"/>
  <c r="E917" i="2"/>
  <c r="G916" i="2"/>
  <c r="F916" i="2"/>
  <c r="E916" i="2"/>
  <c r="G915" i="2"/>
  <c r="F915" i="2"/>
  <c r="E915" i="2"/>
  <c r="G914" i="2"/>
  <c r="F914" i="2"/>
  <c r="E914" i="2"/>
  <c r="G913" i="2"/>
  <c r="F913" i="2"/>
  <c r="E913" i="2"/>
  <c r="G912" i="2"/>
  <c r="F912" i="2"/>
  <c r="E912" i="2"/>
  <c r="G911" i="2"/>
  <c r="F911" i="2"/>
  <c r="G910" i="2"/>
  <c r="F910" i="2"/>
  <c r="E910" i="2"/>
</calcChain>
</file>

<file path=xl/sharedStrings.xml><?xml version="1.0" encoding="utf-8"?>
<sst xmlns="http://schemas.openxmlformats.org/spreadsheetml/2006/main" count="5313" uniqueCount="249">
  <si>
    <t>Measure_Number</t>
  </si>
  <si>
    <t>Current _Measure_Name</t>
  </si>
  <si>
    <t>Proposed_Measure_Name</t>
  </si>
  <si>
    <t>% of women age 18 and over who report being in fair or poor health</t>
  </si>
  <si>
    <t>Percentage of women age 18 and over who report being in fair or poor health</t>
  </si>
  <si>
    <t>% of women age 18 and over who are obese</t>
  </si>
  <si>
    <t>Percentage of women age 18 and over who are obese</t>
  </si>
  <si>
    <t>% of women ages 18-64 without health insurance</t>
  </si>
  <si>
    <t>Percentage of women ages 18-64 without health insurance</t>
  </si>
  <si>
    <t>% of women age 18 and over who either delayed getting or did not get prescriptions or medical care in the past 12 months</t>
  </si>
  <si>
    <t>Percentage of women age 18 and over who either delayed getting or did not get prescriptions or medical care in the past 12 months</t>
  </si>
  <si>
    <r>
      <t>% of women with </t>
    </r>
    <r>
      <rPr>
        <b/>
        <sz val="11"/>
        <color rgb="FF333333"/>
        <rFont val="Helvetica"/>
      </rPr>
      <t>delayed </t>
    </r>
    <r>
      <rPr>
        <sz val="11"/>
        <color rgb="FF333333"/>
        <rFont val="Helvetica"/>
      </rPr>
      <t>prenatal care</t>
    </r>
  </si>
  <si>
    <t>Percentage of women with delayed prenatal care</t>
  </si>
  <si>
    <t>% of women age 18 and over who likely have experienced serious psychological distress in the past year</t>
  </si>
  <si>
    <t>Percentage of women age 18 and over who likely have experienced serious psychological distress in the past year</t>
  </si>
  <si>
    <t>% of women who feel safe in their neighborhood all or most of the time</t>
  </si>
  <si>
    <t>Percentage of women who feel safe in their neighborhood all or most of the time</t>
  </si>
  <si>
    <t>Average annual fatal accidents per 100,000 women</t>
  </si>
  <si>
    <t>Average annual hospital encounters due to assault per 100,000 women</t>
  </si>
  <si>
    <t>Average annual domestic violence calls for assistance per 100,000 population</t>
  </si>
  <si>
    <t>Average annual sexual assaults per 100,000 females</t>
  </si>
  <si>
    <t>Average annual number of suicides per 100,000 women</t>
  </si>
  <si>
    <t>Female unemployment rate for civilian population ages 16-64</t>
  </si>
  <si>
    <t>Labor force participation rate for women ages 16-64</t>
  </si>
  <si>
    <t>% of women working in low-wage occupations</t>
  </si>
  <si>
    <t>Percentage of women working in low-wage occupations</t>
  </si>
  <si>
    <t>% of women working in managerial and professional occupations</t>
  </si>
  <si>
    <t>Percentage of women working in managerial and professional occupations</t>
  </si>
  <si>
    <t>Median earnings for women employed full-time, year-round in past 12 months</t>
  </si>
  <si>
    <t>Ratio of women's to men's median earnings for individuals employed full-time, year-round in past 12 months.</t>
  </si>
  <si>
    <t>% of women age 18 and over living in poverty</t>
  </si>
  <si>
    <t>Percentage of women age 18 and over living in poverty</t>
  </si>
  <si>
    <t>% of low- and moderate-income women age 18 and over who are food insecure</t>
  </si>
  <si>
    <t>Percentage of low- and moderate-income women age 18 and over who are food insecure</t>
  </si>
  <si>
    <t>Fair market rent as a percentage of single mothers' median income</t>
  </si>
  <si>
    <t>Annual cost of child care for an infant and a school-age child as a percentage of single mothers' median income</t>
  </si>
  <si>
    <t>% of female workers age 16 and over who commute less than 15 minutes to work</t>
  </si>
  <si>
    <t>Percentage of female workers age 16 and over who commute less than 15 minutes to work</t>
  </si>
  <si>
    <t>% of women age 25 and over with at least a high school diploma</t>
  </si>
  <si>
    <t>Percentage of women age 25 and over with at least a high school diploma</t>
  </si>
  <si>
    <t>% of women registered to vote in XXXX</t>
  </si>
  <si>
    <t>Percentage of women registered to vote in XXXX</t>
  </si>
  <si>
    <t>% of women who voted in the XXXX general election</t>
  </si>
  <si>
    <t>Percentage of women who voted in the XXXX general election</t>
  </si>
  <si>
    <t>% of school board members in the county who are women</t>
  </si>
  <si>
    <t>Percentage of school board members in the county who are women</t>
  </si>
  <si>
    <t>% of city council members for incorporated cities in the county who are women</t>
  </si>
  <si>
    <t>Percentage of city council members for incorporated cities in the county who are women</t>
  </si>
  <si>
    <t>% of appointed  state judges that are women</t>
  </si>
  <si>
    <t>Percentage of appointed  state judges that are women</t>
  </si>
  <si>
    <t>% of state legislators for the county who are women</t>
  </si>
  <si>
    <t>Percentage of state legislators for the county who are women</t>
  </si>
  <si>
    <t>Measure #</t>
  </si>
  <si>
    <t>Measure</t>
  </si>
  <si>
    <t>Town</t>
  </si>
  <si>
    <t>County</t>
  </si>
  <si>
    <t>Town Avg.</t>
  </si>
  <si>
    <t>County Avg.</t>
  </si>
  <si>
    <t>State Avg.</t>
  </si>
  <si>
    <t>National Avg.</t>
  </si>
  <si>
    <t>Year</t>
  </si>
  <si>
    <t>Data Sources</t>
  </si>
  <si>
    <t>Barrington</t>
  </si>
  <si>
    <t>Bristol</t>
  </si>
  <si>
    <t xml:space="preserve">Rhode Island Behavioral Risk Factor Surveillance System: </t>
  </si>
  <si>
    <t>Block Island</t>
  </si>
  <si>
    <t>Washington</t>
  </si>
  <si>
    <t>Burrillvile</t>
  </si>
  <si>
    <t>Providence</t>
  </si>
  <si>
    <t>Central Falls</t>
  </si>
  <si>
    <t>Charlestown</t>
  </si>
  <si>
    <t>Coventry</t>
  </si>
  <si>
    <t>Kent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</si>
  <si>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</si>
  <si>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</si>
  <si>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</si>
  <si>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</si>
  <si>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</si>
  <si>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</si>
  <si>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</si>
  <si>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</si>
  <si>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</si>
  <si>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Newport</t>
  </si>
  <si>
    <t>Johnston</t>
  </si>
  <si>
    <t>Lincoln</t>
  </si>
  <si>
    <t>Little Compton</t>
  </si>
  <si>
    <t>Middletown</t>
  </si>
  <si>
    <t>North Kingstown</t>
  </si>
  <si>
    <t>North Providence</t>
  </si>
  <si>
    <t>North Smithfield</t>
  </si>
  <si>
    <t>Narragansett</t>
  </si>
  <si>
    <t>New Shoreham</t>
  </si>
  <si>
    <t>Pawtucket</t>
  </si>
  <si>
    <t>Portsmouth</t>
  </si>
  <si>
    <t>Richmond</t>
  </si>
  <si>
    <t>South Kingstown</t>
  </si>
  <si>
    <t>Scituate</t>
  </si>
  <si>
    <t>Smithfield</t>
  </si>
  <si>
    <t>Tiverton</t>
  </si>
  <si>
    <t>West Greenwich</t>
  </si>
  <si>
    <t>West Warwick</t>
  </si>
  <si>
    <t>Warren</t>
  </si>
  <si>
    <t>Warwick</t>
  </si>
  <si>
    <t>Westerly</t>
  </si>
  <si>
    <t>Woonsocket</t>
  </si>
  <si>
    <t>2014-2018</t>
  </si>
  <si>
    <t>https://data.census.gov/cedsci/table?g=0400000US44&amp;tid=ACSST1Y2018.S2701&amp;t=Health%20Insurance&amp;vintage=2018&amp;hidePreview=false&amp;layer=VT_2018_040_00_PY_D1&amp;cid=S2704_C01_001E</t>
  </si>
  <si>
    <t>Census American Community Survey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</si>
  <si>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</si>
  <si>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http://www.rikidscount.org/Portals/0/Uploads/Documents/Factbook%202020/Individual%20Indicators/delayed-prenatal-care-2020fb.pdf?ver=2020-04-03-103700-203</t>
  </si>
  <si>
    <t>RIDOH Maternal &amp; Child Health Database, via Rhode Island Kid's Count.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</si>
  <si>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</si>
  <si>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http://www.rikidscount.org/Portals/0/Uploads/Documents/Factbook%202020/Individual%20Indicators/delayed-prenatal-care-2020fb.pdf?ver=2020-04-03-103700-204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</si>
  <si>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</si>
  <si>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http://www.rikidscount.org/Portals/0/Uploads/Documents/Factbook%202020/Individual%20Indicators/delayed-prenatal-care-2020fb.pdf?ver=2020-04-03-103700-205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</si>
  <si>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</si>
  <si>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http://www.rikidscount.org/Portals/0/Uploads/Documents/Factbook%202020/Individual%20Indicators/delayed-prenatal-care-2020fb.pdf?ver=2020-04-03-103700-206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</si>
  <si>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</si>
  <si>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http://www.rikidscount.org/Portals/0/Uploads/Documents/Factbook%202020/Individual%20Indicators/delayed-prenatal-care-2020fb.pdf?ver=2020-04-03-103700-207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</si>
  <si>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</si>
  <si>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http://www.rikidscount.org/Portals/0/Uploads/Documents/Factbook%202020/Individual%20Indicators/delayed-prenatal-care-2020fb.pdf?ver=2020-04-03-103700-208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</si>
  <si>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</si>
  <si>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http://www.rikidscount.org/Portals/0/Uploads/Documents/Factbook%202020/Individual%20Indicators/delayed-prenatal-care-2020fb.pdf?ver=2020-04-03-103700-209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</si>
  <si>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</si>
  <si>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http://www.rikidscount.org/Portals/0/Uploads/Documents/Factbook%202020/Individual%20Indicators/delayed-prenatal-care-2020fb.pdf?ver=2020-04-03-103700-210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</si>
  <si>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</si>
  <si>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http://www.rikidscount.org/Portals/0/Uploads/Documents/Factbook%202020/Individual%20Indicators/delayed-prenatal-care-2020fb.pdf?ver=2020-04-03-103700-211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</si>
  <si>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</si>
  <si>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http://www.rikidscount.org/Portals/0/Uploads/Documents/Factbook%202020/Individual%20Indicators/delayed-prenatal-care-2020fb.pdf?ver=2020-04-03-103700-212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</si>
  <si>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</si>
  <si>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http://www.rikidscount.org/Portals/0/Uploads/Documents/Factbook%202020/Individual%20Indicators/delayed-prenatal-care-2020fb.pdf?ver=2020-04-03-103700-213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</si>
  <si>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</si>
  <si>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http://www.rikidscount.org/Portals/0/Uploads/Documents/Factbook%202020/Individual%20Indicators/delayed-prenatal-care-2020fb.pdf?ver=2020-04-03-103700-214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</si>
  <si>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</si>
  <si>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http://www.rikidscount.org/Portals/0/Uploads/Documents/Factbook%202020/Individual%20Indicators/delayed-prenatal-care-2020fb.pdf?ver=2020-04-03-103700-215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</si>
  <si>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</si>
  <si>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http://www.rikidscount.org/Portals/0/Uploads/Documents/Factbook%202020/Individual%20Indicators/delayed-prenatal-care-2020fb.pdf?ver=2020-04-03-103700-216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</si>
  <si>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</si>
  <si>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http://www.rikidscount.org/Portals/0/Uploads/Documents/Factbook%202020/Individual%20Indicators/delayed-prenatal-care-2020fb.pdf?ver=2020-04-03-103700-217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</si>
  <si>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</si>
  <si>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http://www.rikidscount.org/Portals/0/Uploads/Documents/Factbook%202020/Individual%20Indicators/delayed-prenatal-care-2020fb.pdf?ver=2020-04-03-103700-218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</si>
  <si>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</si>
  <si>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http://www.rikidscount.org/Portals/0/Uploads/Documents/Factbook%202020/Individual%20Indicators/delayed-prenatal-care-2020fb.pdf?ver=2020-04-03-103700-219</t>
  </si>
  <si>
    <t>% of women with delayed prenatal care</t>
  </si>
  <si>
    <t>http://www.rikidscount.org/Portals/0/Uploads/Documents/Factbook%202020/Individual%20Indicators/delayed-prenatal-care-2020fb.pdf?ver=2020-04-03-103700-220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</si>
  <si>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</si>
  <si>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http://www.rikidscount.org/Portals/0/Uploads/Documents/Factbook%202020/Individual%20Indicators/delayed-prenatal-care-2020fb.pdf?ver=2020-04-03-103700-221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</si>
  <si>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</si>
  <si>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http://www.rikidscount.org/Portals/0/Uploads/Documents/Factbook%202020/Individual%20Indicators/delayed-prenatal-care-2020fb.pdf?ver=2020-04-03-103700-222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</si>
  <si>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</si>
  <si>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http://www.rikidscount.org/Portals/0/Uploads/Documents/Factbook%202020/Individual%20Indicators/delayed-prenatal-care-2020fb.pdf?ver=2020-04-03-103700-223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</si>
  <si>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</si>
  <si>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http://www.rikidscount.org/Portals/0/Uploads/Documents/Factbook%202020/Individual%20Indicators/delayed-prenatal-care-2020fb.pdf?ver=2020-04-03-103700-224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</si>
  <si>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</si>
  <si>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http://www.rikidscount.org/Portals/0/Uploads/Documents/Factbook%202020/Individual%20Indicators/delayed-prenatal-care-2020fb.pdf?ver=2020-04-03-103700-225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</si>
  <si>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</si>
  <si>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http://www.rikidscount.org/Portals/0/Uploads/Documents/Factbook%202020/Individual%20Indicators/delayed-prenatal-care-2020fb.pdf?ver=2020-04-03-103700-226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</si>
  <si>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</si>
  <si>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http://www.rikidscount.org/Portals/0/Uploads/Documents/Factbook%202020/Individual%20Indicators/delayed-prenatal-care-2020fb.pdf?ver=2020-04-03-103700-227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</si>
  <si>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</si>
  <si>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http://www.rikidscount.org/Portals/0/Uploads/Documents/Factbook%202020/Individual%20Indicators/delayed-prenatal-care-2020fb.pdf?ver=2020-04-03-103700-228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</si>
  <si>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</si>
  <si>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http://www.rikidscount.org/Portals/0/Uploads/Documents/Factbook%202020/Individual%20Indicators/delayed-prenatal-care-2020fb.pdf?ver=2020-04-03-103700-229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</si>
  <si>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</si>
  <si>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http://www.rikidscount.org/Portals/0/Uploads/Documents/Factbook%202020/Individual%20Indicators/delayed-prenatal-care-2020fb.pdf?ver=2020-04-03-103700-230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</si>
  <si>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</si>
  <si>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http://www.rikidscount.org/Portals/0/Uploads/Documents/Factbook%202020/Individual%20Indicators/delayed-prenatal-care-2020fb.pdf?ver=2020-04-03-103700-231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</si>
  <si>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</si>
  <si>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http://www.rikidscount.org/Portals/0/Uploads/Documents/Factbook%202020/Individual%20Indicators/delayed-prenatal-care-2020fb.pdf?ver=2020-04-03-103700-232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</si>
  <si>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</si>
  <si>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http://www.rikidscount.org/Portals/0/Uploads/Documents/Factbook%202020/Individual%20Indicators/delayed-prenatal-care-2020fb.pdf?ver=2020-04-03-103700-233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</si>
  <si>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</si>
  <si>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http://www.rikidscount.org/Portals/0/Uploads/Documents/Factbook%202020/Individual%20Indicators/delayed-prenatal-care-2020fb.pdf?ver=2020-04-03-103700-234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</si>
  <si>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</si>
  <si>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http://www.rikidscount.org/Portals/0/Uploads/Documents/Factbook%202020/Individual%20Indicators/delayed-prenatal-care-2020fb.pdf?ver=2020-04-03-103700-235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</si>
  <si>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</si>
  <si>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http://www.rikidscount.org/Portals/0/Uploads/Documents/Factbook%202020/Individual%20Indicators/delayed-prenatal-care-2020fb.pdf?ver=2020-04-03-103700-236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</si>
  <si>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</si>
  <si>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http://www.rikidscount.org/Portals/0/Uploads/Documents/Factbook%202020/Individual%20Indicators/delayed-prenatal-care-2020fb.pdf?ver=2020-04-03-103700-237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</si>
  <si>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</si>
  <si>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http://www.rikidscount.org/Portals/0/Uploads/Documents/Factbook%202020/Individual%20Indicators/delayed-prenatal-care-2020fb.pdf?ver=2020-04-03-103700-238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</si>
  <si>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</si>
  <si>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http://www.rikidscount.org/Portals/0/Uploads/Documents/Factbook%202020/Individual%20Indicators/delayed-prenatal-care-2020fb.pdf?ver=2020-04-03-103700-239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</si>
  <si>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</si>
  <si>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http://www.rikidscount.org/Portals/0/Uploads/Documents/Factbook%202020/Individual%20Indicators/delayed-prenatal-care-2020fb.pdf?ver=2020-04-03-103700-240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</si>
  <si>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</si>
  <si>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http://www.rikidscount.org/Portals/0/Uploads/Documents/Factbook%202020/Individual%20Indicators/delayed-prenatal-care-2020fb.pdf?ver=2020-04-03-103700-241</t>
  </si>
  <si>
    <r>
      <t>% of women with </t>
    </r>
    <r>
      <rPr>
        <b/>
        <sz val="8"/>
        <color rgb="FF333333"/>
        <rFont val="Helvetica"/>
      </rPr>
      <t>delayed </t>
    </r>
    <r>
      <rPr>
        <sz val="8"/>
        <color rgb="FF333333"/>
        <rFont val="Helvetica"/>
      </rPr>
      <t>prenatal care</t>
    </r>
  </si>
  <si>
    <t>http://www.rikidscount.org/Portals/0/Uploads/Documents/Factbook%202020/Individual%20Indicators/delayed-prenatal-care-2020fb.pdf?ver=2020-04-03-103700-242</t>
  </si>
  <si>
    <t>Note question change based on RIDOH questionnaire - frequent means 14 out of the last 30 days where mental health was "not good"</t>
  </si>
  <si>
    <t>1999-2018</t>
  </si>
  <si>
    <t>https://wonder.cdc.gov/</t>
  </si>
  <si>
    <t>NOTE: I used an online dataset called CDC Wonder to acquire this data. Unfortunately, this dataset does not contain town- or city-specific data, so I was only able to find sex-aggregated data at the county level. --Janani</t>
  </si>
  <si>
    <t>RIDOH</t>
  </si>
  <si>
    <t>-</t>
  </si>
  <si>
    <t>Hospitalization data provided by Day One.</t>
  </si>
  <si>
    <t>1. Day One Data</t>
  </si>
  <si>
    <t>2. Day One Data</t>
  </si>
  <si>
    <t>3. Day One Data</t>
  </si>
  <si>
    <t>4.   National Center for Injury Prevention and Control, CDC: https://webappa.cdc.gov/cgi-bin/broker.exe (2018)</t>
  </si>
  <si>
    <t>https://www.nimh.nih.gov/health/statistics/suicide.shtml</t>
  </si>
  <si>
    <t>https://health.ri.gov/data/suicideandselfharminjury/</t>
  </si>
  <si>
    <t>2012-2016</t>
  </si>
  <si>
    <t>Burrilville</t>
  </si>
  <si>
    <t>E. Greenwich</t>
  </si>
  <si>
    <t>E. Providence</t>
  </si>
  <si>
    <t>N. Kingstown</t>
  </si>
  <si>
    <t>N. Providence</t>
  </si>
  <si>
    <t>N. Smithfield</t>
  </si>
  <si>
    <t>S. Kingstown</t>
  </si>
  <si>
    <t>W. Greenwich</t>
  </si>
  <si>
    <t>W. Warwick</t>
  </si>
  <si>
    <t>www.data.census.gov</t>
  </si>
  <si>
    <t>Census ACS 2014 - 2018 5-year average</t>
  </si>
  <si>
    <t>https://data.census.gov/cedsci/table?q=women%20over%2018%20poverty%20levels&amp;tid=ACSST1Y2018.S1701&amp;t=Poverty&amp;hidePreview=true</t>
  </si>
  <si>
    <t>Includes women for whom poverty status can be determined - generally those 16 years or older.</t>
  </si>
  <si>
    <t>Proportion of SNAP recipient households headed by women. Data provided by Kathleen Gorman, URI Feinstein Center for Food Security</t>
  </si>
  <si>
    <t>Changed this indicator because food insecurity data is not available at a local/gender level. National data is not available, this is collected at the state level only.</t>
  </si>
  <si>
    <t>Proportion of SNAP recipient households headed by women. Data provided by Kathleen Gorman, URI Feinstein Center for a Hunger Free America</t>
  </si>
  <si>
    <t>Fair Market Rent - HUD, 2020. Median income of female-headed households with children - Census ACS 2014 - 2018 5-year average.</t>
  </si>
  <si>
    <t>https://www.huduser.gov/portal/datasets/fmr/fmrs/FY2020_code/2020summary.odn</t>
  </si>
  <si>
    <t xml:space="preserve">Based on 2-bedroom fair market rent. To calculate a state average, I took the FMR for Providence-Fall River Metro Area ($1,075 for a 2-bed) and statewide median income for single-female led households with children. </t>
  </si>
  <si>
    <t>Census ACS 2014 - 2018 5-year average.</t>
  </si>
  <si>
    <t>https://data.census.gov/cedsci/table?q=commute%20by%20sex&amp;hidePreview=false&amp;tid=ACSST5Y2018.S0801&amp;t=Age%20and%20Sex&amp;vintage=2018</t>
  </si>
  <si>
    <t>https://data.census.gov/cedsci/table?q=education%20level%20by%20gender&amp;tid=ACSST1Y2018.S1501&amp;t=Education&amp;vintage=2018&amp;hidePreview=true</t>
  </si>
  <si>
    <t>https://statusofwomendata.org/explore-the-data/political-participation/#section-0</t>
  </si>
  <si>
    <t>https://www.ri.gov/election/results/2020/statewide_primary/</t>
  </si>
  <si>
    <t xml:space="preserve">% of appointed  state judges that are women </t>
  </si>
  <si>
    <t>https://www.courts.ri.gov/PDF/JudicialRoster.pdf https://www.nawj.org/statistics/2019-us-state-court-women-judges</t>
  </si>
  <si>
    <t>http://webserver.rilin.state.ri.us/Email/RepEmailListDistrict.asp, https://cdn-files.nsba.org/s3fs-public/reports/K12_National_Survey.pdf?5XEOPBQlubbzr9x.8_5rFrBRugkHKS7N</t>
  </si>
  <si>
    <t>Burrillville</t>
  </si>
  <si>
    <t>Average of County Avg.</t>
  </si>
  <si>
    <t>Average of State Avg.</t>
  </si>
  <si>
    <t>Average of National Avg.</t>
  </si>
  <si>
    <t>Grand Total</t>
  </si>
  <si>
    <t>Calculations by County for Women's Health Index Measure</t>
  </si>
  <si>
    <t>*If no town-level data is entered for a measure, the z score will not be calculated.  The pivot table will have to be updated to "County Avg." or "State Avg."</t>
  </si>
  <si>
    <t>Health</t>
  </si>
  <si>
    <t>Personal Safety</t>
  </si>
  <si>
    <t>Employment &amp; Earnings</t>
  </si>
  <si>
    <t>Economic Security</t>
  </si>
  <si>
    <t>Political Empowerment</t>
  </si>
  <si>
    <t>Z Score Calc</t>
  </si>
  <si>
    <t>Average of Town</t>
  </si>
  <si>
    <t>Z score</t>
  </si>
  <si>
    <t>Average of Town Avg.</t>
  </si>
  <si>
    <t/>
  </si>
  <si>
    <t>% of women registered to vote in 2020</t>
  </si>
  <si>
    <t>% of women who voted in the 2020 general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</si>
</sst>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43">
    <font>
      <sz val="11"/>
      <color theme="1"/>
      <name val="Arial"/>
    </font>
    <font>
      <b/>
      <sz val="11"/>
      <color theme="1"/>
      <name val="Cambria"/>
    </font>
    <font>
      <sz val="11"/>
      <color theme="1"/>
      <name val="Cambria"/>
    </font>
    <font>
      <sz val="11"/>
      <color rgb="FF333333"/>
      <name val="Helvetica Neue"/>
    </font>
    <font>
      <sz val="8"/>
      <color theme="1"/>
      <name val="Cambria"/>
    </font>
    <font>
      <sz val="6"/>
      <color theme="1"/>
      <name val="Cambria"/>
    </font>
    <font>
      <sz val="11"/>
      <color theme="1"/>
      <name val="Calibri"/>
    </font>
    <font>
      <u/>
      <sz val="6"/>
      <color rgb="FF0000FF"/>
      <name val="Cambria"/>
    </font>
    <font>
      <u/>
      <sz val="6"/>
      <color rgb="FF000000"/>
      <name val="Cambria"/>
    </font>
    <font>
      <sz val="8"/>
      <color rgb="FF333333"/>
      <name val="Helvetica Neue"/>
    </font>
    <font>
      <u/>
      <sz val="11"/>
      <color rgb="FF0563C1"/>
      <name val="Calibri"/>
    </font>
    <font>
      <u/>
      <sz val="11"/>
      <color rgb="FF1155CC"/>
      <name val="Calibri"/>
    </font>
    <font>
      <sz val="11"/>
      <color rgb="FF000000"/>
      <name val="Calibri"/>
    </font>
    <font>
      <sz val="11"/>
      <color rgb="FF000000"/>
      <name val="Cambria"/>
    </font>
    <font>
      <u/>
      <sz val="11"/>
      <color rgb="FF0563C1"/>
      <name val="Arial"/>
    </font>
    <font>
      <u/>
      <sz val="11"/>
      <color rgb="FF0563C1"/>
      <name val="Calibri"/>
    </font>
    <font>
      <sz val="11"/>
      <color rgb="FF000000"/>
      <name val="Arsenal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Cambria"/>
    </font>
    <font>
      <sz val="8"/>
      <name val="Cambria"/>
    </font>
    <font>
      <u/>
      <sz val="11"/>
      <color rgb="FF0563C1"/>
      <name val="Calibri"/>
    </font>
    <font>
      <sz val="6"/>
      <name val="Cambria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theme="1"/>
      <name val="Cambria"/>
    </font>
    <font>
      <sz val="11"/>
      <color theme="1"/>
      <name val="Arial"/>
    </font>
    <font>
      <sz val="14"/>
      <color theme="1"/>
      <name val="Aharoni"/>
    </font>
    <font>
      <sz val="14"/>
      <color theme="0"/>
      <name val="Aharoni"/>
    </font>
    <font>
      <sz val="11"/>
      <name val="Arial"/>
    </font>
    <font>
      <b/>
      <sz val="11"/>
      <color theme="1"/>
      <name val="Calibri"/>
    </font>
    <font>
      <b/>
      <sz val="11"/>
      <color rgb="FF333333"/>
      <name val="Helvetica"/>
    </font>
    <font>
      <sz val="11"/>
      <color rgb="FF333333"/>
      <name val="Helvetica"/>
    </font>
    <font>
      <b/>
      <sz val="8"/>
      <color rgb="FF333333"/>
      <name val="Helvetica"/>
    </font>
    <font>
      <sz val="8"/>
      <color rgb="FF333333"/>
      <name val="Helvetica"/>
    </font>
    <font>
      <sz val="11"/>
      <color theme="1"/>
      <name val="Cambria"/>
      <family val="1"/>
    </font>
    <font>
      <sz val="8"/>
      <color theme="1"/>
      <name val="Cambria"/>
      <family val="1"/>
    </font>
    <font>
      <sz val="11"/>
      <name val="Cambria"/>
      <family val="1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9F0FE"/>
        <bgColor rgb="FFF9F0FE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1F3864"/>
        <bgColor rgb="FF1F3864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F9F0FE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0" fontId="30" fillId="0" borderId="9"/>
    <xf numFmtId="0" fontId="30" fillId="0" borderId="9"/>
    <xf numFmtId="0" fontId="30" fillId="0" borderId="9"/>
    <xf numFmtId="9" fontId="42" fillId="0" borderId="9" applyFont="0" applyFill="0" applyBorder="0" applyAlignment="0" applyProtection="0"/>
  </cellStyleXfs>
  <cellXfs count="13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4" fillId="0" borderId="3" xfId="0" applyFont="1" applyBorder="1" applyAlignment="1">
      <alignment wrapText="1"/>
    </xf>
    <xf numFmtId="0" fontId="2" fillId="3" borderId="4" xfId="0" applyFont="1" applyFill="1" applyBorder="1"/>
    <xf numFmtId="9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5" fillId="0" borderId="5" xfId="0" applyFont="1" applyBorder="1" applyAlignment="1"/>
    <xf numFmtId="0" fontId="4" fillId="0" borderId="6" xfId="0" applyFont="1" applyBorder="1" applyAlignment="1">
      <alignment wrapText="1"/>
    </xf>
    <xf numFmtId="0" fontId="2" fillId="5" borderId="5" xfId="0" applyFont="1" applyFill="1" applyBorder="1"/>
    <xf numFmtId="0" fontId="2" fillId="3" borderId="5" xfId="0" applyFont="1" applyFill="1" applyBorder="1"/>
    <xf numFmtId="0" fontId="4" fillId="0" borderId="5" xfId="0" applyFont="1" applyBorder="1" applyAlignment="1">
      <alignment wrapText="1"/>
    </xf>
    <xf numFmtId="0" fontId="6" fillId="0" borderId="5" xfId="0" applyFont="1" applyBorder="1" applyAlignment="1"/>
    <xf numFmtId="0" fontId="7" fillId="0" borderId="5" xfId="0" applyFont="1" applyBorder="1" applyAlignment="1"/>
    <xf numFmtId="0" fontId="8" fillId="0" borderId="5" xfId="0" applyFont="1" applyBorder="1" applyAlignment="1"/>
    <xf numFmtId="0" fontId="9" fillId="0" borderId="0" xfId="0" applyFont="1"/>
    <xf numFmtId="0" fontId="10" fillId="0" borderId="5" xfId="0" applyFont="1" applyBorder="1" applyAlignment="1"/>
    <xf numFmtId="0" fontId="11" fillId="0" borderId="5" xfId="0" applyFont="1" applyBorder="1" applyAlignment="1"/>
    <xf numFmtId="0" fontId="6" fillId="0" borderId="5" xfId="0" applyFont="1" applyBorder="1" applyAlignment="1"/>
    <xf numFmtId="0" fontId="4" fillId="6" borderId="5" xfId="0" applyFont="1" applyFill="1" applyBorder="1" applyAlignment="1">
      <alignment wrapText="1"/>
    </xf>
    <xf numFmtId="0" fontId="2" fillId="6" borderId="5" xfId="0" applyFont="1" applyFill="1" applyBorder="1"/>
    <xf numFmtId="1" fontId="12" fillId="4" borderId="5" xfId="0" applyNumberFormat="1" applyFont="1" applyFill="1" applyBorder="1" applyAlignment="1">
      <alignment horizontal="center"/>
    </xf>
    <xf numFmtId="1" fontId="6" fillId="4" borderId="5" xfId="0" applyNumberFormat="1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4" fillId="0" borderId="5" xfId="0" applyFont="1" applyBorder="1" applyAlignment="1"/>
    <xf numFmtId="0" fontId="13" fillId="0" borderId="5" xfId="0" applyFont="1" applyBorder="1" applyAlignment="1"/>
    <xf numFmtId="0" fontId="6" fillId="0" borderId="0" xfId="0" applyFont="1" applyAlignment="1"/>
    <xf numFmtId="0" fontId="13" fillId="0" borderId="5" xfId="0" applyFont="1" applyBorder="1" applyAlignment="1"/>
    <xf numFmtId="0" fontId="2" fillId="6" borderId="5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/>
    <xf numFmtId="0" fontId="2" fillId="7" borderId="5" xfId="0" applyFont="1" applyFill="1" applyBorder="1" applyAlignment="1"/>
    <xf numFmtId="9" fontId="15" fillId="4" borderId="5" xfId="0" applyNumberFormat="1" applyFont="1" applyFill="1" applyBorder="1" applyAlignment="1">
      <alignment horizontal="center" wrapText="1"/>
    </xf>
    <xf numFmtId="0" fontId="16" fillId="4" borderId="5" xfId="0" applyFont="1" applyFill="1" applyBorder="1" applyAlignment="1">
      <alignment horizontal="center" wrapText="1"/>
    </xf>
    <xf numFmtId="0" fontId="16" fillId="4" borderId="5" xfId="0" applyFont="1" applyFill="1" applyBorder="1" applyAlignment="1">
      <alignment horizontal="center" wrapText="1"/>
    </xf>
    <xf numFmtId="9" fontId="17" fillId="4" borderId="0" xfId="0" applyNumberFormat="1" applyFont="1" applyFill="1" applyAlignment="1">
      <alignment horizontal="center" wrapText="1"/>
    </xf>
    <xf numFmtId="0" fontId="4" fillId="0" borderId="5" xfId="0" applyFont="1" applyBorder="1" applyAlignment="1">
      <alignment horizontal="left" vertical="center" wrapText="1"/>
    </xf>
    <xf numFmtId="9" fontId="18" fillId="4" borderId="0" xfId="0" applyNumberFormat="1" applyFont="1" applyFill="1" applyAlignment="1">
      <alignment horizontal="center" wrapText="1"/>
    </xf>
    <xf numFmtId="0" fontId="19" fillId="0" borderId="5" xfId="0" applyFont="1" applyBorder="1" applyAlignment="1">
      <alignment horizontal="right"/>
    </xf>
    <xf numFmtId="0" fontId="20" fillId="0" borderId="5" xfId="0" applyFont="1" applyBorder="1" applyAlignment="1"/>
    <xf numFmtId="0" fontId="19" fillId="7" borderId="5" xfId="0" applyFont="1" applyFill="1" applyBorder="1" applyAlignment="1"/>
    <xf numFmtId="6" fontId="21" fillId="4" borderId="5" xfId="0" applyNumberFormat="1" applyFont="1" applyFill="1" applyBorder="1" applyAlignment="1">
      <alignment horizontal="center" wrapText="1"/>
    </xf>
    <xf numFmtId="0" fontId="22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5" borderId="5" xfId="0" applyFont="1" applyFill="1" applyBorder="1" applyAlignment="1"/>
    <xf numFmtId="9" fontId="23" fillId="4" borderId="0" xfId="0" applyNumberFormat="1" applyFont="1" applyFill="1" applyAlignment="1">
      <alignment horizontal="center" wrapText="1"/>
    </xf>
    <xf numFmtId="9" fontId="24" fillId="4" borderId="5" xfId="0" applyNumberFormat="1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wrapText="1"/>
    </xf>
    <xf numFmtId="0" fontId="25" fillId="4" borderId="5" xfId="0" applyFont="1" applyFill="1" applyBorder="1" applyAlignment="1">
      <alignment horizontal="center" wrapText="1"/>
    </xf>
    <xf numFmtId="9" fontId="12" fillId="4" borderId="5" xfId="0" applyNumberFormat="1" applyFont="1" applyFill="1" applyBorder="1" applyAlignment="1">
      <alignment horizontal="center" wrapText="1"/>
    </xf>
    <xf numFmtId="0" fontId="26" fillId="4" borderId="5" xfId="0" applyFont="1" applyFill="1" applyBorder="1" applyAlignment="1">
      <alignment horizontal="center" wrapText="1"/>
    </xf>
    <xf numFmtId="0" fontId="2" fillId="0" borderId="5" xfId="0" applyFont="1" applyBorder="1" applyAlignment="1"/>
    <xf numFmtId="9" fontId="12" fillId="4" borderId="5" xfId="0" applyNumberFormat="1" applyFont="1" applyFill="1" applyBorder="1" applyAlignment="1">
      <alignment horizontal="center"/>
    </xf>
    <xf numFmtId="9" fontId="6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0" fontId="2" fillId="4" borderId="0" xfId="0" applyFont="1" applyFill="1" applyAlignment="1"/>
    <xf numFmtId="0" fontId="27" fillId="0" borderId="5" xfId="0" applyFont="1" applyBorder="1" applyAlignment="1"/>
    <xf numFmtId="0" fontId="28" fillId="0" borderId="5" xfId="0" applyFont="1" applyBorder="1" applyAlignment="1"/>
    <xf numFmtId="0" fontId="5" fillId="0" borderId="5" xfId="0" applyFont="1" applyBorder="1" applyAlignment="1"/>
    <xf numFmtId="0" fontId="29" fillId="4" borderId="5" xfId="0" applyFont="1" applyFill="1" applyBorder="1" applyAlignment="1">
      <alignment horizontal="center"/>
    </xf>
    <xf numFmtId="9" fontId="2" fillId="4" borderId="0" xfId="0" applyNumberFormat="1" applyFont="1" applyFill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9" fontId="30" fillId="4" borderId="5" xfId="0" applyNumberFormat="1" applyFont="1" applyFill="1" applyBorder="1" applyAlignment="1"/>
    <xf numFmtId="0" fontId="6" fillId="0" borderId="5" xfId="0" applyFont="1" applyBorder="1" applyAlignment="1"/>
    <xf numFmtId="0" fontId="31" fillId="0" borderId="0" xfId="0" applyFont="1"/>
    <xf numFmtId="0" fontId="6" fillId="0" borderId="0" xfId="0" applyFont="1"/>
    <xf numFmtId="0" fontId="0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34" fillId="0" borderId="0" xfId="0" applyFont="1"/>
    <xf numFmtId="0" fontId="34" fillId="0" borderId="17" xfId="0" applyFont="1" applyBorder="1"/>
    <xf numFmtId="164" fontId="6" fillId="0" borderId="0" xfId="0" applyNumberFormat="1" applyFont="1"/>
    <xf numFmtId="2" fontId="6" fillId="0" borderId="17" xfId="0" applyNumberFormat="1" applyFont="1" applyBorder="1"/>
    <xf numFmtId="164" fontId="6" fillId="0" borderId="21" xfId="0" applyNumberFormat="1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17" xfId="0" applyFont="1" applyBorder="1"/>
    <xf numFmtId="164" fontId="6" fillId="0" borderId="17" xfId="0" applyNumberFormat="1" applyFont="1" applyBorder="1"/>
    <xf numFmtId="0" fontId="1" fillId="10" borderId="5" xfId="0" applyFont="1" applyFill="1" applyBorder="1"/>
    <xf numFmtId="0" fontId="2" fillId="0" borderId="5" xfId="0" applyFont="1" applyBorder="1"/>
    <xf numFmtId="0" fontId="0" fillId="0" borderId="15" xfId="0" pivotButton="1" applyFont="1" applyBorder="1" applyAlignment="1"/>
    <xf numFmtId="0" fontId="0" fillId="0" borderId="16" xfId="0" applyFont="1" applyBorder="1" applyAlignment="1"/>
    <xf numFmtId="0" fontId="0" fillId="0" borderId="15" xfId="0" applyFont="1" applyBorder="1" applyAlignment="1"/>
    <xf numFmtId="0" fontId="0" fillId="0" borderId="16" xfId="0" applyNumberFormat="1" applyFont="1" applyBorder="1" applyAlignment="1"/>
    <xf numFmtId="0" fontId="0" fillId="0" borderId="19" xfId="0" applyFont="1" applyBorder="1" applyAlignment="1"/>
    <xf numFmtId="0" fontId="0" fillId="0" borderId="20" xfId="0" applyNumberFormat="1" applyFont="1" applyBorder="1" applyAlignment="1"/>
    <xf numFmtId="0" fontId="0" fillId="0" borderId="18" xfId="0" applyFont="1" applyBorder="1" applyAlignment="1"/>
    <xf numFmtId="0" fontId="0" fillId="0" borderId="10" xfId="0" applyNumberFormat="1" applyFont="1" applyBorder="1" applyAlignment="1"/>
    <xf numFmtId="0" fontId="0" fillId="0" borderId="10" xfId="0" pivotButton="1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5" xfId="0" applyNumberFormat="1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19" xfId="0" applyNumberFormat="1" applyFont="1" applyBorder="1" applyAlignment="1"/>
    <xf numFmtId="0" fontId="0" fillId="0" borderId="9" xfId="0" applyNumberFormat="1" applyFont="1" applyBorder="1" applyAlignment="1"/>
    <xf numFmtId="0" fontId="0" fillId="0" borderId="27" xfId="0" applyNumberFormat="1" applyFont="1" applyBorder="1" applyAlignment="1"/>
    <xf numFmtId="0" fontId="0" fillId="0" borderId="18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10" xfId="0" applyFont="1" applyBorder="1" applyAlignment="1"/>
    <xf numFmtId="0" fontId="39" fillId="0" borderId="9" xfId="1" applyFont="1"/>
    <xf numFmtId="0" fontId="39" fillId="5" borderId="5" xfId="1" applyFont="1" applyFill="1" applyBorder="1"/>
    <xf numFmtId="0" fontId="39" fillId="3" borderId="5" xfId="1" applyFont="1" applyFill="1" applyBorder="1"/>
    <xf numFmtId="0" fontId="39" fillId="4" borderId="5" xfId="1" applyFont="1" applyFill="1" applyBorder="1" applyAlignment="1">
      <alignment horizontal="center"/>
    </xf>
    <xf numFmtId="9" fontId="41" fillId="4" borderId="5" xfId="1" applyNumberFormat="1" applyFont="1" applyFill="1" applyBorder="1" applyAlignment="1">
      <alignment horizontal="center"/>
    </xf>
    <xf numFmtId="9" fontId="41" fillId="11" borderId="5" xfId="1" applyNumberFormat="1" applyFont="1" applyFill="1" applyBorder="1" applyAlignment="1">
      <alignment horizontal="center"/>
    </xf>
    <xf numFmtId="0" fontId="40" fillId="0" borderId="9" xfId="1" applyFont="1" applyAlignment="1">
      <alignment horizontal="left" wrapText="1"/>
    </xf>
    <xf numFmtId="0" fontId="39" fillId="0" borderId="9" xfId="2" applyFont="1"/>
    <xf numFmtId="0" fontId="39" fillId="5" borderId="5" xfId="2" applyFont="1" applyFill="1" applyBorder="1"/>
    <xf numFmtId="0" fontId="39" fillId="3" borderId="5" xfId="2" applyFont="1" applyFill="1" applyBorder="1"/>
    <xf numFmtId="0" fontId="39" fillId="4" borderId="5" xfId="2" applyFont="1" applyFill="1" applyBorder="1" applyAlignment="1">
      <alignment horizontal="center"/>
    </xf>
    <xf numFmtId="9" fontId="41" fillId="4" borderId="5" xfId="2" applyNumberFormat="1" applyFont="1" applyFill="1" applyBorder="1" applyAlignment="1">
      <alignment horizontal="center"/>
    </xf>
    <xf numFmtId="0" fontId="40" fillId="0" borderId="9" xfId="2" applyFont="1" applyAlignment="1">
      <alignment horizontal="left" wrapText="1"/>
    </xf>
    <xf numFmtId="0" fontId="34" fillId="9" borderId="7" xfId="0" applyFont="1" applyFill="1" applyBorder="1" applyAlignment="1">
      <alignment horizontal="center"/>
    </xf>
    <xf numFmtId="0" fontId="33" fillId="0" borderId="14" xfId="0" applyFont="1" applyBorder="1"/>
    <xf numFmtId="0" fontId="32" fillId="8" borderId="7" xfId="0" applyFont="1" applyFill="1" applyBorder="1" applyAlignment="1">
      <alignment horizontal="center" vertical="center"/>
    </xf>
    <xf numFmtId="0" fontId="33" fillId="0" borderId="8" xfId="0" applyFont="1" applyBorder="1"/>
    <xf numFmtId="0" fontId="33" fillId="0" borderId="9" xfId="0" applyFont="1" applyBorder="1"/>
    <xf numFmtId="0" fontId="39" fillId="0" borderId="0" xfId="0" applyFont="1"/>
    <xf numFmtId="0" fontId="40" fillId="0" borderId="5" xfId="0" applyFont="1" applyBorder="1" applyAlignment="1">
      <alignment wrapText="1"/>
    </xf>
    <xf numFmtId="0" fontId="39" fillId="3" borderId="5" xfId="0" applyFont="1" applyFill="1" applyBorder="1"/>
    <xf numFmtId="9" fontId="41" fillId="11" borderId="5" xfId="0" applyNumberFormat="1" applyFont="1" applyFill="1" applyBorder="1" applyAlignment="1">
      <alignment horizontal="center"/>
    </xf>
    <xf numFmtId="9" fontId="41" fillId="4" borderId="5" xfId="0" applyNumberFormat="1" applyFont="1" applyFill="1" applyBorder="1" applyAlignment="1">
      <alignment horizontal="center"/>
    </xf>
    <xf numFmtId="0" fontId="39" fillId="5" borderId="5" xfId="0" applyFont="1" applyFill="1" applyBorder="1"/>
  </cellXfs>
  <cellStyles count="5">
    <cellStyle name="Normal" xfId="0" builtinId="0"/>
    <cellStyle name="Normal 2" xfId="1" xr:uid="{EF562D34-F89A-4908-A88C-96251C15CEFF}"/>
    <cellStyle name="Normal 3" xfId="2" xr:uid="{2068BAF0-3286-4E5B-90FC-21957B1352FC}"/>
    <cellStyle name="Normal 4" xfId="3" xr:uid="{C033DEAC-66DE-4436-A17D-080E553CF21C}"/>
    <cellStyle name="Percent 2" xfId="4" xr:uid="{BD16A8BB-9A94-43F0-8D26-1B96D39B7C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4.6935158387099642E-2"/>
          <c:y val="0.17510593809875896"/>
          <c:w val="0.85991486061651734"/>
          <c:h val="0.6627022932148507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'Percentage value graph comp'!$B$4</c:f>
              <c:strCache>
                <c:ptCount val="1"/>
              </c:strCache>
            </c:strRef>
          </c:tx>
          <c:invertIfNegative val="1"/>
          <c:cat>
            <c:strRef>
              <c:f>'Percentage value graph comp'!$A$5:$A$10</c:f>
              <c:strCache>
                <c:ptCount val="6"/>
                <c:pt idx="0">
                  <c:v>County</c:v>
                </c:pt>
                <c:pt idx="1">
                  <c:v>Bristol</c:v>
                </c:pt>
                <c:pt idx="2">
                  <c:v>Kent</c:v>
                </c:pt>
                <c:pt idx="3">
                  <c:v>Newport</c:v>
                </c:pt>
                <c:pt idx="4">
                  <c:v>Providence</c:v>
                </c:pt>
                <c:pt idx="5">
                  <c:v>Washington</c:v>
                </c:pt>
              </c:strCache>
            </c:strRef>
          </c:cat>
          <c:val>
            <c:numRef>
              <c:f>'Percentage value graph comp'!$B$5:$B$10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0-4FDB-9B9C-2E85535BAEAC}"/>
            </c:ext>
          </c:extLst>
        </c:ser>
        <c:ser>
          <c:idx val="1"/>
          <c:order val="1"/>
          <c:tx>
            <c:strRef>
              <c:f>'Percentage value graph comp'!$C$4</c:f>
              <c:strCache>
                <c:ptCount val="1"/>
              </c:strCache>
            </c:strRef>
          </c:tx>
          <c:invertIfNegative val="1"/>
          <c:cat>
            <c:strRef>
              <c:f>'Percentage value graph comp'!$A$5:$A$10</c:f>
              <c:strCache>
                <c:ptCount val="6"/>
                <c:pt idx="0">
                  <c:v>County</c:v>
                </c:pt>
                <c:pt idx="1">
                  <c:v>Bristol</c:v>
                </c:pt>
                <c:pt idx="2">
                  <c:v>Kent</c:v>
                </c:pt>
                <c:pt idx="3">
                  <c:v>Newport</c:v>
                </c:pt>
                <c:pt idx="4">
                  <c:v>Providence</c:v>
                </c:pt>
                <c:pt idx="5">
                  <c:v>Washington</c:v>
                </c:pt>
              </c:strCache>
            </c:strRef>
          </c:cat>
          <c:val>
            <c:numRef>
              <c:f>'Percentage value graph comp'!$C$5:$C$10</c:f>
              <c:numCache>
                <c:formatCode>General</c:formatCode>
                <c:ptCount val="6"/>
                <c:pt idx="0">
                  <c:v>0</c:v>
                </c:pt>
                <c:pt idx="1">
                  <c:v>0.17100000000000001</c:v>
                </c:pt>
                <c:pt idx="2">
                  <c:v>0.17100000000000001</c:v>
                </c:pt>
                <c:pt idx="3">
                  <c:v>0.17100000000000001</c:v>
                </c:pt>
                <c:pt idx="4">
                  <c:v>0.17099999999999996</c:v>
                </c:pt>
                <c:pt idx="5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0-4FDB-9B9C-2E85535BAEAC}"/>
            </c:ext>
          </c:extLst>
        </c:ser>
        <c:ser>
          <c:idx val="2"/>
          <c:order val="2"/>
          <c:tx>
            <c:strRef>
              <c:f>'Percentage value graph comp'!$D$4</c:f>
              <c:strCache>
                <c:ptCount val="1"/>
              </c:strCache>
            </c:strRef>
          </c:tx>
          <c:invertIfNegative val="1"/>
          <c:cat>
            <c:strRef>
              <c:f>'Percentage value graph comp'!$A$5:$A$10</c:f>
              <c:strCache>
                <c:ptCount val="6"/>
                <c:pt idx="0">
                  <c:v>County</c:v>
                </c:pt>
                <c:pt idx="1">
                  <c:v>Bristol</c:v>
                </c:pt>
                <c:pt idx="2">
                  <c:v>Kent</c:v>
                </c:pt>
                <c:pt idx="3">
                  <c:v>Newport</c:v>
                </c:pt>
                <c:pt idx="4">
                  <c:v>Providence</c:v>
                </c:pt>
                <c:pt idx="5">
                  <c:v>Washington</c:v>
                </c:pt>
              </c:strCache>
            </c:strRef>
          </c:cat>
          <c:val>
            <c:numRef>
              <c:f>'Percentage value graph comp'!$D$5:$D$10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0-4FDB-9B9C-2E85535B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651746"/>
        <c:axId val="450415843"/>
      </c:barChart>
      <c:catAx>
        <c:axId val="554651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0415843"/>
        <c:crosses val="autoZero"/>
        <c:auto val="1"/>
        <c:lblAlgn val="ctr"/>
        <c:lblOffset val="100"/>
        <c:noMultiLvlLbl val="1"/>
      </c:catAx>
      <c:valAx>
        <c:axId val="450415843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55465174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969797918616818"/>
          <c:y val="1.0704546564493616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9448800" cy="3514725"/>
    <xdr:graphicFrame macro="">
      <xdr:nvGraphicFramePr>
        <xdr:cNvPr id="1933259866" name="Chart 1">
          <a:extLst>
            <a:ext uri="{FF2B5EF4-FFF2-40B4-BE49-F238E27FC236}">
              <a16:creationId xmlns:a16="http://schemas.microsoft.com/office/drawing/2014/main" id="{00000000-0008-0000-0200-00005A343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ol\AppData\Local\Packages\microsoft.windowscommunicationsapps_8wekyb3d8bbwe\LocalState\Files\S0\32061\Attachments\Final%20Data%20with%20low-wage%20and%20managerial%20%5b42067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Measure Names"/>
      <sheetName val="Data"/>
      <sheetName val="Percentage value graph comp"/>
      <sheetName val="Index Calculations"/>
      <sheetName val="low-wage and managerial %"/>
    </sheetNames>
    <sheetDataSet>
      <sheetData sheetId="0"/>
      <sheetData sheetId="1">
        <row r="479">
          <cell r="C479" t="str">
            <v>Barrington</v>
          </cell>
        </row>
        <row r="480">
          <cell r="C480" t="str">
            <v>Bristol</v>
          </cell>
        </row>
        <row r="481">
          <cell r="C481" t="str">
            <v>Burrillvile</v>
          </cell>
        </row>
        <row r="482">
          <cell r="C482" t="str">
            <v>Central Falls</v>
          </cell>
        </row>
        <row r="483">
          <cell r="C483" t="str">
            <v>Charlestown</v>
          </cell>
        </row>
        <row r="484">
          <cell r="C484" t="str">
            <v>Coventry</v>
          </cell>
        </row>
        <row r="485">
          <cell r="C485" t="str">
            <v>Cranston</v>
          </cell>
        </row>
        <row r="486">
          <cell r="C486" t="str">
            <v>Cumberland</v>
          </cell>
        </row>
        <row r="487">
          <cell r="C487" t="str">
            <v>East Greenwich</v>
          </cell>
        </row>
        <row r="488">
          <cell r="C488" t="str">
            <v>East Providence</v>
          </cell>
        </row>
        <row r="489">
          <cell r="C489" t="str">
            <v>Exeter</v>
          </cell>
        </row>
        <row r="490">
          <cell r="C490" t="str">
            <v>Foster</v>
          </cell>
        </row>
        <row r="491">
          <cell r="C491" t="str">
            <v>Glocester</v>
          </cell>
        </row>
        <row r="492">
          <cell r="C492" t="str">
            <v>Hopkinton</v>
          </cell>
        </row>
        <row r="493">
          <cell r="C493" t="str">
            <v>Jamestown</v>
          </cell>
        </row>
        <row r="494">
          <cell r="C494" t="str">
            <v>Johnston</v>
          </cell>
        </row>
        <row r="495">
          <cell r="C495" t="str">
            <v>Lincoln</v>
          </cell>
        </row>
        <row r="496">
          <cell r="C496" t="str">
            <v>Little Compton</v>
          </cell>
        </row>
        <row r="497">
          <cell r="C497" t="str">
            <v>Middletown</v>
          </cell>
        </row>
        <row r="498">
          <cell r="C498" t="str">
            <v>North Kingstown</v>
          </cell>
        </row>
        <row r="499">
          <cell r="C499" t="str">
            <v>North Providence</v>
          </cell>
        </row>
        <row r="500">
          <cell r="C500" t="str">
            <v>North Smithfield</v>
          </cell>
        </row>
        <row r="501">
          <cell r="C501" t="str">
            <v>Narragansett</v>
          </cell>
        </row>
        <row r="502">
          <cell r="C502" t="str">
            <v>New Shoreham</v>
          </cell>
        </row>
        <row r="503">
          <cell r="C503" t="str">
            <v>Newport</v>
          </cell>
        </row>
        <row r="504">
          <cell r="C504" t="str">
            <v>Pawtucket</v>
          </cell>
        </row>
        <row r="505">
          <cell r="C505" t="str">
            <v>Portsmouth</v>
          </cell>
        </row>
        <row r="506">
          <cell r="C506" t="str">
            <v>Providence</v>
          </cell>
        </row>
        <row r="507">
          <cell r="C507" t="str">
            <v>Richmond</v>
          </cell>
        </row>
        <row r="508">
          <cell r="C508" t="str">
            <v>South Kingstown</v>
          </cell>
        </row>
        <row r="509">
          <cell r="C509" t="str">
            <v>Scituate</v>
          </cell>
        </row>
        <row r="510">
          <cell r="C510" t="str">
            <v>Smithfield</v>
          </cell>
        </row>
        <row r="511">
          <cell r="C511" t="str">
            <v>Tiverton</v>
          </cell>
        </row>
        <row r="512">
          <cell r="C512" t="str">
            <v>West Greenwich</v>
          </cell>
        </row>
        <row r="513">
          <cell r="C513" t="str">
            <v>West Warwick</v>
          </cell>
        </row>
        <row r="514">
          <cell r="C514" t="str">
            <v>Warren</v>
          </cell>
        </row>
        <row r="515">
          <cell r="C515" t="str">
            <v>Warwick</v>
          </cell>
        </row>
        <row r="516">
          <cell r="C516" t="str">
            <v>Westerly</v>
          </cell>
        </row>
        <row r="517">
          <cell r="C517" t="str">
            <v>Woonsocket</v>
          </cell>
        </row>
        <row r="518">
          <cell r="C518" t="str">
            <v>Barrington</v>
          </cell>
        </row>
        <row r="519">
          <cell r="C519" t="str">
            <v>Bristol</v>
          </cell>
        </row>
        <row r="520">
          <cell r="C520" t="str">
            <v>Burrillvile</v>
          </cell>
        </row>
        <row r="521">
          <cell r="C521" t="str">
            <v>Central Falls</v>
          </cell>
        </row>
        <row r="522">
          <cell r="C522" t="str">
            <v>Charlestown</v>
          </cell>
        </row>
        <row r="523">
          <cell r="C523" t="str">
            <v>Coventry</v>
          </cell>
        </row>
        <row r="524">
          <cell r="C524" t="str">
            <v>Cranston</v>
          </cell>
        </row>
        <row r="525">
          <cell r="C525" t="str">
            <v>Cumberland</v>
          </cell>
        </row>
        <row r="526">
          <cell r="C526" t="str">
            <v>East Greenwich</v>
          </cell>
        </row>
        <row r="527">
          <cell r="C527" t="str">
            <v>East Providence</v>
          </cell>
        </row>
        <row r="528">
          <cell r="C528" t="str">
            <v>Exeter</v>
          </cell>
        </row>
        <row r="529">
          <cell r="C529" t="str">
            <v>Foster</v>
          </cell>
        </row>
        <row r="530">
          <cell r="C530" t="str">
            <v>Glocester</v>
          </cell>
        </row>
        <row r="531">
          <cell r="C531" t="str">
            <v>Hopkinton</v>
          </cell>
        </row>
        <row r="532">
          <cell r="C532" t="str">
            <v>Jamestown</v>
          </cell>
        </row>
        <row r="533">
          <cell r="C533" t="str">
            <v>Johnston</v>
          </cell>
        </row>
        <row r="534">
          <cell r="C534" t="str">
            <v>Lincoln</v>
          </cell>
        </row>
        <row r="535">
          <cell r="C535" t="str">
            <v>Little Compton</v>
          </cell>
        </row>
        <row r="536">
          <cell r="C536" t="str">
            <v>Middletown</v>
          </cell>
        </row>
        <row r="537">
          <cell r="C537" t="str">
            <v>North Kingstown</v>
          </cell>
        </row>
        <row r="538">
          <cell r="C538" t="str">
            <v>North Providence</v>
          </cell>
        </row>
        <row r="539">
          <cell r="C539" t="str">
            <v>North Smithfield</v>
          </cell>
        </row>
        <row r="540">
          <cell r="C540" t="str">
            <v>Narragansett</v>
          </cell>
        </row>
        <row r="541">
          <cell r="C541" t="str">
            <v>New Shoreham</v>
          </cell>
        </row>
        <row r="542">
          <cell r="C542" t="str">
            <v>Newport</v>
          </cell>
        </row>
        <row r="543">
          <cell r="C543" t="str">
            <v>Pawtucket</v>
          </cell>
        </row>
        <row r="544">
          <cell r="C544" t="str">
            <v>Portsmouth</v>
          </cell>
        </row>
        <row r="545">
          <cell r="C545" t="str">
            <v>Providence</v>
          </cell>
        </row>
        <row r="546">
          <cell r="C546" t="str">
            <v>Richmond</v>
          </cell>
        </row>
        <row r="547">
          <cell r="C547" t="str">
            <v>South Kingstown</v>
          </cell>
        </row>
        <row r="548">
          <cell r="C548" t="str">
            <v>Scituate</v>
          </cell>
        </row>
        <row r="549">
          <cell r="C549" t="str">
            <v>Smithfield</v>
          </cell>
        </row>
        <row r="550">
          <cell r="C550" t="str">
            <v>Tiverton</v>
          </cell>
        </row>
        <row r="551">
          <cell r="C551" t="str">
            <v>West Greenwich</v>
          </cell>
        </row>
        <row r="552">
          <cell r="C552" t="str">
            <v>West Warwick</v>
          </cell>
        </row>
        <row r="553">
          <cell r="C553" t="str">
            <v>Warren</v>
          </cell>
        </row>
        <row r="554">
          <cell r="C554" t="str">
            <v>Warwick</v>
          </cell>
        </row>
        <row r="555">
          <cell r="C555" t="str">
            <v>Westerly</v>
          </cell>
        </row>
        <row r="556">
          <cell r="C556" t="str">
            <v>Woonsocket</v>
          </cell>
        </row>
      </sheetData>
      <sheetData sheetId="2"/>
      <sheetData sheetId="3"/>
      <sheetData sheetId="4">
        <row r="2">
          <cell r="A2" t="str">
            <v>Barrington</v>
          </cell>
          <cell r="B2">
            <v>0.53400000000000003</v>
          </cell>
          <cell r="C2">
            <v>0.48399999999999999</v>
          </cell>
        </row>
        <row r="3">
          <cell r="A3" t="str">
            <v>Bristol</v>
          </cell>
          <cell r="B3">
            <v>0.55700000000000005</v>
          </cell>
          <cell r="C3">
            <v>0.52400000000000002</v>
          </cell>
        </row>
        <row r="4">
          <cell r="A4" t="str">
            <v>Burrillvile</v>
          </cell>
          <cell r="B4">
            <v>0.6</v>
          </cell>
          <cell r="C4">
            <v>0.61199999999999999</v>
          </cell>
        </row>
        <row r="5">
          <cell r="A5" t="str">
            <v>Central Falls</v>
          </cell>
          <cell r="B5">
            <v>0.46700000000000003</v>
          </cell>
          <cell r="C5">
            <v>0.57699999999999996</v>
          </cell>
        </row>
        <row r="6">
          <cell r="A6" t="str">
            <v>Charlestown</v>
          </cell>
          <cell r="B6">
            <v>0.55700000000000005</v>
          </cell>
          <cell r="C6">
            <v>0.56399999999999995</v>
          </cell>
        </row>
        <row r="7">
          <cell r="A7" t="str">
            <v>Coventry</v>
          </cell>
          <cell r="B7">
            <v>0.60299999999999998</v>
          </cell>
          <cell r="C7">
            <v>0.54100000000000004</v>
          </cell>
        </row>
        <row r="8">
          <cell r="A8" t="str">
            <v>Cranston</v>
          </cell>
          <cell r="B8">
            <v>0.502</v>
          </cell>
          <cell r="C8">
            <v>0.52800000000000002</v>
          </cell>
        </row>
        <row r="9">
          <cell r="A9" t="str">
            <v>Cumberland</v>
          </cell>
          <cell r="B9">
            <v>0.56699999999999995</v>
          </cell>
          <cell r="C9">
            <v>0.56100000000000005</v>
          </cell>
        </row>
        <row r="10">
          <cell r="A10" t="str">
            <v>East Greenwich</v>
          </cell>
          <cell r="B10">
            <v>0.56000000000000005</v>
          </cell>
          <cell r="C10">
            <v>0.48499999999999999</v>
          </cell>
        </row>
        <row r="11">
          <cell r="A11" t="str">
            <v>East Providence</v>
          </cell>
          <cell r="B11">
            <v>0.56799999999999995</v>
          </cell>
          <cell r="C11">
            <v>0.54500000000000004</v>
          </cell>
        </row>
        <row r="12">
          <cell r="A12" t="str">
            <v>Exeter</v>
          </cell>
          <cell r="B12">
            <v>0.51600000000000001</v>
          </cell>
          <cell r="C12">
            <v>0.55800000000000005</v>
          </cell>
        </row>
        <row r="13">
          <cell r="A13" t="str">
            <v>Foster</v>
          </cell>
          <cell r="B13">
            <v>0.61099999999999999</v>
          </cell>
          <cell r="C13">
            <v>0.58499999999999996</v>
          </cell>
        </row>
        <row r="14">
          <cell r="A14" t="str">
            <v>Glocester</v>
          </cell>
          <cell r="B14">
            <v>0.495</v>
          </cell>
          <cell r="C14">
            <v>0.6</v>
          </cell>
        </row>
        <row r="15">
          <cell r="A15" t="str">
            <v>Hopkinton</v>
          </cell>
          <cell r="B15">
            <v>0.52300000000000002</v>
          </cell>
          <cell r="C15">
            <v>0.48899999999999999</v>
          </cell>
        </row>
        <row r="16">
          <cell r="A16" t="str">
            <v>Jamestown</v>
          </cell>
          <cell r="B16">
            <v>0.40799999999999997</v>
          </cell>
          <cell r="C16">
            <v>0.498</v>
          </cell>
        </row>
        <row r="17">
          <cell r="A17" t="str">
            <v>Johnston</v>
          </cell>
          <cell r="B17">
            <v>0.54700000000000004</v>
          </cell>
          <cell r="C17">
            <v>0.60399999999999998</v>
          </cell>
        </row>
        <row r="18">
          <cell r="A18" t="str">
            <v>Lincoln</v>
          </cell>
          <cell r="B18">
            <v>0.57899999999999996</v>
          </cell>
          <cell r="C18">
            <v>0.50600000000000001</v>
          </cell>
        </row>
        <row r="19">
          <cell r="A19" t="str">
            <v>Little Compton</v>
          </cell>
          <cell r="B19">
            <v>0.56100000000000005</v>
          </cell>
          <cell r="C19">
            <v>0.45900000000000002</v>
          </cell>
        </row>
        <row r="20">
          <cell r="A20" t="str">
            <v>Middletown</v>
          </cell>
          <cell r="B20">
            <v>0.501</v>
          </cell>
          <cell r="C20">
            <v>0.55700000000000005</v>
          </cell>
        </row>
        <row r="21">
          <cell r="A21" t="str">
            <v>Narragansett</v>
          </cell>
          <cell r="B21">
            <v>0.57799999999999996</v>
          </cell>
          <cell r="C21">
            <v>0.50600000000000001</v>
          </cell>
        </row>
        <row r="22">
          <cell r="A22" t="str">
            <v>New Shoreham</v>
          </cell>
          <cell r="B22">
            <v>0.67200000000000004</v>
          </cell>
          <cell r="C22">
            <v>0.53</v>
          </cell>
        </row>
        <row r="23">
          <cell r="A23" t="str">
            <v>Newport</v>
          </cell>
          <cell r="B23">
            <v>0.624</v>
          </cell>
          <cell r="C23">
            <v>0.53200000000000003</v>
          </cell>
        </row>
        <row r="24">
          <cell r="A24" t="str">
            <v>North Kingstown</v>
          </cell>
          <cell r="B24">
            <v>0.51500000000000001</v>
          </cell>
          <cell r="C24">
            <v>0.505</v>
          </cell>
        </row>
        <row r="25">
          <cell r="A25" t="str">
            <v>North Providence</v>
          </cell>
          <cell r="B25">
            <v>0.55700000000000005</v>
          </cell>
          <cell r="C25">
            <v>0.53500000000000003</v>
          </cell>
        </row>
        <row r="26">
          <cell r="A26" t="str">
            <v>North Smithfield</v>
          </cell>
          <cell r="B26">
            <v>0.63400000000000001</v>
          </cell>
          <cell r="C26">
            <v>0.56499999999999995</v>
          </cell>
        </row>
        <row r="27">
          <cell r="A27" t="str">
            <v>Pawtucket</v>
          </cell>
          <cell r="B27">
            <v>0.57199999999999995</v>
          </cell>
          <cell r="C27">
            <v>0.54100000000000004</v>
          </cell>
        </row>
        <row r="28">
          <cell r="A28" t="str">
            <v>Portsmouth</v>
          </cell>
          <cell r="B28">
            <v>0.435</v>
          </cell>
          <cell r="C28">
            <v>0.497</v>
          </cell>
        </row>
        <row r="29">
          <cell r="A29" t="str">
            <v>Providence</v>
          </cell>
          <cell r="B29">
            <v>0.56599999999999995</v>
          </cell>
          <cell r="C29">
            <v>0.51500000000000001</v>
          </cell>
        </row>
        <row r="30">
          <cell r="A30" t="str">
            <v>Richmond</v>
          </cell>
          <cell r="B30">
            <v>0.61799999999999999</v>
          </cell>
          <cell r="C30">
            <v>0.49399999999999999</v>
          </cell>
        </row>
        <row r="31">
          <cell r="A31" t="str">
            <v>Scituate</v>
          </cell>
          <cell r="B31">
            <v>0.42799999999999999</v>
          </cell>
          <cell r="C31">
            <v>0.55600000000000005</v>
          </cell>
        </row>
        <row r="32">
          <cell r="A32" t="str">
            <v>Smithfield</v>
          </cell>
          <cell r="B32">
            <v>0.54600000000000004</v>
          </cell>
          <cell r="C32">
            <v>0.59399999999999997</v>
          </cell>
        </row>
        <row r="33">
          <cell r="A33" t="str">
            <v>South Kingstown</v>
          </cell>
          <cell r="B33">
            <v>0.58699999999999997</v>
          </cell>
          <cell r="C33">
            <v>0.51</v>
          </cell>
        </row>
        <row r="34">
          <cell r="A34" t="str">
            <v>Tiverton</v>
          </cell>
          <cell r="B34">
            <v>0.56599999999999995</v>
          </cell>
          <cell r="C34">
            <v>0.57999999999999996</v>
          </cell>
        </row>
        <row r="35">
          <cell r="A35" t="str">
            <v>Warren</v>
          </cell>
          <cell r="B35">
            <v>0.51300000000000001</v>
          </cell>
          <cell r="C35">
            <v>0.58899999999999997</v>
          </cell>
        </row>
        <row r="36">
          <cell r="A36" t="str">
            <v>Warwick</v>
          </cell>
          <cell r="B36">
            <v>0.52600000000000002</v>
          </cell>
          <cell r="C36">
            <v>0.56200000000000006</v>
          </cell>
        </row>
        <row r="37">
          <cell r="A37" t="str">
            <v>West Greenwich</v>
          </cell>
          <cell r="B37">
            <v>0.58599999999999997</v>
          </cell>
          <cell r="C37">
            <v>0.53800000000000003</v>
          </cell>
        </row>
        <row r="38">
          <cell r="A38" t="str">
            <v>West Warwick</v>
          </cell>
          <cell r="B38">
            <v>0.51600000000000001</v>
          </cell>
          <cell r="C38">
            <v>0.58199999999999996</v>
          </cell>
        </row>
        <row r="39">
          <cell r="A39" t="str">
            <v>Westerly</v>
          </cell>
          <cell r="B39">
            <v>0.59699999999999998</v>
          </cell>
          <cell r="C39">
            <v>0.55300000000000005</v>
          </cell>
        </row>
        <row r="40">
          <cell r="A40" t="str">
            <v>Woonsocket</v>
          </cell>
          <cell r="B40">
            <v>0.63300000000000001</v>
          </cell>
          <cell r="C40">
            <v>0.51400000000000001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col" refreshedDate="44200.493579398149" refreshedVersion="6" recordCount="988" xr:uid="{00000000-000A-0000-FFFF-FFFF00000000}">
  <cacheSource type="worksheet">
    <worksheetSource ref="A1:I989" sheet="Data"/>
  </cacheSource>
  <cacheFields count="9">
    <cacheField name="Measure #" numFmtId="0">
      <sharedItems containsSemiMixedTypes="0" containsString="0" containsNumber="1" minValue="1.1000000000000001" maxValue="5.6"/>
    </cacheField>
    <cacheField name="Measure" numFmtId="0">
      <sharedItems count="26">
        <s v="% of women age 18 and over who report being in fair or poor health"/>
        <s v="% of women age 18 and over who are obese"/>
        <s v="% of women ages 18-64 without health insurance"/>
        <s v="% of women with delayed prenatal care"/>
        <s v="% of women age 18 and over who likely have experienced serious psychological distress in the past year"/>
        <s v="Average annual fatal accidents per 100,000 women"/>
        <s v="Average annual hospital encounters due to assault per 100,000 women"/>
        <s v="Average annual domestic violence calls for assistance per 100,000 population"/>
        <s v="Average annual sexual assaults per 100,000 females"/>
        <s v="Average annual number of suicides per 100,000 women"/>
        <s v="Female unemployment rate for civilian population ages 16-64"/>
        <s v="Labor force participation rate for women ages 16-64"/>
        <s v="% of women working in low-wage occupations"/>
        <s v="% of women working in managerial and professional occupations"/>
        <s v="Median earnings for women employed full-time, year-round in past 12 months"/>
        <s v="Ratio of women's to men's median earnings for individuals employed full-time, year-round in past 12 months."/>
        <s v="% of women age 18 and over living in poverty"/>
        <s v="% of low- and moderate-income women age 18 and over who are food insecure"/>
        <s v="Fair market rent as a percentage of single mothers' median income"/>
        <s v="% of female workers age 16 and over who commute less than 15 minutes to work"/>
        <s v="% of women age 25 and over with at least a high school diploma"/>
        <s v="% of women who voted in the 2020 general election"/>
        <s v="% of city council members for incorporated cities in the county who are women"/>
        <s v="% of appointed  state judges that are women "/>
        <s v="% of state legislators for the county who are women"/>
        <s v="% of women who voted in the 2018 mid-term election" u="1"/>
      </sharedItems>
    </cacheField>
    <cacheField name="Town" numFmtId="0">
      <sharedItems/>
    </cacheField>
    <cacheField name="County" numFmtId="0">
      <sharedItems count="5">
        <s v="Bristol"/>
        <s v="Washington"/>
        <s v="Providence"/>
        <s v="Kent"/>
        <s v="Newport"/>
      </sharedItems>
    </cacheField>
    <cacheField name="Town Avg." numFmtId="0">
      <sharedItems containsBlank="1" containsMixedTypes="1" containsNumber="1" minValue="0" maxValue="75035"/>
    </cacheField>
    <cacheField name="County Avg." numFmtId="0">
      <sharedItems containsString="0" containsBlank="1" containsNumber="1" minValue="0" maxValue="53566"/>
    </cacheField>
    <cacheField name="State Avg." numFmtId="0">
      <sharedItems containsString="0" containsBlank="1" containsNumber="1" minValue="3.4000000000000002E-2" maxValue="46177"/>
    </cacheField>
    <cacheField name="National Avg." numFmtId="0">
      <sharedItems containsString="0" containsBlank="1" containsNumber="1" minValue="4.4999999999999998E-2" maxValue="41690"/>
    </cacheField>
    <cacheField name="Year" numFmtId="0">
      <sharedItems containsBlank="1" containsMixedTypes="1" containsNumber="1" containsInteger="1" minValue="2018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col" refreshedDate="44200.493583796298" refreshedVersion="6" recordCount="988" xr:uid="{00000000-000A-0000-FFFF-FFFF01000000}">
  <cacheSource type="worksheet">
    <worksheetSource ref="A1:H989" sheet="Data"/>
  </cacheSource>
  <cacheFields count="8">
    <cacheField name="Measure #" numFmtId="0">
      <sharedItems containsSemiMixedTypes="0" containsString="0" containsNumber="1" minValue="1.1000000000000001" maxValue="5.6" count="25">
        <n v="1.1000000000000001"/>
        <n v="1.2"/>
        <n v="1.3"/>
        <n v="1.5"/>
        <n v="1.6"/>
        <n v="2.2000000000000002"/>
        <n v="2.2999999999999998"/>
        <n v="2.4"/>
        <n v="2.5"/>
        <n v="2.6"/>
        <n v="3.1"/>
        <n v="3.2"/>
        <n v="3.3"/>
        <n v="3.4"/>
        <n v="3.5"/>
        <n v="3.6"/>
        <n v="4.0999999999999996"/>
        <n v="4.2"/>
        <n v="4.3"/>
        <n v="4.5"/>
        <n v="4.5999999999999996"/>
        <n v="5.2"/>
        <n v="5.4"/>
        <n v="5.5"/>
        <n v="5.6"/>
      </sharedItems>
    </cacheField>
    <cacheField name="Measure" numFmtId="0">
      <sharedItems/>
    </cacheField>
    <cacheField name="Town" numFmtId="0">
      <sharedItems/>
    </cacheField>
    <cacheField name="County" numFmtId="0">
      <sharedItems count="5">
        <s v="Bristol"/>
        <s v="Washington"/>
        <s v="Providence"/>
        <s v="Kent"/>
        <s v="Newport"/>
      </sharedItems>
    </cacheField>
    <cacheField name="Town Avg." numFmtId="0">
      <sharedItems containsBlank="1" containsMixedTypes="1" containsNumber="1" minValue="0" maxValue="75035"/>
    </cacheField>
    <cacheField name="County Avg." numFmtId="0">
      <sharedItems containsString="0" containsBlank="1" containsNumber="1" minValue="0" maxValue="53566"/>
    </cacheField>
    <cacheField name="State Avg." numFmtId="0">
      <sharedItems containsString="0" containsBlank="1" containsNumber="1" minValue="3.4000000000000002E-2" maxValue="46177"/>
    </cacheField>
    <cacheField name="National Avg." numFmtId="0">
      <sharedItems containsString="0" containsBlank="1" containsNumber="1" minValue="4.4999999999999998E-2" maxValue="416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n v="1.1000000000000001"/>
    <x v="0"/>
    <s v="Barrington"/>
    <x v="0"/>
    <m/>
    <m/>
    <n v="0.17100000000000001"/>
    <m/>
    <n v="2018"/>
  </r>
  <r>
    <n v="1.1000000000000001"/>
    <x v="0"/>
    <s v="Block Island"/>
    <x v="1"/>
    <m/>
    <m/>
    <n v="0.17100000000000001"/>
    <m/>
    <n v="2018"/>
  </r>
  <r>
    <n v="1.1000000000000001"/>
    <x v="0"/>
    <s v="Bristol"/>
    <x v="0"/>
    <m/>
    <m/>
    <n v="0.17100000000000001"/>
    <m/>
    <n v="2018"/>
  </r>
  <r>
    <n v="1.1000000000000001"/>
    <x v="0"/>
    <s v="Burrillvile"/>
    <x v="2"/>
    <m/>
    <m/>
    <n v="0.17100000000000001"/>
    <m/>
    <n v="2018"/>
  </r>
  <r>
    <n v="1.1000000000000001"/>
    <x v="0"/>
    <s v="Central Falls"/>
    <x v="2"/>
    <m/>
    <m/>
    <n v="0.17100000000000001"/>
    <m/>
    <n v="2018"/>
  </r>
  <r>
    <n v="1.1000000000000001"/>
    <x v="0"/>
    <s v="Charlestown"/>
    <x v="1"/>
    <m/>
    <m/>
    <n v="0.17100000000000001"/>
    <m/>
    <n v="2018"/>
  </r>
  <r>
    <n v="1.1000000000000001"/>
    <x v="0"/>
    <s v="Coventry"/>
    <x v="3"/>
    <m/>
    <m/>
    <n v="0.17100000000000001"/>
    <m/>
    <n v="2018"/>
  </r>
  <r>
    <n v="1.1000000000000001"/>
    <x v="0"/>
    <s v="Cranston"/>
    <x v="2"/>
    <m/>
    <m/>
    <n v="0.17100000000000001"/>
    <m/>
    <n v="2018"/>
  </r>
  <r>
    <n v="1.1000000000000001"/>
    <x v="0"/>
    <s v="Cumberland"/>
    <x v="2"/>
    <m/>
    <m/>
    <n v="0.17100000000000001"/>
    <m/>
    <n v="2018"/>
  </r>
  <r>
    <n v="1.1000000000000001"/>
    <x v="0"/>
    <s v="East Greenwich"/>
    <x v="3"/>
    <m/>
    <m/>
    <n v="0.17100000000000001"/>
    <m/>
    <n v="2018"/>
  </r>
  <r>
    <n v="1.1000000000000001"/>
    <x v="0"/>
    <s v="East Providence"/>
    <x v="2"/>
    <m/>
    <m/>
    <n v="0.17100000000000001"/>
    <m/>
    <n v="2018"/>
  </r>
  <r>
    <n v="1.1000000000000001"/>
    <x v="0"/>
    <s v="Exeter"/>
    <x v="1"/>
    <m/>
    <m/>
    <n v="0.17100000000000001"/>
    <m/>
    <n v="2018"/>
  </r>
  <r>
    <n v="1.1000000000000001"/>
    <x v="0"/>
    <s v="Foster"/>
    <x v="2"/>
    <m/>
    <m/>
    <n v="0.17100000000000001"/>
    <m/>
    <n v="2018"/>
  </r>
  <r>
    <n v="1.1000000000000001"/>
    <x v="0"/>
    <s v="Glocester"/>
    <x v="2"/>
    <m/>
    <m/>
    <n v="0.17100000000000001"/>
    <m/>
    <n v="2018"/>
  </r>
  <r>
    <n v="1.1000000000000001"/>
    <x v="0"/>
    <s v="Hopkinton"/>
    <x v="1"/>
    <m/>
    <m/>
    <n v="0.17100000000000001"/>
    <m/>
    <n v="2018"/>
  </r>
  <r>
    <n v="1.1000000000000001"/>
    <x v="0"/>
    <s v="Jamestown"/>
    <x v="4"/>
    <m/>
    <m/>
    <n v="0.17100000000000001"/>
    <m/>
    <n v="2018"/>
  </r>
  <r>
    <n v="1.1000000000000001"/>
    <x v="0"/>
    <s v="Johnston"/>
    <x v="2"/>
    <m/>
    <m/>
    <n v="0.17100000000000001"/>
    <m/>
    <n v="2018"/>
  </r>
  <r>
    <n v="1.1000000000000001"/>
    <x v="0"/>
    <s v="Lincoln"/>
    <x v="2"/>
    <m/>
    <m/>
    <n v="0.17100000000000001"/>
    <m/>
    <n v="2018"/>
  </r>
  <r>
    <n v="1.1000000000000001"/>
    <x v="0"/>
    <s v="Little Compton"/>
    <x v="4"/>
    <m/>
    <m/>
    <n v="0.17100000000000001"/>
    <m/>
    <n v="2018"/>
  </r>
  <r>
    <n v="1.1000000000000001"/>
    <x v="0"/>
    <s v="Middletown"/>
    <x v="4"/>
    <m/>
    <m/>
    <n v="0.17100000000000001"/>
    <m/>
    <n v="2018"/>
  </r>
  <r>
    <n v="1.1000000000000001"/>
    <x v="0"/>
    <s v="North Kingstown"/>
    <x v="1"/>
    <m/>
    <m/>
    <n v="0.17100000000000001"/>
    <m/>
    <n v="2018"/>
  </r>
  <r>
    <n v="1.1000000000000001"/>
    <x v="0"/>
    <s v="North Providence"/>
    <x v="2"/>
    <m/>
    <m/>
    <n v="0.17100000000000001"/>
    <m/>
    <n v="2018"/>
  </r>
  <r>
    <n v="1.1000000000000001"/>
    <x v="0"/>
    <s v="North Smithfield"/>
    <x v="2"/>
    <m/>
    <m/>
    <n v="0.17100000000000001"/>
    <m/>
    <n v="2018"/>
  </r>
  <r>
    <n v="1.1000000000000001"/>
    <x v="0"/>
    <s v="Narragansett"/>
    <x v="1"/>
    <m/>
    <m/>
    <n v="0.17100000000000001"/>
    <m/>
    <n v="2018"/>
  </r>
  <r>
    <n v="1.1000000000000001"/>
    <x v="0"/>
    <s v="New Shoreham"/>
    <x v="1"/>
    <m/>
    <m/>
    <n v="0.17100000000000001"/>
    <m/>
    <n v="2018"/>
  </r>
  <r>
    <n v="1.1000000000000001"/>
    <x v="0"/>
    <s v="Newport"/>
    <x v="4"/>
    <m/>
    <m/>
    <n v="0.17100000000000001"/>
    <m/>
    <n v="2018"/>
  </r>
  <r>
    <n v="1.1000000000000001"/>
    <x v="0"/>
    <s v="Pawtucket"/>
    <x v="2"/>
    <m/>
    <m/>
    <n v="0.17100000000000001"/>
    <m/>
    <n v="2018"/>
  </r>
  <r>
    <n v="1.1000000000000001"/>
    <x v="0"/>
    <s v="Portsmouth"/>
    <x v="4"/>
    <m/>
    <m/>
    <n v="0.17100000000000001"/>
    <m/>
    <n v="2018"/>
  </r>
  <r>
    <n v="1.1000000000000001"/>
    <x v="0"/>
    <s v="Providence"/>
    <x v="2"/>
    <m/>
    <m/>
    <n v="0.17100000000000001"/>
    <m/>
    <n v="2018"/>
  </r>
  <r>
    <n v="1.1000000000000001"/>
    <x v="0"/>
    <s v="Richmond"/>
    <x v="1"/>
    <m/>
    <m/>
    <n v="0.17100000000000001"/>
    <m/>
    <n v="2018"/>
  </r>
  <r>
    <n v="1.1000000000000001"/>
    <x v="0"/>
    <s v="South Kingstown"/>
    <x v="1"/>
    <m/>
    <m/>
    <n v="0.17100000000000001"/>
    <m/>
    <n v="2018"/>
  </r>
  <r>
    <n v="1.1000000000000001"/>
    <x v="0"/>
    <s v="Scituate"/>
    <x v="2"/>
    <m/>
    <m/>
    <n v="0.17100000000000001"/>
    <m/>
    <n v="2018"/>
  </r>
  <r>
    <n v="1.1000000000000001"/>
    <x v="0"/>
    <s v="Smithfield"/>
    <x v="2"/>
    <m/>
    <m/>
    <n v="0.17100000000000001"/>
    <m/>
    <n v="2018"/>
  </r>
  <r>
    <n v="1.1000000000000001"/>
    <x v="0"/>
    <s v="Tiverton"/>
    <x v="4"/>
    <m/>
    <m/>
    <n v="0.17100000000000001"/>
    <m/>
    <n v="2018"/>
  </r>
  <r>
    <n v="1.1000000000000001"/>
    <x v="0"/>
    <s v="West Greenwich"/>
    <x v="3"/>
    <m/>
    <m/>
    <n v="0.17100000000000001"/>
    <m/>
    <n v="2018"/>
  </r>
  <r>
    <n v="1.1000000000000001"/>
    <x v="0"/>
    <s v="West Warwick"/>
    <x v="3"/>
    <m/>
    <m/>
    <n v="0.17100000000000001"/>
    <m/>
    <n v="2018"/>
  </r>
  <r>
    <n v="1.1000000000000001"/>
    <x v="0"/>
    <s v="Warren"/>
    <x v="0"/>
    <m/>
    <m/>
    <n v="0.17100000000000001"/>
    <m/>
    <n v="2018"/>
  </r>
  <r>
    <n v="1.1000000000000001"/>
    <x v="0"/>
    <s v="Warwick"/>
    <x v="3"/>
    <m/>
    <m/>
    <n v="0.17100000000000001"/>
    <m/>
    <n v="2018"/>
  </r>
  <r>
    <n v="1.1000000000000001"/>
    <x v="0"/>
    <s v="Westerly"/>
    <x v="1"/>
    <m/>
    <m/>
    <n v="0.17100000000000001"/>
    <m/>
    <n v="2018"/>
  </r>
  <r>
    <n v="1.1000000000000001"/>
    <x v="0"/>
    <s v="Woonsocket"/>
    <x v="2"/>
    <m/>
    <m/>
    <n v="0.17100000000000001"/>
    <m/>
    <n v="2018"/>
  </r>
  <r>
    <n v="1.2"/>
    <x v="1"/>
    <s v="Barrington"/>
    <x v="0"/>
    <m/>
    <m/>
    <n v="0.27"/>
    <m/>
    <n v="2018"/>
  </r>
  <r>
    <n v="1.2"/>
    <x v="1"/>
    <s v="Block Island"/>
    <x v="1"/>
    <m/>
    <m/>
    <n v="0.27"/>
    <m/>
    <n v="2018"/>
  </r>
  <r>
    <n v="1.2"/>
    <x v="1"/>
    <s v="Bristol"/>
    <x v="0"/>
    <m/>
    <m/>
    <n v="0.27"/>
    <m/>
    <n v="2018"/>
  </r>
  <r>
    <n v="1.2"/>
    <x v="1"/>
    <s v="Burrillvile"/>
    <x v="2"/>
    <m/>
    <m/>
    <n v="0.27"/>
    <m/>
    <n v="2018"/>
  </r>
  <r>
    <n v="1.2"/>
    <x v="1"/>
    <s v="Central Falls"/>
    <x v="2"/>
    <m/>
    <m/>
    <n v="0.27"/>
    <m/>
    <n v="2018"/>
  </r>
  <r>
    <n v="1.2"/>
    <x v="1"/>
    <s v="Charlestown"/>
    <x v="1"/>
    <m/>
    <m/>
    <n v="0.27"/>
    <m/>
    <n v="2018"/>
  </r>
  <r>
    <n v="1.2"/>
    <x v="1"/>
    <s v="Coventry"/>
    <x v="3"/>
    <m/>
    <m/>
    <n v="0.27"/>
    <m/>
    <n v="2018"/>
  </r>
  <r>
    <n v="1.2"/>
    <x v="1"/>
    <s v="Cranston"/>
    <x v="2"/>
    <m/>
    <m/>
    <n v="0.27"/>
    <m/>
    <n v="2018"/>
  </r>
  <r>
    <n v="1.2"/>
    <x v="1"/>
    <s v="Cumberland"/>
    <x v="2"/>
    <m/>
    <m/>
    <n v="0.27"/>
    <m/>
    <n v="2018"/>
  </r>
  <r>
    <n v="1.2"/>
    <x v="1"/>
    <s v="East Greenwich"/>
    <x v="3"/>
    <m/>
    <m/>
    <n v="0.27"/>
    <m/>
    <n v="2018"/>
  </r>
  <r>
    <n v="1.2"/>
    <x v="1"/>
    <s v="East Providence"/>
    <x v="2"/>
    <m/>
    <m/>
    <n v="0.27"/>
    <m/>
    <n v="2018"/>
  </r>
  <r>
    <n v="1.2"/>
    <x v="1"/>
    <s v="Exeter"/>
    <x v="1"/>
    <m/>
    <m/>
    <n v="0.27"/>
    <m/>
    <n v="2018"/>
  </r>
  <r>
    <n v="1.2"/>
    <x v="1"/>
    <s v="Foster"/>
    <x v="2"/>
    <m/>
    <m/>
    <n v="0.27"/>
    <m/>
    <n v="2018"/>
  </r>
  <r>
    <n v="1.2"/>
    <x v="1"/>
    <s v="Glocester"/>
    <x v="2"/>
    <m/>
    <m/>
    <n v="0.27"/>
    <m/>
    <n v="2018"/>
  </r>
  <r>
    <n v="1.2"/>
    <x v="1"/>
    <s v="Hopkinton"/>
    <x v="1"/>
    <m/>
    <m/>
    <n v="0.27"/>
    <m/>
    <n v="2018"/>
  </r>
  <r>
    <n v="1.2"/>
    <x v="1"/>
    <s v="Jamestown"/>
    <x v="4"/>
    <m/>
    <m/>
    <n v="0.27"/>
    <m/>
    <n v="2018"/>
  </r>
  <r>
    <n v="1.2"/>
    <x v="1"/>
    <s v="Johnston"/>
    <x v="2"/>
    <m/>
    <m/>
    <n v="0.27"/>
    <m/>
    <n v="2018"/>
  </r>
  <r>
    <n v="1.2"/>
    <x v="1"/>
    <s v="Lincoln"/>
    <x v="2"/>
    <m/>
    <m/>
    <n v="0.27"/>
    <m/>
    <n v="2018"/>
  </r>
  <r>
    <n v="1.2"/>
    <x v="1"/>
    <s v="Little Compton"/>
    <x v="4"/>
    <m/>
    <m/>
    <n v="0.27"/>
    <m/>
    <n v="2018"/>
  </r>
  <r>
    <n v="1.2"/>
    <x v="1"/>
    <s v="Middletown"/>
    <x v="4"/>
    <m/>
    <m/>
    <n v="0.27"/>
    <m/>
    <n v="2018"/>
  </r>
  <r>
    <n v="1.2"/>
    <x v="1"/>
    <s v="North Kingstown"/>
    <x v="1"/>
    <m/>
    <m/>
    <n v="0.27"/>
    <m/>
    <n v="2018"/>
  </r>
  <r>
    <n v="1.2"/>
    <x v="1"/>
    <s v="North Providence"/>
    <x v="2"/>
    <m/>
    <m/>
    <n v="0.27"/>
    <m/>
    <n v="2018"/>
  </r>
  <r>
    <n v="1.2"/>
    <x v="1"/>
    <s v="North Smithfield"/>
    <x v="2"/>
    <m/>
    <m/>
    <n v="0.27"/>
    <m/>
    <n v="2018"/>
  </r>
  <r>
    <n v="1.2"/>
    <x v="1"/>
    <s v="Narragansett"/>
    <x v="1"/>
    <m/>
    <m/>
    <n v="0.27"/>
    <m/>
    <n v="2018"/>
  </r>
  <r>
    <n v="1.2"/>
    <x v="1"/>
    <s v="New Shoreham"/>
    <x v="1"/>
    <m/>
    <m/>
    <n v="0.27"/>
    <m/>
    <n v="2018"/>
  </r>
  <r>
    <n v="1.2"/>
    <x v="1"/>
    <s v="Newport"/>
    <x v="4"/>
    <m/>
    <m/>
    <n v="0.27"/>
    <m/>
    <n v="2018"/>
  </r>
  <r>
    <n v="1.2"/>
    <x v="1"/>
    <s v="Pawtucket"/>
    <x v="2"/>
    <m/>
    <m/>
    <n v="0.27"/>
    <m/>
    <n v="2018"/>
  </r>
  <r>
    <n v="1.2"/>
    <x v="1"/>
    <s v="Portsmouth"/>
    <x v="4"/>
    <m/>
    <m/>
    <n v="0.27"/>
    <m/>
    <n v="2018"/>
  </r>
  <r>
    <n v="1.2"/>
    <x v="1"/>
    <s v="Providence"/>
    <x v="2"/>
    <m/>
    <m/>
    <n v="0.27"/>
    <m/>
    <n v="2018"/>
  </r>
  <r>
    <n v="1.2"/>
    <x v="1"/>
    <s v="Richmond"/>
    <x v="1"/>
    <m/>
    <m/>
    <n v="0.27"/>
    <m/>
    <n v="2018"/>
  </r>
  <r>
    <n v="1.2"/>
    <x v="1"/>
    <s v="South Kingstown"/>
    <x v="1"/>
    <m/>
    <m/>
    <n v="0.27"/>
    <m/>
    <n v="2018"/>
  </r>
  <r>
    <n v="1.2"/>
    <x v="1"/>
    <s v="Scituate"/>
    <x v="2"/>
    <m/>
    <m/>
    <n v="0.27"/>
    <m/>
    <n v="2018"/>
  </r>
  <r>
    <n v="1.2"/>
    <x v="1"/>
    <s v="Smithfield"/>
    <x v="2"/>
    <m/>
    <m/>
    <n v="0.27"/>
    <m/>
    <n v="2018"/>
  </r>
  <r>
    <n v="1.2"/>
    <x v="1"/>
    <s v="Tiverton"/>
    <x v="4"/>
    <m/>
    <m/>
    <n v="0.27"/>
    <m/>
    <n v="2018"/>
  </r>
  <r>
    <n v="1.2"/>
    <x v="1"/>
    <s v="West Greenwich"/>
    <x v="3"/>
    <m/>
    <m/>
    <n v="0.27"/>
    <m/>
    <n v="2018"/>
  </r>
  <r>
    <n v="1.2"/>
    <x v="1"/>
    <s v="West Warwick"/>
    <x v="3"/>
    <m/>
    <m/>
    <n v="0.27"/>
    <m/>
    <n v="2018"/>
  </r>
  <r>
    <n v="1.2"/>
    <x v="1"/>
    <s v="Warren"/>
    <x v="0"/>
    <m/>
    <m/>
    <n v="0.27"/>
    <m/>
    <n v="2018"/>
  </r>
  <r>
    <n v="1.2"/>
    <x v="1"/>
    <s v="Warwick"/>
    <x v="3"/>
    <m/>
    <m/>
    <n v="0.27"/>
    <m/>
    <n v="2018"/>
  </r>
  <r>
    <n v="1.2"/>
    <x v="1"/>
    <s v="Westerly"/>
    <x v="1"/>
    <m/>
    <m/>
    <n v="0.27"/>
    <m/>
    <n v="2018"/>
  </r>
  <r>
    <n v="1.2"/>
    <x v="1"/>
    <s v="Woonsocket"/>
    <x v="2"/>
    <m/>
    <m/>
    <n v="0.27"/>
    <m/>
    <n v="2018"/>
  </r>
  <r>
    <n v="1.3"/>
    <x v="2"/>
    <s v="Barrington"/>
    <x v="0"/>
    <n v="1.2E-2"/>
    <m/>
    <n v="3.4000000000000002E-2"/>
    <m/>
    <s v="2014-2018"/>
  </r>
  <r>
    <n v="1.3"/>
    <x v="2"/>
    <s v="Bristol"/>
    <x v="0"/>
    <n v="0.03"/>
    <m/>
    <n v="3.4000000000000002E-2"/>
    <m/>
    <s v="2014-2018"/>
  </r>
  <r>
    <n v="1.3"/>
    <x v="2"/>
    <s v="Burrillvile"/>
    <x v="2"/>
    <n v="3.3000000000000002E-2"/>
    <m/>
    <n v="3.4000000000000002E-2"/>
    <m/>
    <s v="2014-2018"/>
  </r>
  <r>
    <n v="1.3"/>
    <x v="2"/>
    <s v="Central Falls"/>
    <x v="2"/>
    <n v="0.158"/>
    <m/>
    <n v="3.4000000000000002E-2"/>
    <m/>
    <s v="2014-2018"/>
  </r>
  <r>
    <n v="1.3"/>
    <x v="2"/>
    <s v="Charlestown"/>
    <x v="1"/>
    <n v="2.9000000000000001E-2"/>
    <m/>
    <n v="3.4000000000000002E-2"/>
    <m/>
    <s v="2014-2018"/>
  </r>
  <r>
    <n v="1.3"/>
    <x v="2"/>
    <s v="Coventry"/>
    <x v="3"/>
    <n v="2.4E-2"/>
    <m/>
    <n v="3.4000000000000002E-2"/>
    <m/>
    <s v="2014-2018"/>
  </r>
  <r>
    <n v="1.3"/>
    <x v="2"/>
    <s v="Cranston"/>
    <x v="2"/>
    <n v="3.7999999999999999E-2"/>
    <m/>
    <n v="3.4000000000000002E-2"/>
    <m/>
    <s v="2014-2018"/>
  </r>
  <r>
    <n v="1.3"/>
    <x v="2"/>
    <s v="Cumberland"/>
    <x v="2"/>
    <n v="2.7E-2"/>
    <m/>
    <n v="3.4000000000000002E-2"/>
    <m/>
    <s v="2014-2018"/>
  </r>
  <r>
    <n v="1.3"/>
    <x v="2"/>
    <s v="East Greenwich"/>
    <x v="3"/>
    <n v="1.0999999999999999E-2"/>
    <m/>
    <n v="3.4000000000000002E-2"/>
    <m/>
    <s v="2014-2018"/>
  </r>
  <r>
    <n v="1.3"/>
    <x v="2"/>
    <s v="East Providence"/>
    <x v="2"/>
    <n v="4.2000000000000003E-2"/>
    <m/>
    <n v="3.4000000000000002E-2"/>
    <m/>
    <s v="2014-2018"/>
  </r>
  <r>
    <n v="1.3"/>
    <x v="2"/>
    <s v="Exeter"/>
    <x v="1"/>
    <n v="5.0999999999999997E-2"/>
    <m/>
    <n v="3.4000000000000002E-2"/>
    <m/>
    <s v="2014-2018"/>
  </r>
  <r>
    <n v="1.3"/>
    <x v="2"/>
    <s v="Foster"/>
    <x v="2"/>
    <n v="3.9E-2"/>
    <m/>
    <n v="3.4000000000000002E-2"/>
    <m/>
    <s v="2014-2018"/>
  </r>
  <r>
    <n v="1.3"/>
    <x v="2"/>
    <s v="Glocester"/>
    <x v="2"/>
    <n v="1.9E-2"/>
    <m/>
    <n v="3.4000000000000002E-2"/>
    <m/>
    <s v="2014-2018"/>
  </r>
  <r>
    <n v="1.3"/>
    <x v="2"/>
    <s v="Hopkinton"/>
    <x v="1"/>
    <n v="2.8000000000000001E-2"/>
    <m/>
    <n v="3.4000000000000002E-2"/>
    <m/>
    <s v="2014-2018"/>
  </r>
  <r>
    <n v="1.3"/>
    <x v="2"/>
    <s v="Jamestown"/>
    <x v="4"/>
    <n v="3.5999999999999997E-2"/>
    <m/>
    <n v="3.4000000000000002E-2"/>
    <m/>
    <s v="2014-2018"/>
  </r>
  <r>
    <n v="1.3"/>
    <x v="2"/>
    <s v="Johnston"/>
    <x v="2"/>
    <n v="1.2E-2"/>
    <m/>
    <n v="3.4000000000000002E-2"/>
    <m/>
    <s v="2014-2018"/>
  </r>
  <r>
    <n v="1.3"/>
    <x v="2"/>
    <s v="Lincoln"/>
    <x v="2"/>
    <n v="3.1E-2"/>
    <m/>
    <n v="3.4000000000000002E-2"/>
    <m/>
    <s v="2014-2018"/>
  </r>
  <r>
    <n v="1.3"/>
    <x v="2"/>
    <s v="Little Compton"/>
    <x v="4"/>
    <n v="2.8000000000000001E-2"/>
    <m/>
    <n v="3.4000000000000002E-2"/>
    <m/>
    <s v="2014-2018"/>
  </r>
  <r>
    <n v="1.3"/>
    <x v="2"/>
    <s v="Middletown"/>
    <x v="4"/>
    <n v="5.5E-2"/>
    <m/>
    <n v="3.4000000000000002E-2"/>
    <m/>
    <s v="2014-2018"/>
  </r>
  <r>
    <n v="1.3"/>
    <x v="2"/>
    <s v="North Kingstown"/>
    <x v="1"/>
    <n v="1.2999999999999999E-2"/>
    <m/>
    <n v="3.4000000000000002E-2"/>
    <m/>
    <s v="2014-2018"/>
  </r>
  <r>
    <n v="1.3"/>
    <x v="2"/>
    <s v="North Providence"/>
    <x v="2"/>
    <n v="2.7E-2"/>
    <m/>
    <n v="3.4000000000000002E-2"/>
    <m/>
    <s v="2014-2018"/>
  </r>
  <r>
    <n v="1.3"/>
    <x v="2"/>
    <s v="North Smithfield"/>
    <x v="2"/>
    <n v="2.9000000000000001E-2"/>
    <m/>
    <n v="3.4000000000000002E-2"/>
    <m/>
    <s v="2014-2018"/>
  </r>
  <r>
    <n v="1.3"/>
    <x v="2"/>
    <s v="Narragansett"/>
    <x v="1"/>
    <n v="1.4E-2"/>
    <m/>
    <n v="3.4000000000000002E-2"/>
    <m/>
    <s v="2014-2018"/>
  </r>
  <r>
    <n v="1.3"/>
    <x v="2"/>
    <s v="New Shoreham"/>
    <x v="1"/>
    <n v="4.8000000000000001E-2"/>
    <m/>
    <n v="3.4000000000000002E-2"/>
    <m/>
    <s v="2014-2018"/>
  </r>
  <r>
    <n v="1.3"/>
    <x v="2"/>
    <s v="Newport"/>
    <x v="4"/>
    <n v="8.2000000000000003E-2"/>
    <m/>
    <n v="3.4000000000000002E-2"/>
    <m/>
    <s v="2014-2018"/>
  </r>
  <r>
    <n v="1.3"/>
    <x v="2"/>
    <s v="Pawtucket"/>
    <x v="2"/>
    <n v="5.0999999999999997E-2"/>
    <m/>
    <n v="3.4000000000000002E-2"/>
    <m/>
    <s v="2014-2018"/>
  </r>
  <r>
    <n v="1.3"/>
    <x v="2"/>
    <s v="Portsmouth"/>
    <x v="4"/>
    <n v="1.7999999999999999E-2"/>
    <m/>
    <n v="3.4000000000000002E-2"/>
    <m/>
    <s v="2014-2018"/>
  </r>
  <r>
    <n v="1.3"/>
    <x v="2"/>
    <s v="Providence"/>
    <x v="2"/>
    <n v="6.9000000000000006E-2"/>
    <m/>
    <n v="3.4000000000000002E-2"/>
    <m/>
    <s v="2014-2018"/>
  </r>
  <r>
    <n v="1.3"/>
    <x v="2"/>
    <s v="Richmond"/>
    <x v="1"/>
    <n v="1.6E-2"/>
    <m/>
    <n v="3.4000000000000002E-2"/>
    <m/>
    <s v="2014-2018"/>
  </r>
  <r>
    <n v="1.3"/>
    <x v="2"/>
    <s v="South Kingstown"/>
    <x v="1"/>
    <n v="0.03"/>
    <m/>
    <n v="3.4000000000000002E-2"/>
    <m/>
    <s v="2014-2018"/>
  </r>
  <r>
    <n v="1.3"/>
    <x v="2"/>
    <s v="Scituate"/>
    <x v="2"/>
    <n v="0.01"/>
    <m/>
    <n v="3.4000000000000002E-2"/>
    <m/>
    <s v="2014-2018"/>
  </r>
  <r>
    <n v="1.3"/>
    <x v="2"/>
    <s v="Smithfield"/>
    <x v="2"/>
    <n v="1.2999999999999999E-2"/>
    <m/>
    <n v="3.4000000000000002E-2"/>
    <m/>
    <s v="2014-2018"/>
  </r>
  <r>
    <n v="1.3"/>
    <x v="2"/>
    <s v="Tiverton"/>
    <x v="4"/>
    <n v="0.01"/>
    <m/>
    <n v="3.4000000000000002E-2"/>
    <m/>
    <s v="2014-2018"/>
  </r>
  <r>
    <n v="1.3"/>
    <x v="2"/>
    <s v="West Greenwich"/>
    <x v="3"/>
    <n v="2.7E-2"/>
    <m/>
    <n v="3.4000000000000002E-2"/>
    <m/>
    <s v="2014-2018"/>
  </r>
  <r>
    <n v="1.3"/>
    <x v="2"/>
    <s v="West Warwick"/>
    <x v="3"/>
    <n v="2.7E-2"/>
    <m/>
    <n v="3.4000000000000002E-2"/>
    <m/>
    <s v="2014-2018"/>
  </r>
  <r>
    <n v="1.3"/>
    <x v="2"/>
    <s v="Warren"/>
    <x v="0"/>
    <n v="2.1999999999999999E-2"/>
    <m/>
    <n v="3.4000000000000002E-2"/>
    <m/>
    <s v="2014-2018"/>
  </r>
  <r>
    <n v="1.3"/>
    <x v="2"/>
    <s v="Warwick"/>
    <x v="3"/>
    <n v="3.1E-2"/>
    <m/>
    <n v="3.4000000000000002E-2"/>
    <m/>
    <s v="2014-2018"/>
  </r>
  <r>
    <n v="1.3"/>
    <x v="2"/>
    <s v="Westerly"/>
    <x v="1"/>
    <n v="5.7000000000000002E-2"/>
    <m/>
    <n v="3.4000000000000002E-2"/>
    <m/>
    <s v="2014-2018"/>
  </r>
  <r>
    <n v="1.3"/>
    <x v="2"/>
    <s v="Woonsocket"/>
    <x v="2"/>
    <n v="6.0999999999999999E-2"/>
    <m/>
    <n v="3.4000000000000002E-2"/>
    <m/>
    <s v="2014-2018"/>
  </r>
  <r>
    <n v="1.5"/>
    <x v="3"/>
    <s v="Barrington"/>
    <x v="0"/>
    <n v="0.14199999999999999"/>
    <m/>
    <n v="0.159"/>
    <m/>
    <m/>
  </r>
  <r>
    <n v="1.5"/>
    <x v="3"/>
    <s v="Block Island"/>
    <x v="1"/>
    <m/>
    <m/>
    <n v="0.159"/>
    <m/>
    <m/>
  </r>
  <r>
    <n v="1.5"/>
    <x v="3"/>
    <s v="Bristol"/>
    <x v="0"/>
    <n v="0.14199999999999999"/>
    <m/>
    <n v="0.159"/>
    <m/>
    <m/>
  </r>
  <r>
    <n v="1.5"/>
    <x v="3"/>
    <s v="Burrillvile"/>
    <x v="2"/>
    <n v="0.115"/>
    <m/>
    <n v="0.159"/>
    <m/>
    <m/>
  </r>
  <r>
    <n v="1.5"/>
    <x v="3"/>
    <s v="Central Falls"/>
    <x v="2"/>
    <n v="0.19800000000000001"/>
    <m/>
    <n v="0.159"/>
    <m/>
    <m/>
  </r>
  <r>
    <n v="1.5"/>
    <x v="3"/>
    <s v="Charlestown"/>
    <x v="1"/>
    <n v="9.0999999999999998E-2"/>
    <m/>
    <n v="0.159"/>
    <m/>
    <m/>
  </r>
  <r>
    <n v="1.5"/>
    <x v="3"/>
    <s v="Coventry"/>
    <x v="3"/>
    <n v="0.11899999999999999"/>
    <m/>
    <n v="0.159"/>
    <m/>
    <m/>
  </r>
  <r>
    <n v="1.5"/>
    <x v="3"/>
    <s v="Cranston"/>
    <x v="2"/>
    <n v="0.15"/>
    <m/>
    <n v="0.159"/>
    <m/>
    <m/>
  </r>
  <r>
    <n v="1.5"/>
    <x v="3"/>
    <s v="Cumberland"/>
    <x v="2"/>
    <n v="0.122"/>
    <m/>
    <n v="0.159"/>
    <m/>
    <m/>
  </r>
  <r>
    <n v="1.5"/>
    <x v="3"/>
    <s v="East Greenwich"/>
    <x v="3"/>
    <n v="0.107"/>
    <m/>
    <n v="0.159"/>
    <m/>
    <m/>
  </r>
  <r>
    <n v="1.5"/>
    <x v="3"/>
    <s v="East Providence"/>
    <x v="2"/>
    <n v="0.14599999999999999"/>
    <m/>
    <n v="0.159"/>
    <m/>
    <m/>
  </r>
  <r>
    <n v="1.5"/>
    <x v="3"/>
    <s v="Exeter"/>
    <x v="1"/>
    <n v="9.1999999999999998E-2"/>
    <m/>
    <n v="0.159"/>
    <m/>
    <m/>
  </r>
  <r>
    <n v="1.5"/>
    <x v="3"/>
    <s v="Foster"/>
    <x v="2"/>
    <n v="0.14499999999999999"/>
    <m/>
    <n v="0.159"/>
    <m/>
    <m/>
  </r>
  <r>
    <n v="1.5"/>
    <x v="3"/>
    <s v="Glocester"/>
    <x v="2"/>
    <n v="0.14000000000000001"/>
    <m/>
    <n v="0.159"/>
    <m/>
    <m/>
  </r>
  <r>
    <n v="1.5"/>
    <x v="3"/>
    <s v="Hopkinton"/>
    <x v="1"/>
    <n v="7.6999999999999999E-2"/>
    <m/>
    <n v="0.159"/>
    <m/>
    <m/>
  </r>
  <r>
    <n v="1.5"/>
    <x v="3"/>
    <s v="Jamestown"/>
    <x v="4"/>
    <n v="0.112"/>
    <m/>
    <n v="0.159"/>
    <m/>
    <m/>
  </r>
  <r>
    <n v="1.5"/>
    <x v="3"/>
    <s v="Johnston"/>
    <x v="2"/>
    <n v="0.13200000000000001"/>
    <m/>
    <n v="0.159"/>
    <m/>
    <m/>
  </r>
  <r>
    <n v="1.5"/>
    <x v="3"/>
    <s v="Lincoln"/>
    <x v="2"/>
    <n v="0.14599999999999999"/>
    <m/>
    <n v="0.159"/>
    <m/>
    <m/>
  </r>
  <r>
    <n v="1.5"/>
    <x v="3"/>
    <s v="Little Compton"/>
    <x v="4"/>
    <n v="0.19700000000000001"/>
    <m/>
    <n v="0.159"/>
    <m/>
    <m/>
  </r>
  <r>
    <n v="1.5"/>
    <x v="3"/>
    <s v="Middletown"/>
    <x v="4"/>
    <n v="0.13200000000000001"/>
    <m/>
    <n v="0.159"/>
    <m/>
    <m/>
  </r>
  <r>
    <n v="1.5"/>
    <x v="3"/>
    <s v="North Kingstown"/>
    <x v="1"/>
    <n v="0.121"/>
    <m/>
    <n v="0.159"/>
    <m/>
    <m/>
  </r>
  <r>
    <n v="1.5"/>
    <x v="3"/>
    <s v="North Providence"/>
    <x v="2"/>
    <n v="0.14699999999999999"/>
    <m/>
    <n v="0.159"/>
    <m/>
    <m/>
  </r>
  <r>
    <n v="1.5"/>
    <x v="3"/>
    <s v="North Smithfield"/>
    <x v="2"/>
    <n v="0.13600000000000001"/>
    <m/>
    <n v="0.159"/>
    <m/>
    <m/>
  </r>
  <r>
    <n v="1.5"/>
    <x v="3"/>
    <s v="Narragansett"/>
    <x v="1"/>
    <n v="0.11799999999999999"/>
    <m/>
    <n v="0.159"/>
    <m/>
    <m/>
  </r>
  <r>
    <n v="1.5"/>
    <x v="3"/>
    <s v="New Shoreham"/>
    <x v="1"/>
    <m/>
    <m/>
    <n v="0.159"/>
    <m/>
    <m/>
  </r>
  <r>
    <n v="1.5"/>
    <x v="3"/>
    <s v="Newport"/>
    <x v="4"/>
    <n v="0.156"/>
    <m/>
    <n v="0.159"/>
    <m/>
    <m/>
  </r>
  <r>
    <n v="1.5"/>
    <x v="3"/>
    <s v="Pawtucket"/>
    <x v="2"/>
    <n v="0.19"/>
    <m/>
    <n v="0.159"/>
    <m/>
    <m/>
  </r>
  <r>
    <n v="1.5"/>
    <x v="3"/>
    <s v="Portsmouth"/>
    <x v="4"/>
    <n v="0.11899999999999999"/>
    <m/>
    <n v="0.159"/>
    <m/>
    <m/>
  </r>
  <r>
    <n v="1.5"/>
    <x v="3"/>
    <s v="Providence"/>
    <x v="2"/>
    <n v="0.19800000000000001"/>
    <m/>
    <n v="0.159"/>
    <m/>
    <m/>
  </r>
  <r>
    <n v="1.5"/>
    <x v="3"/>
    <s v="Richmond"/>
    <x v="1"/>
    <n v="0.153"/>
    <m/>
    <n v="0.159"/>
    <m/>
    <m/>
  </r>
  <r>
    <n v="1.5"/>
    <x v="3"/>
    <s v="South Kingstown"/>
    <x v="1"/>
    <n v="0.11700000000000001"/>
    <m/>
    <n v="0.159"/>
    <m/>
    <m/>
  </r>
  <r>
    <n v="1.5"/>
    <x v="3"/>
    <s v="Scituate"/>
    <x v="2"/>
    <n v="0.16"/>
    <m/>
    <n v="0.159"/>
    <m/>
    <m/>
  </r>
  <r>
    <n v="1.5"/>
    <x v="3"/>
    <s v="Smithfield"/>
    <x v="2"/>
    <n v="0.13600000000000001"/>
    <m/>
    <n v="0.159"/>
    <m/>
    <m/>
  </r>
  <r>
    <n v="1.5"/>
    <x v="3"/>
    <s v="Tiverton"/>
    <x v="4"/>
    <n v="0.155"/>
    <m/>
    <n v="0.159"/>
    <m/>
    <m/>
  </r>
  <r>
    <n v="1.5"/>
    <x v="3"/>
    <s v="West Greenwich"/>
    <x v="3"/>
    <n v="0.13900000000000001"/>
    <m/>
    <n v="0.159"/>
    <m/>
    <m/>
  </r>
  <r>
    <n v="1.5"/>
    <x v="3"/>
    <s v="West Warwick"/>
    <x v="3"/>
    <n v="0.13600000000000001"/>
    <m/>
    <n v="0.159"/>
    <m/>
    <m/>
  </r>
  <r>
    <n v="1.5"/>
    <x v="3"/>
    <s v="Warren"/>
    <x v="0"/>
    <n v="0.13200000000000001"/>
    <m/>
    <n v="0.159"/>
    <m/>
    <m/>
  </r>
  <r>
    <n v="1.5"/>
    <x v="3"/>
    <s v="Warwick"/>
    <x v="3"/>
    <n v="0.122"/>
    <m/>
    <n v="0.159"/>
    <m/>
    <m/>
  </r>
  <r>
    <n v="1.5"/>
    <x v="3"/>
    <s v="Westerly"/>
    <x v="1"/>
    <n v="9.4E-2"/>
    <m/>
    <n v="0.159"/>
    <m/>
    <m/>
  </r>
  <r>
    <n v="1.5"/>
    <x v="3"/>
    <s v="Woonsocket"/>
    <x v="2"/>
    <n v="0.20699999999999999"/>
    <m/>
    <n v="0.159"/>
    <m/>
    <m/>
  </r>
  <r>
    <n v="1.6"/>
    <x v="4"/>
    <s v="Barrington"/>
    <x v="0"/>
    <m/>
    <m/>
    <n v="0.13800000000000001"/>
    <m/>
    <n v="2018"/>
  </r>
  <r>
    <n v="1.6"/>
    <x v="4"/>
    <s v="Block Island"/>
    <x v="1"/>
    <m/>
    <m/>
    <n v="0.13800000000000001"/>
    <m/>
    <n v="2018"/>
  </r>
  <r>
    <n v="1.6"/>
    <x v="4"/>
    <s v="Bristol"/>
    <x v="0"/>
    <m/>
    <m/>
    <n v="0.13800000000000001"/>
    <m/>
    <n v="2018"/>
  </r>
  <r>
    <n v="1.6"/>
    <x v="4"/>
    <s v="Burrillvile"/>
    <x v="2"/>
    <m/>
    <m/>
    <n v="0.13800000000000001"/>
    <m/>
    <n v="2018"/>
  </r>
  <r>
    <n v="1.6"/>
    <x v="4"/>
    <s v="Central Falls"/>
    <x v="2"/>
    <m/>
    <m/>
    <n v="0.13800000000000001"/>
    <m/>
    <n v="2018"/>
  </r>
  <r>
    <n v="1.6"/>
    <x v="4"/>
    <s v="Charlestown"/>
    <x v="1"/>
    <m/>
    <m/>
    <n v="0.13800000000000001"/>
    <m/>
    <n v="2018"/>
  </r>
  <r>
    <n v="1.6"/>
    <x v="4"/>
    <s v="Coventry"/>
    <x v="3"/>
    <m/>
    <m/>
    <n v="0.13800000000000001"/>
    <m/>
    <n v="2018"/>
  </r>
  <r>
    <n v="1.6"/>
    <x v="4"/>
    <s v="Cranston"/>
    <x v="2"/>
    <m/>
    <m/>
    <n v="0.13800000000000001"/>
    <m/>
    <n v="2018"/>
  </r>
  <r>
    <n v="1.6"/>
    <x v="4"/>
    <s v="Cumberland"/>
    <x v="2"/>
    <m/>
    <m/>
    <n v="0.13800000000000001"/>
    <m/>
    <n v="2018"/>
  </r>
  <r>
    <n v="1.6"/>
    <x v="4"/>
    <s v="East Greenwich"/>
    <x v="3"/>
    <m/>
    <m/>
    <n v="0.13800000000000001"/>
    <m/>
    <n v="2018"/>
  </r>
  <r>
    <n v="1.6"/>
    <x v="4"/>
    <s v="East Providence"/>
    <x v="2"/>
    <m/>
    <m/>
    <n v="0.13800000000000001"/>
    <m/>
    <n v="2018"/>
  </r>
  <r>
    <n v="1.6"/>
    <x v="4"/>
    <s v="Exeter"/>
    <x v="1"/>
    <m/>
    <m/>
    <n v="0.13800000000000001"/>
    <m/>
    <n v="2018"/>
  </r>
  <r>
    <n v="1.6"/>
    <x v="4"/>
    <s v="Foster"/>
    <x v="2"/>
    <m/>
    <m/>
    <n v="0.13800000000000001"/>
    <m/>
    <n v="2018"/>
  </r>
  <r>
    <n v="1.6"/>
    <x v="4"/>
    <s v="Glocester"/>
    <x v="2"/>
    <m/>
    <m/>
    <n v="0.13800000000000001"/>
    <m/>
    <n v="2018"/>
  </r>
  <r>
    <n v="1.6"/>
    <x v="4"/>
    <s v="Hopkinton"/>
    <x v="1"/>
    <m/>
    <m/>
    <n v="0.13800000000000001"/>
    <m/>
    <n v="2018"/>
  </r>
  <r>
    <n v="1.6"/>
    <x v="4"/>
    <s v="Jamestown"/>
    <x v="4"/>
    <m/>
    <m/>
    <n v="0.13800000000000001"/>
    <m/>
    <n v="2018"/>
  </r>
  <r>
    <n v="1.6"/>
    <x v="4"/>
    <s v="Johnston"/>
    <x v="2"/>
    <m/>
    <m/>
    <n v="0.13800000000000001"/>
    <m/>
    <n v="2018"/>
  </r>
  <r>
    <n v="1.6"/>
    <x v="4"/>
    <s v="Lincoln"/>
    <x v="2"/>
    <m/>
    <m/>
    <n v="0.13800000000000001"/>
    <m/>
    <n v="2018"/>
  </r>
  <r>
    <n v="1.6"/>
    <x v="4"/>
    <s v="Little Compton"/>
    <x v="4"/>
    <m/>
    <m/>
    <n v="0.13800000000000001"/>
    <m/>
    <n v="2018"/>
  </r>
  <r>
    <n v="1.6"/>
    <x v="4"/>
    <s v="Middletown"/>
    <x v="4"/>
    <m/>
    <m/>
    <n v="0.13800000000000001"/>
    <m/>
    <n v="2018"/>
  </r>
  <r>
    <n v="1.6"/>
    <x v="4"/>
    <s v="North Kingstown"/>
    <x v="1"/>
    <m/>
    <m/>
    <n v="0.13800000000000001"/>
    <m/>
    <n v="2018"/>
  </r>
  <r>
    <n v="1.6"/>
    <x v="4"/>
    <s v="North Providence"/>
    <x v="2"/>
    <m/>
    <m/>
    <n v="0.13800000000000001"/>
    <m/>
    <n v="2018"/>
  </r>
  <r>
    <n v="1.6"/>
    <x v="4"/>
    <s v="North Smithfield"/>
    <x v="2"/>
    <m/>
    <m/>
    <n v="0.13800000000000001"/>
    <m/>
    <n v="2018"/>
  </r>
  <r>
    <n v="1.6"/>
    <x v="4"/>
    <s v="Narragansett"/>
    <x v="1"/>
    <m/>
    <m/>
    <n v="0.13800000000000001"/>
    <m/>
    <n v="2018"/>
  </r>
  <r>
    <n v="1.6"/>
    <x v="4"/>
    <s v="New Shoreham"/>
    <x v="1"/>
    <m/>
    <m/>
    <n v="0.13800000000000001"/>
    <m/>
    <n v="2018"/>
  </r>
  <r>
    <n v="1.6"/>
    <x v="4"/>
    <s v="Newport"/>
    <x v="4"/>
    <m/>
    <m/>
    <n v="0.13800000000000001"/>
    <m/>
    <n v="2018"/>
  </r>
  <r>
    <n v="1.6"/>
    <x v="4"/>
    <s v="Pawtucket"/>
    <x v="2"/>
    <m/>
    <m/>
    <n v="0.13800000000000001"/>
    <m/>
    <n v="2018"/>
  </r>
  <r>
    <n v="1.6"/>
    <x v="4"/>
    <s v="Portsmouth"/>
    <x v="4"/>
    <m/>
    <m/>
    <n v="0.13800000000000001"/>
    <m/>
    <n v="2018"/>
  </r>
  <r>
    <n v="1.6"/>
    <x v="4"/>
    <s v="Providence"/>
    <x v="2"/>
    <m/>
    <m/>
    <n v="0.13800000000000001"/>
    <m/>
    <n v="2018"/>
  </r>
  <r>
    <n v="1.6"/>
    <x v="4"/>
    <s v="Richmond"/>
    <x v="1"/>
    <m/>
    <m/>
    <n v="0.13800000000000001"/>
    <m/>
    <n v="2018"/>
  </r>
  <r>
    <n v="1.6"/>
    <x v="4"/>
    <s v="South Kingstown"/>
    <x v="1"/>
    <m/>
    <m/>
    <n v="0.13800000000000001"/>
    <m/>
    <n v="2018"/>
  </r>
  <r>
    <n v="1.6"/>
    <x v="4"/>
    <s v="Scituate"/>
    <x v="2"/>
    <m/>
    <m/>
    <n v="0.13800000000000001"/>
    <m/>
    <n v="2018"/>
  </r>
  <r>
    <n v="1.6"/>
    <x v="4"/>
    <s v="Smithfield"/>
    <x v="2"/>
    <m/>
    <m/>
    <n v="0.13800000000000001"/>
    <m/>
    <n v="2018"/>
  </r>
  <r>
    <n v="1.6"/>
    <x v="4"/>
    <s v="Tiverton"/>
    <x v="4"/>
    <m/>
    <m/>
    <n v="0.13800000000000001"/>
    <m/>
    <n v="2018"/>
  </r>
  <r>
    <n v="1.6"/>
    <x v="4"/>
    <s v="West Greenwich"/>
    <x v="3"/>
    <m/>
    <m/>
    <n v="0.13800000000000001"/>
    <m/>
    <n v="2018"/>
  </r>
  <r>
    <n v="1.6"/>
    <x v="4"/>
    <s v="West Warwick"/>
    <x v="3"/>
    <m/>
    <m/>
    <n v="0.13800000000000001"/>
    <m/>
    <n v="2018"/>
  </r>
  <r>
    <n v="1.6"/>
    <x v="4"/>
    <s v="Warren"/>
    <x v="0"/>
    <m/>
    <m/>
    <n v="0.13800000000000001"/>
    <m/>
    <n v="2018"/>
  </r>
  <r>
    <n v="1.6"/>
    <x v="4"/>
    <s v="Warwick"/>
    <x v="3"/>
    <m/>
    <m/>
    <n v="0.13800000000000001"/>
    <m/>
    <n v="2018"/>
  </r>
  <r>
    <n v="1.6"/>
    <x v="4"/>
    <s v="Westerly"/>
    <x v="1"/>
    <m/>
    <m/>
    <n v="0.13800000000000001"/>
    <m/>
    <n v="2018"/>
  </r>
  <r>
    <n v="1.6"/>
    <x v="4"/>
    <s v="Woonsocket"/>
    <x v="2"/>
    <m/>
    <m/>
    <m/>
    <m/>
    <n v="2018"/>
  </r>
  <r>
    <n v="2.2000000000000002"/>
    <x v="5"/>
    <s v="Barrington"/>
    <x v="0"/>
    <n v="17.100000000000001"/>
    <n v="17.100000000000001"/>
    <n v="21.52"/>
    <m/>
    <s v="1999-2018"/>
  </r>
  <r>
    <n v="2.2000000000000002"/>
    <x v="5"/>
    <s v="Block Island"/>
    <x v="1"/>
    <n v="21.7"/>
    <n v="21.7"/>
    <n v="21.52"/>
    <m/>
    <s v="1999-2018"/>
  </r>
  <r>
    <n v="2.2000000000000002"/>
    <x v="5"/>
    <s v="Bristol"/>
    <x v="0"/>
    <n v="17.100000000000001"/>
    <n v="17.100000000000001"/>
    <n v="21.52"/>
    <m/>
    <s v="1999-2018"/>
  </r>
  <r>
    <n v="2.2000000000000002"/>
    <x v="5"/>
    <s v="Burrillvile"/>
    <x v="2"/>
    <n v="22.2"/>
    <n v="22.2"/>
    <n v="21.52"/>
    <m/>
    <s v="1999-2018"/>
  </r>
  <r>
    <n v="2.2000000000000002"/>
    <x v="5"/>
    <s v="Central Falls"/>
    <x v="2"/>
    <n v="22.2"/>
    <n v="22.2"/>
    <n v="21.52"/>
    <m/>
    <s v="1999-2018"/>
  </r>
  <r>
    <n v="2.2000000000000002"/>
    <x v="5"/>
    <s v="Charlestown"/>
    <x v="1"/>
    <n v="21.7"/>
    <n v="21.7"/>
    <n v="21.52"/>
    <m/>
    <s v="1999-2018"/>
  </r>
  <r>
    <n v="2.2000000000000002"/>
    <x v="5"/>
    <s v="Coventry"/>
    <x v="3"/>
    <n v="27.3"/>
    <n v="27.3"/>
    <n v="21.52"/>
    <m/>
    <s v="1999-2018"/>
  </r>
  <r>
    <n v="2.2000000000000002"/>
    <x v="5"/>
    <s v="Cranston"/>
    <x v="2"/>
    <n v="22.2"/>
    <n v="22.2"/>
    <n v="21.52"/>
    <m/>
    <s v="1999-2018"/>
  </r>
  <r>
    <n v="2.2000000000000002"/>
    <x v="5"/>
    <s v="Cumberland"/>
    <x v="2"/>
    <n v="22.2"/>
    <n v="22.2"/>
    <n v="21.52"/>
    <m/>
    <s v="1999-2018"/>
  </r>
  <r>
    <n v="2.2000000000000002"/>
    <x v="5"/>
    <s v="East Greenwich"/>
    <x v="3"/>
    <n v="27.3"/>
    <n v="27.3"/>
    <n v="21.52"/>
    <m/>
    <s v="1999-2018"/>
  </r>
  <r>
    <n v="2.2000000000000002"/>
    <x v="5"/>
    <s v="East Providence"/>
    <x v="2"/>
    <n v="22.2"/>
    <n v="22.2"/>
    <n v="21.52"/>
    <m/>
    <s v="1999-2018"/>
  </r>
  <r>
    <n v="2.2000000000000002"/>
    <x v="5"/>
    <s v="Exeter"/>
    <x v="1"/>
    <n v="21.7"/>
    <n v="21.7"/>
    <n v="21.52"/>
    <m/>
    <s v="1999-2018"/>
  </r>
  <r>
    <n v="2.2000000000000002"/>
    <x v="5"/>
    <s v="Foster"/>
    <x v="2"/>
    <n v="22.2"/>
    <n v="22.2"/>
    <n v="21.52"/>
    <m/>
    <s v="1999-2018"/>
  </r>
  <r>
    <n v="2.2000000000000002"/>
    <x v="5"/>
    <s v="Glocester"/>
    <x v="2"/>
    <n v="22.2"/>
    <n v="22.2"/>
    <n v="21.52"/>
    <m/>
    <s v="1999-2018"/>
  </r>
  <r>
    <n v="2.2000000000000002"/>
    <x v="5"/>
    <s v="Hopkinton"/>
    <x v="1"/>
    <n v="21.7"/>
    <n v="21.7"/>
    <n v="21.52"/>
    <m/>
    <s v="1999-2018"/>
  </r>
  <r>
    <n v="2.2000000000000002"/>
    <x v="5"/>
    <s v="Jamestown"/>
    <x v="4"/>
    <n v="19.3"/>
    <n v="19.3"/>
    <n v="21.52"/>
    <m/>
    <s v="1999-2018"/>
  </r>
  <r>
    <n v="2.2000000000000002"/>
    <x v="5"/>
    <s v="Johnston"/>
    <x v="2"/>
    <n v="22.2"/>
    <n v="22.2"/>
    <n v="21.52"/>
    <m/>
    <s v="1999-2018"/>
  </r>
  <r>
    <n v="2.2000000000000002"/>
    <x v="5"/>
    <s v="Lincoln"/>
    <x v="2"/>
    <n v="22.2"/>
    <n v="22.2"/>
    <n v="21.52"/>
    <m/>
    <s v="1999-2018"/>
  </r>
  <r>
    <n v="2.2000000000000002"/>
    <x v="5"/>
    <s v="Little Compton"/>
    <x v="4"/>
    <n v="19.3"/>
    <n v="19.3"/>
    <n v="21.52"/>
    <m/>
    <s v="1999-2018"/>
  </r>
  <r>
    <n v="2.2000000000000002"/>
    <x v="5"/>
    <s v="Middletown"/>
    <x v="4"/>
    <n v="19.3"/>
    <n v="19.3"/>
    <n v="21.52"/>
    <m/>
    <s v="1999-2018"/>
  </r>
  <r>
    <n v="2.2000000000000002"/>
    <x v="5"/>
    <s v="North Kingstown"/>
    <x v="1"/>
    <n v="21.7"/>
    <n v="21.7"/>
    <n v="21.52"/>
    <m/>
    <s v="1999-2018"/>
  </r>
  <r>
    <n v="2.2000000000000002"/>
    <x v="5"/>
    <s v="North Providence"/>
    <x v="2"/>
    <n v="22.2"/>
    <n v="22.2"/>
    <n v="21.52"/>
    <m/>
    <s v="1999-2018"/>
  </r>
  <r>
    <n v="2.2000000000000002"/>
    <x v="5"/>
    <s v="North Smithfield"/>
    <x v="2"/>
    <n v="22.2"/>
    <n v="22.2"/>
    <n v="21.52"/>
    <m/>
    <s v="1999-2018"/>
  </r>
  <r>
    <n v="2.2000000000000002"/>
    <x v="5"/>
    <s v="Narragansett"/>
    <x v="1"/>
    <n v="21.7"/>
    <n v="21.7"/>
    <n v="21.52"/>
    <m/>
    <s v="1999-2018"/>
  </r>
  <r>
    <n v="2.2000000000000002"/>
    <x v="5"/>
    <s v="New Shoreham"/>
    <x v="1"/>
    <n v="21.7"/>
    <n v="21.7"/>
    <n v="21.52"/>
    <m/>
    <s v="1999-2018"/>
  </r>
  <r>
    <n v="2.2000000000000002"/>
    <x v="5"/>
    <s v="Newport"/>
    <x v="4"/>
    <n v="19.3"/>
    <n v="19.3"/>
    <n v="21.52"/>
    <m/>
    <s v="1999-2018"/>
  </r>
  <r>
    <n v="2.2000000000000002"/>
    <x v="5"/>
    <s v="Pawtucket"/>
    <x v="2"/>
    <n v="22.2"/>
    <n v="22.2"/>
    <n v="21.52"/>
    <m/>
    <s v="1999-2018"/>
  </r>
  <r>
    <n v="2.2000000000000002"/>
    <x v="5"/>
    <s v="Portsmouth"/>
    <x v="4"/>
    <n v="19.3"/>
    <n v="19.3"/>
    <n v="21.52"/>
    <m/>
    <s v="1999-2018"/>
  </r>
  <r>
    <n v="2.2000000000000002"/>
    <x v="5"/>
    <s v="Providence"/>
    <x v="2"/>
    <n v="22.2"/>
    <n v="22.2"/>
    <n v="21.52"/>
    <m/>
    <s v="1999-2018"/>
  </r>
  <r>
    <n v="2.2000000000000002"/>
    <x v="5"/>
    <s v="Richmond"/>
    <x v="1"/>
    <n v="21.7"/>
    <n v="21.7"/>
    <n v="21.52"/>
    <m/>
    <s v="1999-2018"/>
  </r>
  <r>
    <n v="2.2000000000000002"/>
    <x v="5"/>
    <s v="South Kingstown"/>
    <x v="1"/>
    <n v="21.7"/>
    <n v="21.7"/>
    <n v="21.52"/>
    <m/>
    <s v="1999-2018"/>
  </r>
  <r>
    <n v="2.2000000000000002"/>
    <x v="5"/>
    <s v="Scituate"/>
    <x v="2"/>
    <n v="22.2"/>
    <n v="22.2"/>
    <n v="21.52"/>
    <m/>
    <s v="1999-2018"/>
  </r>
  <r>
    <n v="2.2000000000000002"/>
    <x v="5"/>
    <s v="Smithfield"/>
    <x v="2"/>
    <n v="22.2"/>
    <n v="22.2"/>
    <n v="21.52"/>
    <m/>
    <s v="1999-2018"/>
  </r>
  <r>
    <n v="2.2000000000000002"/>
    <x v="5"/>
    <s v="Tiverton"/>
    <x v="4"/>
    <n v="19.3"/>
    <n v="19.3"/>
    <n v="21.52"/>
    <m/>
    <s v="1999-2018"/>
  </r>
  <r>
    <n v="2.2000000000000002"/>
    <x v="5"/>
    <s v="West Greenwich"/>
    <x v="3"/>
    <n v="27.3"/>
    <n v="27.3"/>
    <n v="21.52"/>
    <m/>
    <s v="1999-2018"/>
  </r>
  <r>
    <n v="2.2000000000000002"/>
    <x v="5"/>
    <s v="West Warwick"/>
    <x v="3"/>
    <n v="27.3"/>
    <n v="27.3"/>
    <n v="21.52"/>
    <m/>
    <s v="1999-2018"/>
  </r>
  <r>
    <n v="2.2000000000000002"/>
    <x v="5"/>
    <s v="Warren"/>
    <x v="0"/>
    <n v="17.100000000000001"/>
    <n v="17.100000000000001"/>
    <n v="21.52"/>
    <m/>
    <s v="1999-2018"/>
  </r>
  <r>
    <n v="2.2000000000000002"/>
    <x v="5"/>
    <s v="Warwick"/>
    <x v="3"/>
    <n v="27.3"/>
    <n v="27.3"/>
    <n v="21.52"/>
    <m/>
    <s v="1999-2018"/>
  </r>
  <r>
    <n v="2.2000000000000002"/>
    <x v="5"/>
    <s v="Westerly"/>
    <x v="1"/>
    <n v="21.7"/>
    <n v="21.7"/>
    <n v="21.52"/>
    <m/>
    <s v="1999-2018"/>
  </r>
  <r>
    <n v="2.2000000000000002"/>
    <x v="5"/>
    <s v="Woonsocket"/>
    <x v="2"/>
    <n v="22.2"/>
    <n v="22.2"/>
    <n v="21.52"/>
    <m/>
    <s v="1999-2018"/>
  </r>
  <r>
    <n v="2.2999999999999998"/>
    <x v="6"/>
    <s v="Barrington"/>
    <x v="0"/>
    <n v="156"/>
    <n v="179"/>
    <n v="278"/>
    <n v="381"/>
    <n v="2019"/>
  </r>
  <r>
    <n v="2.2999999999999998"/>
    <x v="6"/>
    <s v="Block Island"/>
    <x v="1"/>
    <n v="891"/>
    <n v="278.15789473684208"/>
    <n v="278"/>
    <n v="381"/>
    <n v="2019"/>
  </r>
  <r>
    <n v="2.2999999999999998"/>
    <x v="6"/>
    <s v="Bristol"/>
    <x v="0"/>
    <n v="88"/>
    <n v="179"/>
    <n v="278"/>
    <n v="381"/>
    <n v="2019"/>
  </r>
  <r>
    <n v="2.2999999999999998"/>
    <x v="6"/>
    <s v="Burrillvile"/>
    <x v="2"/>
    <n v="217"/>
    <n v="278.15789473684208"/>
    <n v="278"/>
    <n v="381"/>
    <n v="2019"/>
  </r>
  <r>
    <n v="2.2999999999999998"/>
    <x v="6"/>
    <s v="Central Falls"/>
    <x v="2"/>
    <n v="726"/>
    <n v="278.15789473684208"/>
    <n v="278"/>
    <n v="381"/>
    <n v="2019"/>
  </r>
  <r>
    <n v="2.2999999999999998"/>
    <x v="6"/>
    <s v="Charlestown"/>
    <x v="1"/>
    <n v="242"/>
    <n v="278.15789473684208"/>
    <n v="278"/>
    <n v="381"/>
    <n v="2019"/>
  </r>
  <r>
    <n v="2.2999999999999998"/>
    <x v="6"/>
    <s v="Coventry"/>
    <x v="3"/>
    <n v="245"/>
    <n v="213"/>
    <n v="278"/>
    <n v="381"/>
    <n v="2019"/>
  </r>
  <r>
    <n v="2.2999999999999998"/>
    <x v="6"/>
    <s v="Cranston"/>
    <x v="2"/>
    <n v="311"/>
    <n v="278.15789473684208"/>
    <n v="278"/>
    <n v="381"/>
    <n v="2019"/>
  </r>
  <r>
    <n v="2.2999999999999998"/>
    <x v="6"/>
    <s v="Cumberland"/>
    <x v="2"/>
    <n v="104"/>
    <n v="278.15789473684208"/>
    <n v="278"/>
    <n v="381"/>
    <n v="2019"/>
  </r>
  <r>
    <n v="2.2999999999999998"/>
    <x v="6"/>
    <s v="East Greenwich"/>
    <x v="3"/>
    <n v="175"/>
    <n v="213"/>
    <n v="278"/>
    <n v="381"/>
    <n v="2019"/>
  </r>
  <r>
    <n v="2.2999999999999998"/>
    <x v="6"/>
    <s v="East Providence"/>
    <x v="2"/>
    <n v="252"/>
    <n v="278.15789473684208"/>
    <n v="278"/>
    <n v="381"/>
    <n v="2019"/>
  </r>
  <r>
    <n v="2.2999999999999998"/>
    <x v="6"/>
    <s v="Exeter"/>
    <x v="1"/>
    <n v="92"/>
    <n v="278.15789473684208"/>
    <n v="278"/>
    <n v="381"/>
    <n v="2019"/>
  </r>
  <r>
    <n v="2.2999999999999998"/>
    <x v="6"/>
    <s v="Foster"/>
    <x v="2"/>
    <s v="-"/>
    <n v="278.15789473684208"/>
    <n v="278"/>
    <n v="381"/>
    <n v="2019"/>
  </r>
  <r>
    <n v="2.2999999999999998"/>
    <x v="6"/>
    <s v="Glocester"/>
    <x v="2"/>
    <n v="161"/>
    <n v="278.15789473684208"/>
    <n v="278"/>
    <n v="381"/>
    <n v="2019"/>
  </r>
  <r>
    <n v="2.2999999999999998"/>
    <x v="6"/>
    <s v="Hopkinton"/>
    <x v="1"/>
    <n v="189"/>
    <n v="278.15789473684208"/>
    <n v="278"/>
    <n v="381"/>
    <n v="2019"/>
  </r>
  <r>
    <n v="2.2999999999999998"/>
    <x v="6"/>
    <s v="Jamestown"/>
    <x v="4"/>
    <n v="145"/>
    <n v="164"/>
    <n v="278"/>
    <n v="381"/>
    <n v="2019"/>
  </r>
  <r>
    <n v="2.2999999999999998"/>
    <x v="6"/>
    <s v="Johnston"/>
    <x v="2"/>
    <n v="195"/>
    <n v="278.15789473684208"/>
    <n v="278"/>
    <n v="381"/>
    <n v="2019"/>
  </r>
  <r>
    <n v="2.2999999999999998"/>
    <x v="6"/>
    <s v="Lincoln"/>
    <x v="2"/>
    <n v="128"/>
    <n v="278.15789473684208"/>
    <n v="278"/>
    <n v="381"/>
    <n v="2019"/>
  </r>
  <r>
    <n v="2.2999999999999998"/>
    <x v="6"/>
    <s v="Little Compton"/>
    <x v="4"/>
    <n v="223"/>
    <n v="164"/>
    <n v="278"/>
    <n v="381"/>
    <n v="2019"/>
  </r>
  <r>
    <n v="2.2999999999999998"/>
    <x v="6"/>
    <s v="Middletown"/>
    <x v="4"/>
    <n v="241"/>
    <n v="164"/>
    <n v="278"/>
    <n v="381"/>
    <n v="2019"/>
  </r>
  <r>
    <n v="2.2999999999999998"/>
    <x v="6"/>
    <s v="North Kingstown"/>
    <x v="1"/>
    <n v="223"/>
    <n v="278.15789473684208"/>
    <n v="278"/>
    <n v="381"/>
    <n v="2019"/>
  </r>
  <r>
    <n v="2.2999999999999998"/>
    <x v="6"/>
    <s v="North Providence"/>
    <x v="2"/>
    <n v="322"/>
    <n v="278.15789473684208"/>
    <n v="278"/>
    <n v="381"/>
    <n v="2019"/>
  </r>
  <r>
    <n v="2.2999999999999998"/>
    <x v="6"/>
    <s v="North Smithfield"/>
    <x v="2"/>
    <n v="106"/>
    <n v="278.15789473684208"/>
    <n v="278"/>
    <n v="381"/>
    <n v="2019"/>
  </r>
  <r>
    <n v="2.2999999999999998"/>
    <x v="6"/>
    <s v="Narragansett"/>
    <x v="1"/>
    <n v="135"/>
    <n v="278.15789473684208"/>
    <n v="278"/>
    <n v="381"/>
    <n v="2019"/>
  </r>
  <r>
    <n v="2.2999999999999998"/>
    <x v="6"/>
    <s v="New Shoreham"/>
    <x v="1"/>
    <n v="891"/>
    <n v="278.15789473684208"/>
    <n v="278"/>
    <n v="381"/>
    <n v="2019"/>
  </r>
  <r>
    <n v="2.2999999999999998"/>
    <x v="6"/>
    <s v="Newport"/>
    <x v="4"/>
    <n v="164"/>
    <n v="164"/>
    <n v="278"/>
    <n v="381"/>
    <n v="2019"/>
  </r>
  <r>
    <n v="2.2999999999999998"/>
    <x v="6"/>
    <s v="Pawtucket"/>
    <x v="2"/>
    <n v="483"/>
    <n v="278.15789473684208"/>
    <n v="278"/>
    <n v="381"/>
    <n v="2019"/>
  </r>
  <r>
    <n v="2.2999999999999998"/>
    <x v="6"/>
    <s v="Portsmouth"/>
    <x v="4"/>
    <n v="104"/>
    <n v="164"/>
    <n v="278"/>
    <n v="381"/>
    <n v="2019"/>
  </r>
  <r>
    <n v="2.2999999999999998"/>
    <x v="6"/>
    <s v="Providence"/>
    <x v="2"/>
    <n v="714"/>
    <n v="278.15789473684208"/>
    <n v="278"/>
    <n v="381"/>
    <n v="2019"/>
  </r>
  <r>
    <n v="2.2999999999999998"/>
    <x v="6"/>
    <s v="Richmond"/>
    <x v="1"/>
    <n v="265"/>
    <n v="278.15789473684208"/>
    <n v="278"/>
    <n v="381"/>
    <n v="2019"/>
  </r>
  <r>
    <n v="2.2999999999999998"/>
    <x v="6"/>
    <s v="South Kingstown"/>
    <x v="1"/>
    <s v="-"/>
    <n v="278.15789473684208"/>
    <n v="278"/>
    <n v="381"/>
    <n v="2019"/>
  </r>
  <r>
    <n v="2.2999999999999998"/>
    <x v="6"/>
    <s v="Scituate"/>
    <x v="2"/>
    <n v="170"/>
    <n v="278.15789473684208"/>
    <n v="278"/>
    <n v="381"/>
    <n v="2019"/>
  </r>
  <r>
    <n v="2.2999999999999998"/>
    <x v="6"/>
    <s v="Smithfield"/>
    <x v="2"/>
    <n v="120"/>
    <n v="278.15789473684208"/>
    <n v="278"/>
    <n v="381"/>
    <n v="2019"/>
  </r>
  <r>
    <n v="2.2999999999999998"/>
    <x v="6"/>
    <s v="Tiverton"/>
    <x v="4"/>
    <n v="107"/>
    <n v="164"/>
    <n v="278"/>
    <n v="381"/>
    <n v="2019"/>
  </r>
  <r>
    <n v="2.2999999999999998"/>
    <x v="6"/>
    <s v="West Greenwich"/>
    <x v="3"/>
    <n v="121"/>
    <n v="213"/>
    <n v="278"/>
    <n v="381"/>
    <n v="2019"/>
  </r>
  <r>
    <n v="2.2999999999999998"/>
    <x v="6"/>
    <s v="West Warwick"/>
    <x v="3"/>
    <n v="319"/>
    <n v="213"/>
    <n v="278"/>
    <n v="381"/>
    <n v="2019"/>
  </r>
  <r>
    <n v="2.2999999999999998"/>
    <x v="6"/>
    <s v="Warren"/>
    <x v="0"/>
    <n v="293"/>
    <n v="179"/>
    <n v="278"/>
    <n v="381"/>
    <n v="2019"/>
  </r>
  <r>
    <n v="2.2999999999999998"/>
    <x v="6"/>
    <s v="Warwick"/>
    <x v="3"/>
    <n v="205"/>
    <n v="213"/>
    <n v="278"/>
    <n v="381"/>
    <n v="2019"/>
  </r>
  <r>
    <n v="2.2999999999999998"/>
    <x v="6"/>
    <s v="Westerly"/>
    <x v="1"/>
    <n v="269"/>
    <n v="278.15789473684208"/>
    <n v="278"/>
    <n v="381"/>
    <n v="2019"/>
  </r>
  <r>
    <n v="2.2999999999999998"/>
    <x v="6"/>
    <s v="Woonsocket"/>
    <x v="2"/>
    <n v="778"/>
    <n v="278.15789473684208"/>
    <n v="278"/>
    <n v="381"/>
    <n v="2019"/>
  </r>
  <r>
    <n v="2.4"/>
    <x v="7"/>
    <s v="Barrington"/>
    <x v="0"/>
    <n v="0"/>
    <n v="0"/>
    <n v="0.11088000000000001"/>
    <m/>
    <n v="2019"/>
  </r>
  <r>
    <n v="2.4"/>
    <x v="7"/>
    <s v="Block Island"/>
    <x v="1"/>
    <n v="0"/>
    <n v="6.7100000000000007E-2"/>
    <n v="0.11088000000000001"/>
    <m/>
    <n v="2019"/>
  </r>
  <r>
    <n v="2.4"/>
    <x v="7"/>
    <s v="Bristol"/>
    <x v="0"/>
    <n v="0"/>
    <n v="0"/>
    <n v="0.11088000000000001"/>
    <m/>
    <n v="2019"/>
  </r>
  <r>
    <n v="2.4"/>
    <x v="7"/>
    <s v="Burrillvile"/>
    <x v="2"/>
    <n v="0"/>
    <n v="0.17580000000000001"/>
    <n v="0.11088000000000001"/>
    <m/>
    <n v="2019"/>
  </r>
  <r>
    <n v="2.4"/>
    <x v="7"/>
    <s v="Central Falls"/>
    <x v="2"/>
    <n v="0.624"/>
    <n v="0.17580000000000001"/>
    <n v="0.11088000000000001"/>
    <m/>
    <n v="2019"/>
  </r>
  <r>
    <n v="2.4"/>
    <x v="7"/>
    <s v="Charlestown"/>
    <x v="1"/>
    <n v="0"/>
    <n v="6.7100000000000007E-2"/>
    <n v="0.11088000000000001"/>
    <m/>
    <n v="2019"/>
  </r>
  <r>
    <n v="2.4"/>
    <x v="7"/>
    <s v="Coventry"/>
    <x v="3"/>
    <n v="5.57E-2"/>
    <n v="0.2722"/>
    <n v="0.11088000000000001"/>
    <m/>
    <n v="2019"/>
  </r>
  <r>
    <n v="2.4"/>
    <x v="7"/>
    <s v="Cranston"/>
    <x v="2"/>
    <n v="9.7199999999999995E-2"/>
    <n v="0.17580000000000001"/>
    <n v="0.11088000000000001"/>
    <m/>
    <n v="2019"/>
  </r>
  <r>
    <n v="2.4"/>
    <x v="7"/>
    <s v="Cumberland"/>
    <x v="2"/>
    <n v="5.4699999999999999E-2"/>
    <n v="0.17580000000000001"/>
    <n v="0.11088000000000001"/>
    <m/>
    <n v="2019"/>
  </r>
  <r>
    <n v="2.4"/>
    <x v="7"/>
    <s v="East Greenwich"/>
    <x v="3"/>
    <n v="0.14599999999999999"/>
    <n v="0.2722"/>
    <n v="0.11088000000000001"/>
    <m/>
    <n v="2019"/>
  </r>
  <r>
    <n v="2.4"/>
    <x v="7"/>
    <s v="East Providence"/>
    <x v="2"/>
    <n v="8.14E-2"/>
    <n v="0.17580000000000001"/>
    <n v="0.11088000000000001"/>
    <m/>
    <n v="2019"/>
  </r>
  <r>
    <n v="2.4"/>
    <x v="7"/>
    <s v="Exeter"/>
    <x v="1"/>
    <n v="0"/>
    <n v="6.7100000000000007E-2"/>
    <n v="0.11088000000000001"/>
    <m/>
    <n v="2019"/>
  </r>
  <r>
    <n v="2.4"/>
    <x v="7"/>
    <s v="Foster"/>
    <x v="2"/>
    <n v="0"/>
    <n v="0.17580000000000001"/>
    <n v="0.11088000000000001"/>
    <m/>
    <n v="2019"/>
  </r>
  <r>
    <n v="2.4"/>
    <x v="7"/>
    <s v="Glocester"/>
    <x v="2"/>
    <n v="0"/>
    <n v="0.17580000000000001"/>
    <n v="0.11088000000000001"/>
    <m/>
    <n v="2019"/>
  </r>
  <r>
    <n v="2.4"/>
    <x v="7"/>
    <s v="Hopkinton"/>
    <x v="1"/>
    <n v="0"/>
    <n v="6.7100000000000007E-2"/>
    <n v="0.11088000000000001"/>
    <m/>
    <n v="2019"/>
  </r>
  <r>
    <n v="2.4"/>
    <x v="7"/>
    <s v="Jamestown"/>
    <x v="4"/>
    <n v="0"/>
    <n v="3.9300000000000002E-2"/>
    <n v="0.11088000000000001"/>
    <m/>
    <n v="2019"/>
  </r>
  <r>
    <n v="2.4"/>
    <x v="7"/>
    <s v="Johnston"/>
    <x v="2"/>
    <n v="6.5000000000000002E-2"/>
    <n v="0.17580000000000001"/>
    <n v="0.11088000000000001"/>
    <m/>
    <n v="2019"/>
  </r>
  <r>
    <n v="2.4"/>
    <x v="7"/>
    <s v="Lincoln"/>
    <x v="2"/>
    <n v="0.17100000000000001"/>
    <n v="0.17580000000000001"/>
    <n v="0.11088000000000001"/>
    <m/>
    <n v="2019"/>
  </r>
  <r>
    <n v="2.4"/>
    <x v="7"/>
    <s v="Little Compton"/>
    <x v="4"/>
    <n v="0"/>
    <n v="3.9300000000000002E-2"/>
    <n v="0.11088000000000001"/>
    <m/>
    <n v="2019"/>
  </r>
  <r>
    <n v="2.4"/>
    <x v="7"/>
    <s v="Middletown"/>
    <x v="4"/>
    <n v="0"/>
    <n v="3.9300000000000002E-2"/>
    <n v="0.11088000000000001"/>
    <m/>
    <n v="2019"/>
  </r>
  <r>
    <n v="2.4"/>
    <x v="7"/>
    <s v="North Kingstown"/>
    <x v="1"/>
    <n v="2.9680000000000002E-2"/>
    <n v="6.7100000000000007E-2"/>
    <n v="0.11088000000000001"/>
    <m/>
    <n v="2019"/>
  </r>
  <r>
    <n v="2.4"/>
    <x v="7"/>
    <s v="North Providence"/>
    <x v="2"/>
    <n v="5.6500000000000002E-2"/>
    <n v="0.17580000000000001"/>
    <n v="0.11088000000000001"/>
    <m/>
    <n v="2019"/>
  </r>
  <r>
    <n v="2.4"/>
    <x v="7"/>
    <s v="North Smithfield"/>
    <x v="2"/>
    <n v="0.15140000000000001"/>
    <n v="0.17580000000000001"/>
    <n v="0.11088000000000001"/>
    <m/>
    <n v="2019"/>
  </r>
  <r>
    <n v="2.4"/>
    <x v="7"/>
    <s v="Narragansett"/>
    <x v="1"/>
    <n v="0.1225"/>
    <n v="6.7100000000000007E-2"/>
    <n v="0.11088000000000001"/>
    <m/>
    <n v="2019"/>
  </r>
  <r>
    <n v="2.4"/>
    <x v="7"/>
    <s v="New Shoreham"/>
    <x v="1"/>
    <n v="0"/>
    <n v="6.7100000000000007E-2"/>
    <n v="0.11088000000000001"/>
    <m/>
    <n v="2019"/>
  </r>
  <r>
    <n v="2.4"/>
    <x v="7"/>
    <s v="Newport"/>
    <x v="4"/>
    <n v="0.12039999999999999"/>
    <n v="3.9300000000000002E-2"/>
    <n v="0.11088000000000001"/>
    <m/>
    <n v="2019"/>
  </r>
  <r>
    <n v="2.4"/>
    <x v="7"/>
    <s v="Pawtucket"/>
    <x v="2"/>
    <n v="0.41599999999999998"/>
    <n v="0.17580000000000001"/>
    <n v="0.11088000000000001"/>
    <m/>
    <n v="2019"/>
  </r>
  <r>
    <n v="2.4"/>
    <x v="7"/>
    <s v="Portsmouth"/>
    <x v="4"/>
    <n v="0.11559999999999999"/>
    <n v="3.9300000000000002E-2"/>
    <n v="0.11088000000000001"/>
    <m/>
    <n v="2019"/>
  </r>
  <r>
    <n v="2.4"/>
    <x v="7"/>
    <s v="Providence"/>
    <x v="2"/>
    <n v="0.91220000000000001"/>
    <n v="0.17580000000000001"/>
    <n v="0.11088000000000001"/>
    <m/>
    <n v="2019"/>
  </r>
  <r>
    <n v="2.4"/>
    <x v="7"/>
    <s v="Richmond"/>
    <x v="1"/>
    <n v="0"/>
    <n v="6.7100000000000007E-2"/>
    <n v="0.11088000000000001"/>
    <m/>
    <n v="2019"/>
  </r>
  <r>
    <n v="2.4"/>
    <x v="7"/>
    <s v="South Kingstown"/>
    <x v="1"/>
    <n v="0"/>
    <n v="6.7100000000000007E-2"/>
    <n v="0.11088000000000001"/>
    <m/>
    <n v="2019"/>
  </r>
  <r>
    <n v="2.4"/>
    <x v="7"/>
    <s v="Scituate"/>
    <x v="2"/>
    <n v="0"/>
    <n v="0.17580000000000001"/>
    <n v="0.11088000000000001"/>
    <m/>
    <n v="2019"/>
  </r>
  <r>
    <n v="2.4"/>
    <x v="7"/>
    <s v="Smithfield"/>
    <x v="2"/>
    <n v="0.18529999999999999"/>
    <n v="0.17580000000000001"/>
    <n v="0.11088000000000001"/>
    <m/>
    <n v="2019"/>
  </r>
  <r>
    <n v="2.4"/>
    <x v="7"/>
    <s v="Tiverton"/>
    <x v="4"/>
    <n v="0"/>
    <n v="3.9300000000000002E-2"/>
    <n v="0.11088000000000001"/>
    <m/>
    <n v="2019"/>
  </r>
  <r>
    <n v="2.4"/>
    <x v="7"/>
    <s v="West Greenwich"/>
    <x v="3"/>
    <n v="0.60540000000000005"/>
    <n v="0.2722"/>
    <n v="0.11088000000000001"/>
    <m/>
    <n v="2019"/>
  </r>
  <r>
    <n v="2.4"/>
    <x v="7"/>
    <s v="West Warwick"/>
    <x v="3"/>
    <n v="0.39090000000000003"/>
    <n v="0.2722"/>
    <n v="0.11088000000000001"/>
    <m/>
    <n v="2019"/>
  </r>
  <r>
    <n v="2.4"/>
    <x v="7"/>
    <s v="Warren"/>
    <x v="0"/>
    <n v="0"/>
    <n v="0"/>
    <n v="0.11088000000000001"/>
    <m/>
    <n v="2019"/>
  </r>
  <r>
    <n v="2.4"/>
    <x v="7"/>
    <s v="Warwick"/>
    <x v="3"/>
    <n v="0.16270000000000001"/>
    <n v="0.2722"/>
    <n v="0.11088000000000001"/>
    <m/>
    <n v="2019"/>
  </r>
  <r>
    <n v="2.4"/>
    <x v="7"/>
    <s v="Westerly"/>
    <x v="1"/>
    <n v="0.25240000000000001"/>
    <n v="6.7100000000000007E-2"/>
    <n v="0.11088000000000001"/>
    <m/>
    <n v="2019"/>
  </r>
  <r>
    <n v="2.4"/>
    <x v="7"/>
    <s v="Woonsocket"/>
    <x v="2"/>
    <n v="0"/>
    <n v="0.17580000000000001"/>
    <n v="0.11088000000000001"/>
    <m/>
    <n v="2019"/>
  </r>
  <r>
    <n v="2.5"/>
    <x v="8"/>
    <s v="Barrington"/>
    <x v="0"/>
    <n v="0"/>
    <n v="10.296010000000001"/>
    <n v="24.967133019999999"/>
    <n v="43.55"/>
    <n v="2019"/>
  </r>
  <r>
    <n v="2.5"/>
    <x v="8"/>
    <s v="Block Island"/>
    <x v="1"/>
    <n v="0"/>
    <n v="8.8357399999999995"/>
    <n v="24.967133019999999"/>
    <n v="43.55"/>
    <n v="2019"/>
  </r>
  <r>
    <n v="2.5"/>
    <x v="8"/>
    <s v="Bristol"/>
    <x v="0"/>
    <n v="0.1197"/>
    <n v="10.296010000000001"/>
    <n v="24.967133019999999"/>
    <n v="43.55"/>
    <n v="2019"/>
  </r>
  <r>
    <n v="2.5"/>
    <x v="8"/>
    <s v="Burrillvile"/>
    <x v="2"/>
    <n v="0"/>
    <n v="35.723219999999998"/>
    <n v="24.967133019999999"/>
    <n v="43.55"/>
    <n v="2019"/>
  </r>
  <r>
    <n v="2.5"/>
    <x v="8"/>
    <s v="Central Falls"/>
    <x v="2"/>
    <n v="0.311"/>
    <n v="35.723219999999998"/>
    <n v="24.967133019999999"/>
    <n v="43.55"/>
    <n v="2019"/>
  </r>
  <r>
    <n v="2.5"/>
    <x v="8"/>
    <s v="Charlestown"/>
    <x v="1"/>
    <n v="0"/>
    <n v="8.8357399999999995"/>
    <n v="24.967133019999999"/>
    <n v="43.55"/>
    <n v="2019"/>
  </r>
  <r>
    <n v="2.5"/>
    <x v="8"/>
    <s v="Coventry"/>
    <x v="3"/>
    <n v="5.57E-2"/>
    <n v="9.2994872910000002"/>
    <n v="24.967133019999999"/>
    <n v="43.55"/>
    <n v="2019"/>
  </r>
  <r>
    <n v="2.5"/>
    <x v="8"/>
    <s v="Cranston"/>
    <x v="2"/>
    <n v="0.1216"/>
    <n v="35.723219999999998"/>
    <n v="24.967133019999999"/>
    <n v="43.55"/>
    <n v="2019"/>
  </r>
  <r>
    <n v="2.5"/>
    <x v="8"/>
    <s v="Cumberland"/>
    <x v="2"/>
    <n v="5.4699999999999999E-2"/>
    <n v="35.723219999999998"/>
    <n v="24.967133019999999"/>
    <n v="43.55"/>
    <n v="2019"/>
  </r>
  <r>
    <n v="2.5"/>
    <x v="8"/>
    <s v="East Greenwich"/>
    <x v="3"/>
    <n v="0"/>
    <n v="9.2994872910000002"/>
    <n v="24.967133019999999"/>
    <n v="43.55"/>
    <n v="2019"/>
  </r>
  <r>
    <n v="2.5"/>
    <x v="8"/>
    <s v="East Providence"/>
    <x v="2"/>
    <n v="0.1221"/>
    <n v="35.723219999999998"/>
    <n v="24.967133019999999"/>
    <n v="43.55"/>
    <n v="2019"/>
  </r>
  <r>
    <n v="2.5"/>
    <x v="8"/>
    <s v="Exeter"/>
    <x v="1"/>
    <n v="0.30740000000000001"/>
    <n v="8.8357399999999995"/>
    <n v="24.967133019999999"/>
    <n v="43.55"/>
    <n v="2019"/>
  </r>
  <r>
    <n v="2.5"/>
    <x v="8"/>
    <s v="Foster"/>
    <x v="2"/>
    <n v="0"/>
    <n v="35.723219999999998"/>
    <n v="24.967133019999999"/>
    <n v="43.55"/>
    <n v="2019"/>
  </r>
  <r>
    <n v="2.5"/>
    <x v="8"/>
    <s v="Glocester"/>
    <x v="2"/>
    <n v="0"/>
    <n v="35.723219999999998"/>
    <n v="24.967133019999999"/>
    <n v="43.55"/>
    <n v="2019"/>
  </r>
  <r>
    <n v="2.5"/>
    <x v="8"/>
    <s v="Hopkinton"/>
    <x v="1"/>
    <n v="0"/>
    <n v="8.8357399999999995"/>
    <n v="24.967133019999999"/>
    <n v="43.55"/>
    <n v="2019"/>
  </r>
  <r>
    <n v="2.5"/>
    <x v="8"/>
    <s v="Jamestown"/>
    <x v="4"/>
    <n v="0"/>
    <n v="123.65716"/>
    <n v="24.967133019999999"/>
    <n v="43.55"/>
    <n v="2019"/>
  </r>
  <r>
    <n v="2.5"/>
    <x v="8"/>
    <s v="Johnston"/>
    <x v="2"/>
    <n v="0.19500000000000001"/>
    <n v="35.723219999999998"/>
    <n v="24.967133019999999"/>
    <n v="43.55"/>
    <n v="2019"/>
  </r>
  <r>
    <n v="2.5"/>
    <x v="8"/>
    <s v="Lincoln"/>
    <x v="2"/>
    <n v="0"/>
    <n v="35.723219999999998"/>
    <n v="24.967133019999999"/>
    <n v="43.55"/>
    <n v="2019"/>
  </r>
  <r>
    <n v="2.5"/>
    <x v="8"/>
    <s v="Little Compton"/>
    <x v="4"/>
    <n v="0"/>
    <n v="123.65716"/>
    <n v="24.967133019999999"/>
    <n v="43.55"/>
    <n v="2019"/>
  </r>
  <r>
    <n v="2.5"/>
    <x v="8"/>
    <s v="Middletown"/>
    <x v="4"/>
    <n v="0"/>
    <n v="123.65716"/>
    <n v="24.967133019999999"/>
    <n v="43.55"/>
    <n v="2019"/>
  </r>
  <r>
    <n v="2.5"/>
    <x v="8"/>
    <s v="North Kingstown"/>
    <x v="1"/>
    <n v="0.1484"/>
    <n v="8.8357399999999995"/>
    <n v="24.967133019999999"/>
    <n v="43.55"/>
    <n v="2019"/>
  </r>
  <r>
    <n v="2.5"/>
    <x v="8"/>
    <s v="North Providence"/>
    <x v="2"/>
    <n v="5.6399999999999999E-2"/>
    <n v="35.723219999999998"/>
    <n v="24.967133019999999"/>
    <n v="43.55"/>
    <n v="2019"/>
  </r>
  <r>
    <n v="2.5"/>
    <x v="8"/>
    <s v="North Smithfield"/>
    <x v="2"/>
    <n v="0"/>
    <n v="35.723219999999998"/>
    <n v="24.967133019999999"/>
    <n v="43.55"/>
    <n v="2019"/>
  </r>
  <r>
    <n v="2.5"/>
    <x v="8"/>
    <s v="Narragansett"/>
    <x v="1"/>
    <n v="0.24490000000000001"/>
    <n v="8.8357399999999995"/>
    <n v="24.967133019999999"/>
    <n v="43.55"/>
    <n v="2019"/>
  </r>
  <r>
    <n v="2.5"/>
    <x v="8"/>
    <s v="New Shoreham"/>
    <x v="1"/>
    <n v="0"/>
    <n v="8.8357399999999995"/>
    <n v="24.967133019999999"/>
    <n v="43.55"/>
    <n v="2019"/>
  </r>
  <r>
    <n v="2.5"/>
    <x v="8"/>
    <s v="Newport"/>
    <x v="4"/>
    <n v="0.33710000000000001"/>
    <n v="123.65716"/>
    <n v="24.967133019999999"/>
    <n v="43.55"/>
    <n v="2019"/>
  </r>
  <r>
    <n v="2.5"/>
    <x v="8"/>
    <s v="Pawtucket"/>
    <x v="2"/>
    <n v="0.19409999999999999"/>
    <n v="35.723219999999998"/>
    <n v="24.967133019999999"/>
    <n v="43.55"/>
    <n v="2019"/>
  </r>
  <r>
    <n v="2.5"/>
    <x v="8"/>
    <s v="Portsmouth"/>
    <x v="4"/>
    <n v="0.11559999999999999"/>
    <n v="123.65716"/>
    <n v="24.967133019999999"/>
    <n v="43.55"/>
    <n v="2019"/>
  </r>
  <r>
    <n v="2.5"/>
    <x v="8"/>
    <s v="Providence"/>
    <x v="2"/>
    <n v="0.5151"/>
    <n v="35.723219999999998"/>
    <n v="24.967133019999999"/>
    <n v="43.55"/>
    <n v="2019"/>
  </r>
  <r>
    <n v="2.5"/>
    <x v="8"/>
    <s v="Richmond"/>
    <x v="1"/>
    <n v="0"/>
    <n v="8.8357399999999995"/>
    <n v="24.967133019999999"/>
    <n v="43.55"/>
    <n v="2019"/>
  </r>
  <r>
    <n v="2.5"/>
    <x v="8"/>
    <s v="South Kingstown"/>
    <x v="1"/>
    <n v="0"/>
    <n v="8.8357399999999995"/>
    <n v="24.967133019999999"/>
    <n v="43.55"/>
    <n v="2019"/>
  </r>
  <r>
    <n v="2.5"/>
    <x v="8"/>
    <s v="Scituate"/>
    <x v="2"/>
    <n v="0.189"/>
    <n v="35.723219999999998"/>
    <n v="24.967133019999999"/>
    <n v="43.55"/>
    <n v="2019"/>
  </r>
  <r>
    <n v="2.5"/>
    <x v="8"/>
    <s v="Smithfield"/>
    <x v="2"/>
    <n v="0.3705"/>
    <n v="35.723219999999998"/>
    <n v="24.967133019999999"/>
    <n v="43.55"/>
    <n v="2019"/>
  </r>
  <r>
    <n v="2.5"/>
    <x v="8"/>
    <s v="Tiverton"/>
    <x v="4"/>
    <n v="0.26840000000000003"/>
    <n v="123.65716"/>
    <n v="24.967133019999999"/>
    <n v="43.55"/>
    <n v="2019"/>
  </r>
  <r>
    <n v="2.5"/>
    <x v="8"/>
    <s v="West Greenwich"/>
    <x v="3"/>
    <n v="0.30280000000000001"/>
    <n v="9.2506900000000005"/>
    <n v="24.967133019999999"/>
    <n v="43.55"/>
    <n v="2019"/>
  </r>
  <r>
    <n v="2.5"/>
    <x v="8"/>
    <s v="West Warwick"/>
    <x v="3"/>
    <n v="0.1303"/>
    <n v="9.2506900000000005"/>
    <n v="24.967133019999999"/>
    <n v="43.55"/>
    <n v="2019"/>
  </r>
  <r>
    <n v="2.5"/>
    <x v="8"/>
    <s v="Warren"/>
    <x v="0"/>
    <n v="0.18329999999999999"/>
    <n v="10.296010000000001"/>
    <n v="24.967133019999999"/>
    <n v="43.55"/>
    <n v="2019"/>
  </r>
  <r>
    <n v="2.5"/>
    <x v="8"/>
    <s v="Warwick"/>
    <x v="3"/>
    <n v="9.2999999999999999E-2"/>
    <n v="9.2506900000000005"/>
    <n v="24.967133019999999"/>
    <n v="43.55"/>
    <n v="2019"/>
  </r>
  <r>
    <n v="2.5"/>
    <x v="8"/>
    <s v="Westerly"/>
    <x v="1"/>
    <n v="8.4099999999999994E-2"/>
    <n v="8.8357399999999995"/>
    <n v="24.967133019999999"/>
    <n v="43.55"/>
    <n v="2019"/>
  </r>
  <r>
    <n v="2.5"/>
    <x v="8"/>
    <s v="Woonsocket"/>
    <x v="2"/>
    <n v="4.7100000000000003E-2"/>
    <n v="35.723219999999998"/>
    <n v="24.967133019999999"/>
    <n v="43.55"/>
    <n v="2019"/>
  </r>
  <r>
    <n v="2.6"/>
    <x v="9"/>
    <s v="Barrington"/>
    <x v="0"/>
    <m/>
    <m/>
    <n v="5.4"/>
    <n v="7.7"/>
    <n v="2018"/>
  </r>
  <r>
    <n v="2.6"/>
    <x v="9"/>
    <s v="Block Island"/>
    <x v="1"/>
    <n v="4.0999999999999996"/>
    <n v="4.0999999999999996"/>
    <n v="5.4"/>
    <n v="7.7"/>
    <n v="2018"/>
  </r>
  <r>
    <n v="2.6"/>
    <x v="9"/>
    <s v="Bristol"/>
    <x v="0"/>
    <m/>
    <m/>
    <n v="5.4"/>
    <n v="7.7"/>
    <n v="2018"/>
  </r>
  <r>
    <n v="2.6"/>
    <x v="9"/>
    <s v="Burrillvile"/>
    <x v="2"/>
    <n v="4.8"/>
    <n v="4.8"/>
    <n v="5.4"/>
    <n v="7.7"/>
    <n v="2018"/>
  </r>
  <r>
    <n v="2.6"/>
    <x v="9"/>
    <s v="Central Falls"/>
    <x v="2"/>
    <n v="4.8"/>
    <n v="4.8"/>
    <n v="5.4"/>
    <n v="7.7"/>
    <n v="2018"/>
  </r>
  <r>
    <n v="2.6"/>
    <x v="9"/>
    <s v="Charlestown"/>
    <x v="1"/>
    <n v="4.0999999999999996"/>
    <n v="4.0999999999999996"/>
    <n v="5.4"/>
    <n v="7.7"/>
    <n v="2018"/>
  </r>
  <r>
    <n v="2.6"/>
    <x v="9"/>
    <s v="Coventry"/>
    <x v="3"/>
    <n v="5.9"/>
    <n v="5.9"/>
    <n v="5.4"/>
    <n v="7.7"/>
    <n v="2018"/>
  </r>
  <r>
    <n v="2.6"/>
    <x v="9"/>
    <s v="Cranston"/>
    <x v="2"/>
    <n v="4.95"/>
    <n v="4.95"/>
    <n v="5.4"/>
    <n v="7.7"/>
    <n v="2018"/>
  </r>
  <r>
    <n v="2.6"/>
    <x v="9"/>
    <s v="Cumberland"/>
    <x v="2"/>
    <n v="4.95"/>
    <n v="4.95"/>
    <n v="5.4"/>
    <n v="7.7"/>
    <n v="2018"/>
  </r>
  <r>
    <n v="2.6"/>
    <x v="9"/>
    <s v="East Greenwich"/>
    <x v="3"/>
    <n v="5.9"/>
    <n v="5.9"/>
    <n v="5.4"/>
    <n v="7.7"/>
    <n v="2018"/>
  </r>
  <r>
    <n v="2.6"/>
    <x v="9"/>
    <s v="East Providence"/>
    <x v="2"/>
    <n v="4.95"/>
    <n v="4.95"/>
    <n v="5.4"/>
    <n v="7.7"/>
    <n v="2018"/>
  </r>
  <r>
    <n v="2.6"/>
    <x v="9"/>
    <s v="Exeter"/>
    <x v="1"/>
    <n v="4.0999999999999996"/>
    <n v="4.0999999999999996"/>
    <n v="5.4"/>
    <n v="7.7"/>
    <n v="2018"/>
  </r>
  <r>
    <n v="2.6"/>
    <x v="9"/>
    <s v="Foster"/>
    <x v="2"/>
    <n v="4.95"/>
    <n v="4.95"/>
    <n v="5.4"/>
    <n v="7.7"/>
    <n v="2018"/>
  </r>
  <r>
    <n v="2.6"/>
    <x v="9"/>
    <s v="Glocester"/>
    <x v="2"/>
    <n v="4.95"/>
    <n v="4.95"/>
    <n v="5.4"/>
    <n v="7.7"/>
    <n v="2018"/>
  </r>
  <r>
    <n v="2.6"/>
    <x v="9"/>
    <s v="Hopkinton"/>
    <x v="1"/>
    <n v="4.0999999999999996"/>
    <n v="4.0999999999999996"/>
    <n v="5.4"/>
    <n v="7.7"/>
    <n v="2018"/>
  </r>
  <r>
    <n v="2.6"/>
    <x v="9"/>
    <s v="Jamestown"/>
    <x v="4"/>
    <n v="7.1"/>
    <n v="7.1"/>
    <n v="5.4"/>
    <n v="7.7"/>
    <n v="2018"/>
  </r>
  <r>
    <n v="2.6"/>
    <x v="9"/>
    <s v="Johnston"/>
    <x v="2"/>
    <n v="4.95"/>
    <n v="4.95"/>
    <n v="5.4"/>
    <n v="7.7"/>
    <n v="2018"/>
  </r>
  <r>
    <n v="2.6"/>
    <x v="9"/>
    <s v="Lincoln"/>
    <x v="2"/>
    <n v="4.95"/>
    <n v="4.95"/>
    <n v="5.4"/>
    <n v="7.7"/>
    <n v="2018"/>
  </r>
  <r>
    <n v="2.6"/>
    <x v="9"/>
    <s v="Little Compton"/>
    <x v="4"/>
    <n v="7.1"/>
    <n v="7.1"/>
    <n v="5.4"/>
    <n v="7.7"/>
    <n v="2018"/>
  </r>
  <r>
    <n v="2.6"/>
    <x v="9"/>
    <s v="Middletown"/>
    <x v="4"/>
    <n v="7.1"/>
    <n v="7.1"/>
    <n v="5.4"/>
    <n v="7.7"/>
    <n v="2018"/>
  </r>
  <r>
    <n v="2.6"/>
    <x v="9"/>
    <s v="North Kingstown"/>
    <x v="1"/>
    <n v="4.0999999999999996"/>
    <n v="4.0999999999999996"/>
    <n v="5.4"/>
    <n v="7.7"/>
    <n v="2018"/>
  </r>
  <r>
    <n v="2.6"/>
    <x v="9"/>
    <s v="North Providence"/>
    <x v="2"/>
    <n v="4.95"/>
    <n v="4.95"/>
    <n v="5.4"/>
    <n v="7.7"/>
    <n v="2018"/>
  </r>
  <r>
    <n v="2.6"/>
    <x v="9"/>
    <s v="North Smithfield"/>
    <x v="2"/>
    <n v="4.95"/>
    <n v="4.95"/>
    <n v="5.4"/>
    <n v="7.7"/>
    <n v="2018"/>
  </r>
  <r>
    <n v="2.6"/>
    <x v="9"/>
    <s v="Narragansett"/>
    <x v="1"/>
    <n v="4.0999999999999996"/>
    <n v="4.0999999999999996"/>
    <n v="5.4"/>
    <n v="7.7"/>
    <n v="2018"/>
  </r>
  <r>
    <n v="2.6"/>
    <x v="9"/>
    <s v="New Shoreham"/>
    <x v="1"/>
    <n v="4.0999999999999996"/>
    <n v="4.0999999999999996"/>
    <n v="5.4"/>
    <n v="7.7"/>
    <n v="2018"/>
  </r>
  <r>
    <n v="2.6"/>
    <x v="9"/>
    <s v="Newport"/>
    <x v="4"/>
    <n v="7.1"/>
    <n v="7.1"/>
    <n v="5.4"/>
    <n v="7.7"/>
    <n v="2018"/>
  </r>
  <r>
    <n v="2.6"/>
    <x v="9"/>
    <s v="Pawtucket"/>
    <x v="2"/>
    <n v="4.95"/>
    <n v="4.95"/>
    <n v="5.4"/>
    <n v="7.7"/>
    <n v="2018"/>
  </r>
  <r>
    <n v="2.6"/>
    <x v="9"/>
    <s v="Portsmouth"/>
    <x v="4"/>
    <n v="7.1"/>
    <n v="7.1"/>
    <n v="5.4"/>
    <n v="7.7"/>
    <n v="2018"/>
  </r>
  <r>
    <n v="2.6"/>
    <x v="9"/>
    <s v="Providence"/>
    <x v="2"/>
    <n v="4.95"/>
    <n v="4.95"/>
    <n v="5.4"/>
    <n v="7.7"/>
    <n v="2018"/>
  </r>
  <r>
    <n v="2.6"/>
    <x v="9"/>
    <s v="Richmond"/>
    <x v="1"/>
    <n v="4.0999999999999996"/>
    <n v="4.0999999999999996"/>
    <n v="5.4"/>
    <n v="7.7"/>
    <n v="2018"/>
  </r>
  <r>
    <n v="2.6"/>
    <x v="9"/>
    <s v="South Kingstown"/>
    <x v="1"/>
    <n v="4.0999999999999996"/>
    <n v="4.0999999999999996"/>
    <n v="5.4"/>
    <n v="7.7"/>
    <n v="2018"/>
  </r>
  <r>
    <n v="2.6"/>
    <x v="9"/>
    <s v="Scituate"/>
    <x v="2"/>
    <n v="4.95"/>
    <n v="4.95"/>
    <n v="5.4"/>
    <n v="7.7"/>
    <n v="2018"/>
  </r>
  <r>
    <n v="2.6"/>
    <x v="9"/>
    <s v="Smithfield"/>
    <x v="2"/>
    <n v="4.95"/>
    <n v="4.95"/>
    <n v="5.4"/>
    <n v="7.7"/>
    <n v="2018"/>
  </r>
  <r>
    <n v="2.6"/>
    <x v="9"/>
    <s v="Tiverton"/>
    <x v="4"/>
    <n v="7.1"/>
    <n v="7.1"/>
    <n v="5.4"/>
    <n v="7.7"/>
    <n v="2018"/>
  </r>
  <r>
    <n v="2.6"/>
    <x v="9"/>
    <s v="West Greenwich"/>
    <x v="3"/>
    <n v="5.9"/>
    <n v="5.9"/>
    <n v="5.4"/>
    <n v="7.7"/>
    <n v="2018"/>
  </r>
  <r>
    <n v="2.6"/>
    <x v="9"/>
    <s v="West Warwick"/>
    <x v="3"/>
    <n v="5.9"/>
    <n v="5.9"/>
    <n v="5.4"/>
    <n v="7.7"/>
    <n v="2018"/>
  </r>
  <r>
    <n v="2.6"/>
    <x v="9"/>
    <s v="Warren"/>
    <x v="0"/>
    <m/>
    <m/>
    <n v="5.4"/>
    <n v="7.7"/>
    <n v="2018"/>
  </r>
  <r>
    <n v="2.6"/>
    <x v="9"/>
    <s v="Warwick"/>
    <x v="3"/>
    <n v="5.9"/>
    <n v="5.9"/>
    <n v="5.4"/>
    <n v="7.7"/>
    <n v="2018"/>
  </r>
  <r>
    <n v="2.6"/>
    <x v="9"/>
    <s v="Westerly"/>
    <x v="1"/>
    <n v="4.0999999999999996"/>
    <n v="4.0999999999999996"/>
    <n v="5.4"/>
    <n v="7.7"/>
    <n v="2018"/>
  </r>
  <r>
    <n v="2.6"/>
    <x v="9"/>
    <s v="Woonsocket"/>
    <x v="2"/>
    <n v="4.95"/>
    <n v="4.95"/>
    <n v="5.4"/>
    <n v="7.7"/>
    <n v="2018"/>
  </r>
  <r>
    <n v="3.1"/>
    <x v="10"/>
    <s v="Barrington"/>
    <x v="0"/>
    <n v="1.6E-2"/>
    <n v="2.7E-2"/>
    <n v="4.1000000000000002E-2"/>
    <n v="4.4999999999999998E-2"/>
    <n v="2018"/>
  </r>
  <r>
    <n v="3.1"/>
    <x v="10"/>
    <s v="Bristol"/>
    <x v="0"/>
    <n v="2.1999999999999999E-2"/>
    <n v="2.7E-2"/>
    <n v="4.1000000000000002E-2"/>
    <n v="4.4999999999999998E-2"/>
    <n v="2018"/>
  </r>
  <r>
    <n v="3.1"/>
    <x v="10"/>
    <s v="Burrillvile"/>
    <x v="2"/>
    <n v="3.9E-2"/>
    <n v="5.8000000000000003E-2"/>
    <n v="4.1000000000000002E-2"/>
    <n v="4.4999999999999998E-2"/>
    <n v="2018"/>
  </r>
  <r>
    <n v="3.1"/>
    <x v="10"/>
    <s v="Central Falls"/>
    <x v="2"/>
    <n v="7.0000000000000007E-2"/>
    <n v="5.8000000000000003E-2"/>
    <n v="4.1000000000000002E-2"/>
    <n v="4.4999999999999998E-2"/>
    <n v="2018"/>
  </r>
  <r>
    <n v="3.1"/>
    <x v="10"/>
    <s v="Charlestown"/>
    <x v="1"/>
    <n v="6.4000000000000001E-2"/>
    <n v="4.9000000000000002E-2"/>
    <n v="4.1000000000000002E-2"/>
    <n v="4.4999999999999998E-2"/>
    <n v="2018"/>
  </r>
  <r>
    <n v="3.1"/>
    <x v="10"/>
    <s v="Coventry"/>
    <x v="3"/>
    <n v="2.9000000000000001E-2"/>
    <n v="4.2999999999999997E-2"/>
    <n v="4.1000000000000002E-2"/>
    <n v="4.4999999999999998E-2"/>
    <n v="2018"/>
  </r>
  <r>
    <n v="3.1"/>
    <x v="10"/>
    <s v="Cranston"/>
    <x v="2"/>
    <n v="5.0999999999999997E-2"/>
    <n v="5.8000000000000003E-2"/>
    <n v="4.1000000000000002E-2"/>
    <n v="4.4999999999999998E-2"/>
    <n v="2018"/>
  </r>
  <r>
    <n v="3.1"/>
    <x v="10"/>
    <s v="Cumberland"/>
    <x v="2"/>
    <n v="2.1999999999999999E-2"/>
    <n v="5.8000000000000003E-2"/>
    <n v="4.1000000000000002E-2"/>
    <n v="4.4999999999999998E-2"/>
    <n v="2018"/>
  </r>
  <r>
    <n v="3.1"/>
    <x v="10"/>
    <s v="East Greenwich"/>
    <x v="3"/>
    <n v="3.7999999999999999E-2"/>
    <n v="4.2999999999999997E-2"/>
    <n v="4.1000000000000002E-2"/>
    <n v="4.4999999999999998E-2"/>
    <n v="2018"/>
  </r>
  <r>
    <n v="3.1"/>
    <x v="10"/>
    <s v="East Providence"/>
    <x v="2"/>
    <n v="0.05"/>
    <n v="5.8000000000000003E-2"/>
    <n v="4.1000000000000002E-2"/>
    <n v="4.4999999999999998E-2"/>
    <n v="2018"/>
  </r>
  <r>
    <n v="3.1"/>
    <x v="10"/>
    <s v="Exeter"/>
    <x v="1"/>
    <n v="4.1000000000000002E-2"/>
    <n v="4.9000000000000002E-2"/>
    <n v="4.1000000000000002E-2"/>
    <n v="4.4999999999999998E-2"/>
    <n v="2018"/>
  </r>
  <r>
    <n v="3.1"/>
    <x v="10"/>
    <s v="Foster"/>
    <x v="2"/>
    <n v="8.0000000000000002E-3"/>
    <n v="5.8000000000000003E-2"/>
    <n v="4.1000000000000002E-2"/>
    <n v="4.4999999999999998E-2"/>
    <n v="2018"/>
  </r>
  <r>
    <n v="3.1"/>
    <x v="10"/>
    <s v="Glocester"/>
    <x v="2"/>
    <n v="3.6999999999999998E-2"/>
    <n v="5.8000000000000003E-2"/>
    <n v="4.1000000000000002E-2"/>
    <n v="4.4999999999999998E-2"/>
    <n v="2018"/>
  </r>
  <r>
    <n v="3.1"/>
    <x v="10"/>
    <s v="Hopkinton"/>
    <x v="1"/>
    <n v="1.7999999999999999E-2"/>
    <n v="4.9000000000000002E-2"/>
    <n v="4.1000000000000002E-2"/>
    <n v="4.4999999999999998E-2"/>
    <n v="2018"/>
  </r>
  <r>
    <n v="3.1"/>
    <x v="10"/>
    <s v="Jamestown"/>
    <x v="4"/>
    <n v="8.7999999999999995E-2"/>
    <n v="4.1000000000000002E-2"/>
    <n v="4.1000000000000002E-2"/>
    <n v="4.4999999999999998E-2"/>
    <n v="2018"/>
  </r>
  <r>
    <n v="3.1"/>
    <x v="10"/>
    <s v="Johnston"/>
    <x v="2"/>
    <n v="3.9E-2"/>
    <n v="5.8000000000000003E-2"/>
    <n v="4.1000000000000002E-2"/>
    <n v="4.4999999999999998E-2"/>
    <n v="2018"/>
  </r>
  <r>
    <n v="3.1"/>
    <x v="10"/>
    <s v="Lincoln"/>
    <x v="2"/>
    <n v="7.8E-2"/>
    <n v="5.8000000000000003E-2"/>
    <n v="4.1000000000000002E-2"/>
    <n v="4.4999999999999998E-2"/>
    <n v="2018"/>
  </r>
  <r>
    <n v="3.1"/>
    <x v="10"/>
    <s v="Little Compton"/>
    <x v="4"/>
    <n v="4.3999999999999997E-2"/>
    <n v="4.1000000000000002E-2"/>
    <n v="4.1000000000000002E-2"/>
    <n v="4.4999999999999998E-2"/>
    <n v="2018"/>
  </r>
  <r>
    <n v="3.1"/>
    <x v="10"/>
    <s v="Middletown"/>
    <x v="4"/>
    <n v="4.4999999999999998E-2"/>
    <n v="4.1000000000000002E-2"/>
    <n v="4.1000000000000002E-2"/>
    <n v="4.4999999999999998E-2"/>
    <n v="2018"/>
  </r>
  <r>
    <n v="3.1"/>
    <x v="10"/>
    <s v="North Kingstown"/>
    <x v="1"/>
    <n v="5.8999999999999997E-2"/>
    <n v="4.9000000000000002E-2"/>
    <n v="4.1000000000000002E-2"/>
    <n v="4.4999999999999998E-2"/>
    <n v="2018"/>
  </r>
  <r>
    <n v="3.1"/>
    <x v="10"/>
    <s v="North Providence"/>
    <x v="2"/>
    <n v="4.5999999999999999E-2"/>
    <n v="5.8000000000000003E-2"/>
    <n v="4.1000000000000002E-2"/>
    <n v="4.4999999999999998E-2"/>
    <n v="2018"/>
  </r>
  <r>
    <n v="3.1"/>
    <x v="10"/>
    <s v="North Smithfield"/>
    <x v="2"/>
    <n v="3.3000000000000002E-2"/>
    <n v="5.8000000000000003E-2"/>
    <n v="4.1000000000000002E-2"/>
    <n v="4.4999999999999998E-2"/>
    <n v="2018"/>
  </r>
  <r>
    <n v="3.1"/>
    <x v="10"/>
    <s v="Narragansett"/>
    <x v="1"/>
    <n v="5.1999999999999998E-2"/>
    <n v="4.9000000000000002E-2"/>
    <n v="4.1000000000000002E-2"/>
    <n v="4.4999999999999998E-2"/>
    <n v="2018"/>
  </r>
  <r>
    <n v="3.1"/>
    <x v="10"/>
    <s v="New Shoreham"/>
    <x v="1"/>
    <n v="4.7E-2"/>
    <n v="4.9000000000000002E-2"/>
    <n v="4.1000000000000002E-2"/>
    <n v="4.4999999999999998E-2"/>
    <n v="2018"/>
  </r>
  <r>
    <n v="3.1"/>
    <x v="10"/>
    <s v="Newport"/>
    <x v="4"/>
    <n v="4.7E-2"/>
    <n v="4.1000000000000002E-2"/>
    <n v="4.1000000000000002E-2"/>
    <n v="4.4999999999999998E-2"/>
    <n v="2018"/>
  </r>
  <r>
    <n v="3.1"/>
    <x v="10"/>
    <s v="Pawtucket"/>
    <x v="2"/>
    <n v="5.1999999999999998E-2"/>
    <n v="5.8000000000000003E-2"/>
    <n v="4.1000000000000002E-2"/>
    <n v="4.4999999999999998E-2"/>
    <n v="2018"/>
  </r>
  <r>
    <n v="3.1"/>
    <x v="10"/>
    <s v="Portsmouth"/>
    <x v="4"/>
    <n v="1.7000000000000001E-2"/>
    <n v="4.1000000000000002E-2"/>
    <n v="4.1000000000000002E-2"/>
    <n v="4.4999999999999998E-2"/>
    <n v="2018"/>
  </r>
  <r>
    <n v="3.1"/>
    <x v="10"/>
    <s v="Providence"/>
    <x v="2"/>
    <n v="8.8999999999999996E-2"/>
    <n v="5.8000000000000003E-2"/>
    <n v="4.1000000000000002E-2"/>
    <n v="4.4999999999999998E-2"/>
    <n v="2018"/>
  </r>
  <r>
    <n v="3.1"/>
    <x v="10"/>
    <s v="Richmond"/>
    <x v="1"/>
    <n v="3.2000000000000001E-2"/>
    <n v="4.9000000000000002E-2"/>
    <n v="4.1000000000000002E-2"/>
    <n v="4.4999999999999998E-2"/>
    <n v="2018"/>
  </r>
  <r>
    <n v="3.1"/>
    <x v="10"/>
    <s v="South Kingstown"/>
    <x v="1"/>
    <n v="4.1000000000000002E-2"/>
    <n v="4.9000000000000002E-2"/>
    <n v="4.1000000000000002E-2"/>
    <n v="4.4999999999999998E-2"/>
    <n v="2018"/>
  </r>
  <r>
    <n v="3.1"/>
    <x v="10"/>
    <s v="Scituate"/>
    <x v="2"/>
    <n v="4.2999999999999997E-2"/>
    <n v="5.8000000000000003E-2"/>
    <n v="4.1000000000000002E-2"/>
    <n v="4.4999999999999998E-2"/>
    <n v="2018"/>
  </r>
  <r>
    <n v="3.1"/>
    <x v="10"/>
    <s v="Smithfield"/>
    <x v="2"/>
    <n v="1.4999999999999999E-2"/>
    <n v="5.8000000000000003E-2"/>
    <n v="4.1000000000000002E-2"/>
    <n v="4.4999999999999998E-2"/>
    <n v="2018"/>
  </r>
  <r>
    <n v="3.1"/>
    <x v="10"/>
    <s v="Tiverton"/>
    <x v="4"/>
    <n v="3.9E-2"/>
    <n v="4.1000000000000002E-2"/>
    <n v="4.1000000000000002E-2"/>
    <n v="4.4999999999999998E-2"/>
    <n v="2018"/>
  </r>
  <r>
    <n v="3.1"/>
    <x v="10"/>
    <s v="West Greenwich"/>
    <x v="3"/>
    <n v="7.0000000000000001E-3"/>
    <n v="4.2999999999999997E-2"/>
    <n v="4.1000000000000002E-2"/>
    <n v="4.4999999999999998E-2"/>
    <n v="2018"/>
  </r>
  <r>
    <n v="3.1"/>
    <x v="10"/>
    <s v="West Warwick"/>
    <x v="3"/>
    <n v="0.06"/>
    <n v="4.2999999999999997E-2"/>
    <n v="4.1000000000000002E-2"/>
    <n v="4.4999999999999998E-2"/>
    <n v="2018"/>
  </r>
  <r>
    <n v="3.1"/>
    <x v="10"/>
    <s v="Warren"/>
    <x v="0"/>
    <n v="4.7E-2"/>
    <n v="2.7E-2"/>
    <n v="4.1000000000000002E-2"/>
    <n v="4.4999999999999998E-2"/>
    <n v="2018"/>
  </r>
  <r>
    <n v="3.1"/>
    <x v="10"/>
    <s v="Warwick"/>
    <x v="3"/>
    <n v="4.5999999999999999E-2"/>
    <n v="4.2999999999999997E-2"/>
    <n v="4.1000000000000002E-2"/>
    <n v="4.4999999999999998E-2"/>
    <n v="2018"/>
  </r>
  <r>
    <n v="3.1"/>
    <x v="10"/>
    <s v="Westerly"/>
    <x v="1"/>
    <n v="6.9000000000000006E-2"/>
    <n v="4.9000000000000002E-2"/>
    <n v="4.1000000000000002E-2"/>
    <n v="4.4999999999999998E-2"/>
    <n v="2018"/>
  </r>
  <r>
    <n v="3.1"/>
    <x v="10"/>
    <s v="Woonsocket"/>
    <x v="2"/>
    <n v="8.8999999999999996E-2"/>
    <n v="5.8000000000000003E-2"/>
    <n v="4.1000000000000002E-2"/>
    <n v="4.4999999999999998E-2"/>
    <n v="2018"/>
  </r>
  <r>
    <n v="3.2"/>
    <x v="11"/>
    <s v="Barrington"/>
    <x v="0"/>
    <n v="0.78800000000000003"/>
    <n v="0.79500000000000004"/>
    <n v="0.76700000000000002"/>
    <n v="0.73199999999999998"/>
    <n v="2018"/>
  </r>
  <r>
    <n v="3.2"/>
    <x v="11"/>
    <s v="Bristol"/>
    <x v="0"/>
    <n v="0.78100000000000003"/>
    <n v="0.79500000000000004"/>
    <n v="0.76700000000000002"/>
    <n v="0.73199999999999998"/>
    <n v="2018"/>
  </r>
  <r>
    <n v="3.2"/>
    <x v="11"/>
    <s v="Burrillvile"/>
    <x v="2"/>
    <n v="0.78800000000000003"/>
    <n v="0.752"/>
    <n v="0.76700000000000002"/>
    <n v="0.73199999999999998"/>
    <n v="2018"/>
  </r>
  <r>
    <n v="3.2"/>
    <x v="11"/>
    <s v="Central Falls"/>
    <x v="2"/>
    <n v="0.65600000000000003"/>
    <n v="0.752"/>
    <n v="0.76700000000000002"/>
    <n v="0.73199999999999998"/>
    <n v="2018"/>
  </r>
  <r>
    <n v="3.2"/>
    <x v="11"/>
    <s v="Charlestown"/>
    <x v="1"/>
    <n v="0.80800000000000005"/>
    <n v="0.79800000000000004"/>
    <n v="0.76700000000000002"/>
    <n v="0.73199999999999998"/>
    <n v="2018"/>
  </r>
  <r>
    <n v="3.2"/>
    <x v="11"/>
    <s v="Coventry"/>
    <x v="3"/>
    <n v="0.79700000000000004"/>
    <n v="0.78900000000000003"/>
    <n v="0.76700000000000002"/>
    <n v="0.73199999999999998"/>
    <n v="2018"/>
  </r>
  <r>
    <n v="3.2"/>
    <x v="11"/>
    <s v="Cranston"/>
    <x v="2"/>
    <n v="0.78500000000000003"/>
    <n v="0.752"/>
    <n v="0.76700000000000002"/>
    <n v="0.73199999999999998"/>
    <n v="2018"/>
  </r>
  <r>
    <n v="3.2"/>
    <x v="11"/>
    <s v="Cumberland"/>
    <x v="2"/>
    <n v="0.78300000000000003"/>
    <n v="0.752"/>
    <n v="0.76700000000000002"/>
    <n v="0.73199999999999998"/>
    <n v="2018"/>
  </r>
  <r>
    <n v="3.2"/>
    <x v="11"/>
    <s v="East Greenwich"/>
    <x v="3"/>
    <n v="0.78700000000000003"/>
    <n v="0.78900000000000003"/>
    <n v="0.76700000000000002"/>
    <n v="0.73199999999999998"/>
    <n v="2018"/>
  </r>
  <r>
    <n v="3.2"/>
    <x v="11"/>
    <s v="East Providence"/>
    <x v="2"/>
    <n v="0.80700000000000005"/>
    <n v="0.752"/>
    <n v="0.76700000000000002"/>
    <n v="0.73199999999999998"/>
    <n v="2018"/>
  </r>
  <r>
    <n v="3.2"/>
    <x v="11"/>
    <s v="Exeter"/>
    <x v="1"/>
    <n v="0.74299999999999999"/>
    <n v="0.79800000000000004"/>
    <n v="0.76700000000000002"/>
    <n v="0.73199999999999998"/>
    <n v="2018"/>
  </r>
  <r>
    <n v="3.2"/>
    <x v="11"/>
    <s v="Foster"/>
    <x v="2"/>
    <n v="0.79100000000000004"/>
    <n v="0.752"/>
    <n v="0.76700000000000002"/>
    <n v="0.73199999999999998"/>
    <n v="2018"/>
  </r>
  <r>
    <n v="3.2"/>
    <x v="11"/>
    <s v="Glocester"/>
    <x v="2"/>
    <n v="0.79400000000000004"/>
    <n v="0.752"/>
    <n v="0.76700000000000002"/>
    <n v="0.73199999999999998"/>
    <n v="2018"/>
  </r>
  <r>
    <n v="3.2"/>
    <x v="11"/>
    <s v="Hopkinton"/>
    <x v="1"/>
    <n v="0.84699999999999998"/>
    <n v="0.79800000000000004"/>
    <n v="0.76700000000000002"/>
    <n v="0.73199999999999998"/>
    <n v="2018"/>
  </r>
  <r>
    <n v="3.2"/>
    <x v="11"/>
    <s v="Jamestown"/>
    <x v="4"/>
    <n v="0.71799999999999997"/>
    <n v="0.78700000000000003"/>
    <n v="0.76700000000000002"/>
    <n v="0.73199999999999998"/>
    <n v="2018"/>
  </r>
  <r>
    <n v="3.2"/>
    <x v="11"/>
    <s v="Johnston"/>
    <x v="2"/>
    <n v="0.80200000000000005"/>
    <n v="0.752"/>
    <n v="0.76700000000000002"/>
    <n v="0.73199999999999998"/>
    <n v="2018"/>
  </r>
  <r>
    <n v="3.2"/>
    <x v="11"/>
    <s v="Lincoln"/>
    <x v="2"/>
    <n v="0.77100000000000002"/>
    <n v="0.752"/>
    <n v="0.76700000000000002"/>
    <n v="0.73199999999999998"/>
    <n v="2018"/>
  </r>
  <r>
    <n v="3.2"/>
    <x v="11"/>
    <s v="Little Compton"/>
    <x v="4"/>
    <n v="0.71599999999999997"/>
    <n v="0.78700000000000003"/>
    <n v="0.76700000000000002"/>
    <n v="0.73199999999999998"/>
    <n v="2018"/>
  </r>
  <r>
    <n v="3.2"/>
    <x v="11"/>
    <s v="Middletown"/>
    <x v="4"/>
    <n v="0.75800000000000001"/>
    <n v="0.78700000000000003"/>
    <n v="0.76700000000000002"/>
    <n v="0.73199999999999998"/>
    <n v="2018"/>
  </r>
  <r>
    <n v="3.2"/>
    <x v="11"/>
    <s v="North Kingstown"/>
    <x v="1"/>
    <n v="0.78500000000000003"/>
    <n v="0.79800000000000004"/>
    <n v="0.76700000000000002"/>
    <n v="0.73199999999999998"/>
    <n v="2018"/>
  </r>
  <r>
    <n v="3.2"/>
    <x v="11"/>
    <s v="North Providence"/>
    <x v="2"/>
    <n v="0.76500000000000001"/>
    <n v="0.752"/>
    <n v="0.76700000000000002"/>
    <n v="0.73199999999999998"/>
    <n v="2018"/>
  </r>
  <r>
    <n v="3.2"/>
    <x v="11"/>
    <s v="North Smithfield"/>
    <x v="2"/>
    <n v="0.8"/>
    <n v="0.752"/>
    <n v="0.76700000000000002"/>
    <n v="0.73199999999999998"/>
    <n v="2018"/>
  </r>
  <r>
    <n v="3.2"/>
    <x v="11"/>
    <s v="Narragansett"/>
    <x v="1"/>
    <n v="0.61199999999999999"/>
    <n v="0.79800000000000004"/>
    <n v="0.76700000000000002"/>
    <n v="0.73199999999999998"/>
    <n v="2018"/>
  </r>
  <r>
    <n v="3.2"/>
    <x v="11"/>
    <s v="New Shoreham"/>
    <x v="1"/>
    <n v="0.90600000000000003"/>
    <n v="0.79800000000000004"/>
    <n v="0.76700000000000002"/>
    <n v="0.73199999999999998"/>
    <n v="2018"/>
  </r>
  <r>
    <n v="3.2"/>
    <x v="11"/>
    <s v="Newport"/>
    <x v="4"/>
    <n v="0.80900000000000005"/>
    <n v="0.78700000000000003"/>
    <n v="0.76700000000000002"/>
    <n v="0.73199999999999998"/>
    <n v="2018"/>
  </r>
  <r>
    <n v="3.2"/>
    <x v="11"/>
    <s v="Pawtucket"/>
    <x v="2"/>
    <n v="0.75700000000000001"/>
    <n v="0.752"/>
    <n v="0.76700000000000002"/>
    <n v="0.73199999999999998"/>
    <n v="2018"/>
  </r>
  <r>
    <n v="3.2"/>
    <x v="11"/>
    <s v="Portsmouth"/>
    <x v="4"/>
    <n v="0.77400000000000002"/>
    <n v="0.78700000000000003"/>
    <n v="0.76700000000000002"/>
    <n v="0.73199999999999998"/>
    <n v="2018"/>
  </r>
  <r>
    <n v="3.2"/>
    <x v="11"/>
    <s v="Providence"/>
    <x v="2"/>
    <n v="0.69499999999999995"/>
    <n v="0.752"/>
    <n v="0.76700000000000002"/>
    <n v="0.73199999999999998"/>
    <n v="2018"/>
  </r>
  <r>
    <n v="3.2"/>
    <x v="11"/>
    <s v="Richmond"/>
    <x v="1"/>
    <n v="0.82399999999999995"/>
    <n v="0.79800000000000004"/>
    <n v="0.76700000000000002"/>
    <n v="0.73199999999999998"/>
    <n v="2018"/>
  </r>
  <r>
    <n v="3.2"/>
    <x v="11"/>
    <s v="South Kingstown"/>
    <x v="1"/>
    <n v="0.77600000000000002"/>
    <n v="0.79800000000000004"/>
    <n v="0.76700000000000002"/>
    <n v="0.73199999999999998"/>
    <n v="2018"/>
  </r>
  <r>
    <n v="3.2"/>
    <x v="11"/>
    <s v="Scituate"/>
    <x v="2"/>
    <n v="0.82"/>
    <n v="0.752"/>
    <n v="0.76700000000000002"/>
    <n v="0.73199999999999998"/>
    <n v="2018"/>
  </r>
  <r>
    <n v="3.2"/>
    <x v="11"/>
    <s v="Smithfield"/>
    <x v="2"/>
    <n v="0.79500000000000004"/>
    <n v="0.752"/>
    <n v="0.76700000000000002"/>
    <n v="0.73199999999999998"/>
    <n v="2018"/>
  </r>
  <r>
    <n v="3.2"/>
    <x v="11"/>
    <s v="Tiverton"/>
    <x v="4"/>
    <n v="0.79800000000000004"/>
    <n v="0.78700000000000003"/>
    <n v="0.76700000000000002"/>
    <n v="0.73199999999999998"/>
    <n v="2018"/>
  </r>
  <r>
    <n v="3.2"/>
    <x v="11"/>
    <s v="West Greenwich"/>
    <x v="3"/>
    <n v="0.82399999999999995"/>
    <n v="0.78900000000000003"/>
    <n v="0.76700000000000002"/>
    <n v="0.73199999999999998"/>
    <n v="2018"/>
  </r>
  <r>
    <n v="3.2"/>
    <x v="11"/>
    <s v="West Warwick"/>
    <x v="3"/>
    <n v="0.79500000000000004"/>
    <n v="0.78900000000000003"/>
    <n v="0.76700000000000002"/>
    <n v="0.73199999999999998"/>
    <n v="2018"/>
  </r>
  <r>
    <n v="3.2"/>
    <x v="11"/>
    <s v="Warren"/>
    <x v="0"/>
    <n v="0.83099999999999996"/>
    <n v="0.79500000000000004"/>
    <n v="0.76700000000000002"/>
    <n v="0.73199999999999998"/>
    <n v="2018"/>
  </r>
  <r>
    <n v="3.2"/>
    <x v="11"/>
    <s v="Warwick"/>
    <x v="3"/>
    <n v="0.77500000000000002"/>
    <n v="0.78900000000000003"/>
    <n v="0.76700000000000002"/>
    <n v="0.73199999999999998"/>
    <n v="2018"/>
  </r>
  <r>
    <n v="3.2"/>
    <x v="11"/>
    <s v="Westerly"/>
    <x v="1"/>
    <n v="0.81899999999999995"/>
    <n v="0.79800000000000004"/>
    <n v="0.76700000000000002"/>
    <n v="0.73199999999999998"/>
    <n v="2018"/>
  </r>
  <r>
    <n v="3.2"/>
    <x v="11"/>
    <s v="Woonsocket"/>
    <x v="2"/>
    <n v="0.69499999999999995"/>
    <n v="0.752"/>
    <n v="0.76700000000000002"/>
    <n v="0.73199999999999998"/>
    <n v="2018"/>
  </r>
  <r>
    <n v="3.3"/>
    <x v="12"/>
    <s v="Barrington"/>
    <x v="0"/>
    <m/>
    <m/>
    <n v="0.64400000000000002"/>
    <n v="0.65900000000000003"/>
    <s v="2012-2016"/>
  </r>
  <r>
    <n v="3.3"/>
    <x v="12"/>
    <s v="Bristol"/>
    <x v="0"/>
    <m/>
    <m/>
    <n v="0.64400000000000002"/>
    <n v="0.65900000000000003"/>
    <s v="2012-2016"/>
  </r>
  <r>
    <n v="3.3"/>
    <x v="12"/>
    <s v="Burrillvile"/>
    <x v="2"/>
    <m/>
    <m/>
    <n v="0.64400000000000002"/>
    <n v="0.65900000000000003"/>
    <s v="2012-2016"/>
  </r>
  <r>
    <n v="3.3"/>
    <x v="12"/>
    <s v="Central Falls"/>
    <x v="2"/>
    <n v="9.4E-2"/>
    <n v="9.4E-2"/>
    <n v="0.64400000000000002"/>
    <n v="0.65900000000000003"/>
    <s v="2012-2016"/>
  </r>
  <r>
    <n v="3.3"/>
    <x v="12"/>
    <s v="Charlestown"/>
    <x v="1"/>
    <m/>
    <m/>
    <n v="0.64400000000000002"/>
    <n v="0.65900000000000003"/>
    <s v="2012-2016"/>
  </r>
  <r>
    <n v="3.3"/>
    <x v="12"/>
    <s v="Coventry"/>
    <x v="3"/>
    <m/>
    <m/>
    <n v="0.64400000000000002"/>
    <n v="0.65900000000000003"/>
    <s v="2012-2016"/>
  </r>
  <r>
    <n v="3.3"/>
    <x v="12"/>
    <s v="Cranston"/>
    <x v="2"/>
    <n v="9.4E-2"/>
    <n v="9.4E-2"/>
    <n v="0.64400000000000002"/>
    <n v="0.65900000000000003"/>
    <s v="2012-2016"/>
  </r>
  <r>
    <n v="3.3"/>
    <x v="12"/>
    <s v="Cumberland"/>
    <x v="2"/>
    <n v="9.4E-2"/>
    <n v="9.4E-2"/>
    <n v="0.64400000000000002"/>
    <n v="0.65900000000000003"/>
    <s v="2012-2016"/>
  </r>
  <r>
    <n v="3.3"/>
    <x v="12"/>
    <s v="East Greenwich"/>
    <x v="3"/>
    <m/>
    <m/>
    <n v="0.64400000000000002"/>
    <n v="0.65900000000000003"/>
    <s v="2012-2016"/>
  </r>
  <r>
    <n v="3.3"/>
    <x v="12"/>
    <s v="East Providence"/>
    <x v="2"/>
    <n v="9.4E-2"/>
    <n v="9.4E-2"/>
    <n v="0.64400000000000002"/>
    <n v="0.65900000000000003"/>
    <s v="2012-2016"/>
  </r>
  <r>
    <n v="3.3"/>
    <x v="12"/>
    <s v="Exeter"/>
    <x v="1"/>
    <m/>
    <m/>
    <n v="0.64400000000000002"/>
    <n v="0.65900000000000003"/>
    <s v="2012-2016"/>
  </r>
  <r>
    <n v="3.3"/>
    <x v="12"/>
    <s v="Foster"/>
    <x v="2"/>
    <n v="9.4E-2"/>
    <n v="9.4E-2"/>
    <n v="0.64400000000000002"/>
    <n v="0.65900000000000003"/>
    <s v="2012-2016"/>
  </r>
  <r>
    <n v="3.3"/>
    <x v="12"/>
    <s v="Glocester"/>
    <x v="2"/>
    <n v="9.4E-2"/>
    <n v="9.4E-2"/>
    <n v="0.64400000000000002"/>
    <n v="0.65900000000000003"/>
    <s v="2012-2016"/>
  </r>
  <r>
    <n v="3.3"/>
    <x v="12"/>
    <s v="Hopkinton"/>
    <x v="1"/>
    <m/>
    <m/>
    <n v="0.64400000000000002"/>
    <n v="0.65900000000000003"/>
    <s v="2012-2016"/>
  </r>
  <r>
    <n v="3.3"/>
    <x v="12"/>
    <s v="Jamestown"/>
    <x v="4"/>
    <m/>
    <m/>
    <n v="0.64400000000000002"/>
    <n v="0.65900000000000003"/>
    <s v="2012-2016"/>
  </r>
  <r>
    <n v="3.3"/>
    <x v="12"/>
    <s v="Johnston"/>
    <x v="2"/>
    <n v="9.4E-2"/>
    <n v="9.4E-2"/>
    <n v="0.64400000000000002"/>
    <n v="0.65900000000000003"/>
    <s v="2012-2016"/>
  </r>
  <r>
    <n v="3.3"/>
    <x v="12"/>
    <s v="Lincoln"/>
    <x v="2"/>
    <n v="9.4E-2"/>
    <n v="9.4E-2"/>
    <n v="0.64400000000000002"/>
    <n v="0.65900000000000003"/>
    <s v="2012-2016"/>
  </r>
  <r>
    <n v="3.3"/>
    <x v="12"/>
    <s v="Little Compton"/>
    <x v="4"/>
    <m/>
    <m/>
    <n v="0.64400000000000002"/>
    <n v="0.65900000000000003"/>
    <s v="2012-2016"/>
  </r>
  <r>
    <n v="3.3"/>
    <x v="12"/>
    <s v="Middletown"/>
    <x v="4"/>
    <m/>
    <m/>
    <n v="0.64400000000000002"/>
    <n v="0.65900000000000003"/>
    <s v="2012-2016"/>
  </r>
  <r>
    <n v="3.3"/>
    <x v="12"/>
    <s v="North Kingstown"/>
    <x v="1"/>
    <m/>
    <m/>
    <n v="0.64400000000000002"/>
    <n v="0.65900000000000003"/>
    <s v="2012-2016"/>
  </r>
  <r>
    <n v="3.3"/>
    <x v="12"/>
    <s v="North Providence"/>
    <x v="2"/>
    <n v="9.4E-2"/>
    <n v="9.4E-2"/>
    <n v="0.64400000000000002"/>
    <n v="0.65900000000000003"/>
    <s v="2012-2016"/>
  </r>
  <r>
    <n v="3.3"/>
    <x v="12"/>
    <s v="North Smithfield"/>
    <x v="2"/>
    <n v="9.4E-2"/>
    <n v="9.4E-2"/>
    <n v="0.64400000000000002"/>
    <n v="0.65900000000000003"/>
    <s v="2012-2016"/>
  </r>
  <r>
    <n v="3.3"/>
    <x v="12"/>
    <s v="Narragansett"/>
    <x v="1"/>
    <m/>
    <m/>
    <n v="0.64400000000000002"/>
    <n v="0.65900000000000003"/>
    <s v="2012-2016"/>
  </r>
  <r>
    <n v="3.3"/>
    <x v="12"/>
    <s v="New Shoreham"/>
    <x v="1"/>
    <m/>
    <m/>
    <n v="0.64400000000000002"/>
    <n v="0.65900000000000003"/>
    <s v="2012-2016"/>
  </r>
  <r>
    <n v="3.3"/>
    <x v="12"/>
    <s v="Newport"/>
    <x v="4"/>
    <m/>
    <m/>
    <n v="0.64400000000000002"/>
    <n v="0.65900000000000003"/>
    <s v="2012-2016"/>
  </r>
  <r>
    <n v="3.3"/>
    <x v="12"/>
    <s v="Pawtucket"/>
    <x v="2"/>
    <n v="9.4E-2"/>
    <n v="9.4E-2"/>
    <n v="0.64400000000000002"/>
    <n v="0.65900000000000003"/>
    <s v="2012-2016"/>
  </r>
  <r>
    <n v="3.3"/>
    <x v="12"/>
    <s v="Portsmouth"/>
    <x v="4"/>
    <m/>
    <m/>
    <n v="0.64400000000000002"/>
    <n v="0.65900000000000003"/>
    <s v="2012-2016"/>
  </r>
  <r>
    <n v="3.3"/>
    <x v="12"/>
    <s v="Providence"/>
    <x v="2"/>
    <n v="9.4E-2"/>
    <n v="9.4E-2"/>
    <n v="0.64400000000000002"/>
    <n v="0.65900000000000003"/>
    <s v="2012-2016"/>
  </r>
  <r>
    <n v="3.3"/>
    <x v="12"/>
    <s v="Richmond"/>
    <x v="1"/>
    <m/>
    <m/>
    <n v="0.64400000000000002"/>
    <n v="0.65900000000000003"/>
    <s v="2012-2016"/>
  </r>
  <r>
    <n v="3.3"/>
    <x v="12"/>
    <s v="South Kingstown"/>
    <x v="1"/>
    <m/>
    <m/>
    <n v="0.64400000000000002"/>
    <n v="0.65900000000000003"/>
    <s v="2012-2016"/>
  </r>
  <r>
    <n v="3.3"/>
    <x v="12"/>
    <s v="Scituate"/>
    <x v="2"/>
    <n v="9.4E-2"/>
    <n v="9.4E-2"/>
    <n v="0.64400000000000002"/>
    <n v="0.65900000000000003"/>
    <s v="2012-2016"/>
  </r>
  <r>
    <n v="3.3"/>
    <x v="12"/>
    <s v="Smithfield"/>
    <x v="2"/>
    <n v="9.4E-2"/>
    <n v="9.4E-2"/>
    <n v="0.64400000000000002"/>
    <n v="0.65900000000000003"/>
    <s v="2012-2016"/>
  </r>
  <r>
    <n v="3.3"/>
    <x v="12"/>
    <s v="Tiverton"/>
    <x v="4"/>
    <m/>
    <m/>
    <n v="0.64400000000000002"/>
    <n v="0.65900000000000003"/>
    <s v="2012-2016"/>
  </r>
  <r>
    <n v="3.3"/>
    <x v="12"/>
    <s v="West Greenwich"/>
    <x v="3"/>
    <m/>
    <m/>
    <n v="0.64400000000000002"/>
    <n v="0.65900000000000003"/>
    <s v="2012-2016"/>
  </r>
  <r>
    <n v="3.3"/>
    <x v="12"/>
    <s v="West Warwick"/>
    <x v="3"/>
    <m/>
    <m/>
    <n v="0.64400000000000002"/>
    <n v="0.65900000000000003"/>
    <s v="2012-2016"/>
  </r>
  <r>
    <n v="3.3"/>
    <x v="12"/>
    <s v="Warren"/>
    <x v="0"/>
    <m/>
    <m/>
    <n v="0.64400000000000002"/>
    <n v="0.65900000000000003"/>
    <s v="2012-2016"/>
  </r>
  <r>
    <n v="3.3"/>
    <x v="12"/>
    <s v="Warwick"/>
    <x v="3"/>
    <m/>
    <m/>
    <n v="0.64400000000000002"/>
    <n v="0.65900000000000003"/>
    <s v="2012-2016"/>
  </r>
  <r>
    <n v="3.3"/>
    <x v="12"/>
    <s v="Westerly"/>
    <x v="1"/>
    <m/>
    <m/>
    <n v="0.64400000000000002"/>
    <n v="0.65900000000000003"/>
    <s v="2012-2016"/>
  </r>
  <r>
    <n v="3.3"/>
    <x v="12"/>
    <s v="Woonsocket"/>
    <x v="2"/>
    <n v="9.4E-2"/>
    <n v="9.4E-2"/>
    <n v="0.64400000000000002"/>
    <n v="0.65900000000000003"/>
    <s v="2012-2016"/>
  </r>
  <r>
    <n v="3.4"/>
    <x v="13"/>
    <s v="Barrington"/>
    <x v="0"/>
    <m/>
    <n v="0.47499999999999998"/>
    <n v="0.38500000000000001"/>
    <n v="0.379"/>
    <s v="2014-2018"/>
  </r>
  <r>
    <n v="3.4"/>
    <x v="13"/>
    <s v="Bristol"/>
    <x v="0"/>
    <m/>
    <n v="0.47499999999999998"/>
    <n v="0.38500000000000001"/>
    <n v="0.379"/>
    <s v="2014-2018"/>
  </r>
  <r>
    <n v="3.4"/>
    <x v="13"/>
    <s v="Burrillvile"/>
    <x v="2"/>
    <m/>
    <n v="0.35399999999999998"/>
    <n v="0.38500000000000001"/>
    <n v="0.379"/>
    <s v="2014-2018"/>
  </r>
  <r>
    <n v="3.4"/>
    <x v="13"/>
    <s v="Central Falls"/>
    <x v="2"/>
    <n v="0.35399999999999998"/>
    <n v="0.35399999999999998"/>
    <n v="0.38500000000000001"/>
    <n v="0.379"/>
    <s v="2014-2018"/>
  </r>
  <r>
    <n v="3.4"/>
    <x v="13"/>
    <s v="Charlestown"/>
    <x v="1"/>
    <m/>
    <n v="0.47299999999999998"/>
    <n v="0.38500000000000001"/>
    <n v="0.379"/>
    <s v="2014-2018"/>
  </r>
  <r>
    <n v="3.4"/>
    <x v="13"/>
    <s v="Coventry"/>
    <x v="3"/>
    <m/>
    <n v="0.40100000000000002"/>
    <n v="0.38500000000000001"/>
    <n v="0.379"/>
    <s v="2014-2018"/>
  </r>
  <r>
    <n v="3.4"/>
    <x v="13"/>
    <s v="Cranston"/>
    <x v="2"/>
    <m/>
    <n v="0.35399999999999998"/>
    <n v="0.38500000000000001"/>
    <n v="0.379"/>
    <s v="2014-2018"/>
  </r>
  <r>
    <n v="3.4"/>
    <x v="13"/>
    <s v="Cumberland"/>
    <x v="2"/>
    <m/>
    <n v="0.35399999999999998"/>
    <n v="0.38500000000000001"/>
    <n v="0.379"/>
    <s v="2014-2018"/>
  </r>
  <r>
    <n v="3.4"/>
    <x v="13"/>
    <s v="East Greenwich"/>
    <x v="3"/>
    <m/>
    <n v="0.40100000000000002"/>
    <n v="0.38500000000000001"/>
    <n v="0.379"/>
    <s v="2014-2018"/>
  </r>
  <r>
    <n v="3.4"/>
    <x v="13"/>
    <s v="East Providence"/>
    <x v="2"/>
    <m/>
    <n v="0.35399999999999998"/>
    <n v="0.38500000000000001"/>
    <n v="0.379"/>
    <s v="2014-2018"/>
  </r>
  <r>
    <n v="3.4"/>
    <x v="13"/>
    <s v="Exeter"/>
    <x v="1"/>
    <m/>
    <n v="0.47299999999999998"/>
    <n v="0.38500000000000001"/>
    <n v="0.379"/>
    <s v="2014-2018"/>
  </r>
  <r>
    <n v="3.4"/>
    <x v="13"/>
    <s v="Foster"/>
    <x v="2"/>
    <m/>
    <n v="0.35399999999999998"/>
    <n v="0.38500000000000001"/>
    <n v="0.379"/>
    <s v="2014-2018"/>
  </r>
  <r>
    <n v="3.4"/>
    <x v="13"/>
    <s v="Glocester"/>
    <x v="2"/>
    <m/>
    <n v="0.35399999999999998"/>
    <n v="0.38500000000000001"/>
    <n v="0.379"/>
    <s v="2014-2018"/>
  </r>
  <r>
    <n v="3.4"/>
    <x v="13"/>
    <s v="Hopkinton"/>
    <x v="1"/>
    <m/>
    <n v="0.47299999999999998"/>
    <n v="0.38500000000000001"/>
    <n v="0.379"/>
    <s v="2014-2018"/>
  </r>
  <r>
    <n v="3.4"/>
    <x v="13"/>
    <s v="Jamestown"/>
    <x v="4"/>
    <m/>
    <n v="0.44700000000000001"/>
    <n v="0.38500000000000001"/>
    <n v="0.379"/>
    <s v="2014-2018"/>
  </r>
  <r>
    <n v="3.4"/>
    <x v="13"/>
    <s v="Johnston"/>
    <x v="2"/>
    <m/>
    <n v="0.35399999999999998"/>
    <n v="0.38500000000000001"/>
    <n v="0.379"/>
    <s v="2014-2018"/>
  </r>
  <r>
    <n v="3.4"/>
    <x v="13"/>
    <s v="Lincoln"/>
    <x v="2"/>
    <m/>
    <n v="0.35399999999999998"/>
    <n v="0.38500000000000001"/>
    <n v="0.379"/>
    <s v="2014-2018"/>
  </r>
  <r>
    <n v="3.4"/>
    <x v="13"/>
    <s v="Little Compton"/>
    <x v="4"/>
    <m/>
    <n v="0.44700000000000001"/>
    <n v="0.38500000000000001"/>
    <n v="0.379"/>
    <s v="2014-2018"/>
  </r>
  <r>
    <n v="3.4"/>
    <x v="13"/>
    <s v="Middletown"/>
    <x v="4"/>
    <m/>
    <n v="0.44700000000000001"/>
    <n v="0.38500000000000001"/>
    <n v="0.379"/>
    <s v="2014-2018"/>
  </r>
  <r>
    <n v="3.4"/>
    <x v="13"/>
    <s v="North Kingstown"/>
    <x v="1"/>
    <m/>
    <n v="0.47299999999999998"/>
    <n v="0.38500000000000001"/>
    <n v="0.379"/>
    <s v="2014-2018"/>
  </r>
  <r>
    <n v="3.4"/>
    <x v="13"/>
    <s v="North Providence"/>
    <x v="2"/>
    <m/>
    <n v="0.35399999999999998"/>
    <n v="0.38500000000000001"/>
    <n v="0.379"/>
    <s v="2014-2018"/>
  </r>
  <r>
    <n v="3.4"/>
    <x v="13"/>
    <s v="North Smithfield"/>
    <x v="2"/>
    <m/>
    <n v="0.35399999999999998"/>
    <n v="0.38500000000000001"/>
    <n v="0.379"/>
    <s v="2014-2018"/>
  </r>
  <r>
    <n v="3.4"/>
    <x v="13"/>
    <s v="Narragansett"/>
    <x v="1"/>
    <m/>
    <n v="0.47299999999999998"/>
    <n v="0.38500000000000001"/>
    <n v="0.379"/>
    <s v="2014-2018"/>
  </r>
  <r>
    <n v="3.4"/>
    <x v="13"/>
    <s v="New Shoreham"/>
    <x v="1"/>
    <m/>
    <n v="0.47299999999999998"/>
    <n v="0.38500000000000001"/>
    <n v="0.379"/>
    <s v="2014-2018"/>
  </r>
  <r>
    <n v="3.4"/>
    <x v="13"/>
    <s v="Newport"/>
    <x v="4"/>
    <m/>
    <n v="0.44700000000000001"/>
    <n v="0.38500000000000001"/>
    <n v="0.379"/>
    <s v="2014-2018"/>
  </r>
  <r>
    <n v="3.4"/>
    <x v="13"/>
    <s v="Pawtucket"/>
    <x v="2"/>
    <m/>
    <n v="0.35399999999999998"/>
    <n v="0.38500000000000001"/>
    <n v="0.379"/>
    <s v="2014-2018"/>
  </r>
  <r>
    <n v="3.4"/>
    <x v="13"/>
    <s v="Portsmouth"/>
    <x v="4"/>
    <m/>
    <n v="0.44700000000000001"/>
    <n v="0.38500000000000001"/>
    <n v="0.379"/>
    <s v="2014-2018"/>
  </r>
  <r>
    <n v="3.4"/>
    <x v="13"/>
    <s v="Providence"/>
    <x v="2"/>
    <m/>
    <n v="0.35399999999999998"/>
    <n v="0.38500000000000001"/>
    <n v="0.379"/>
    <s v="2014-2018"/>
  </r>
  <r>
    <n v="3.4"/>
    <x v="13"/>
    <s v="Richmond"/>
    <x v="1"/>
    <m/>
    <n v="0.47299999999999998"/>
    <n v="0.38500000000000001"/>
    <n v="0.379"/>
    <s v="2014-2018"/>
  </r>
  <r>
    <n v="3.4"/>
    <x v="13"/>
    <s v="South Kingstown"/>
    <x v="1"/>
    <m/>
    <n v="0.47299999999999998"/>
    <n v="0.38500000000000001"/>
    <n v="0.379"/>
    <s v="2014-2018"/>
  </r>
  <r>
    <n v="3.4"/>
    <x v="13"/>
    <s v="Scituate"/>
    <x v="2"/>
    <m/>
    <n v="0.35399999999999998"/>
    <n v="0.38500000000000001"/>
    <n v="0.379"/>
    <s v="2014-2018"/>
  </r>
  <r>
    <n v="3.4"/>
    <x v="13"/>
    <s v="Smithfield"/>
    <x v="2"/>
    <m/>
    <n v="0.35399999999999998"/>
    <n v="0.38500000000000001"/>
    <n v="0.379"/>
    <s v="2014-2018"/>
  </r>
  <r>
    <n v="3.4"/>
    <x v="13"/>
    <s v="Tiverton"/>
    <x v="4"/>
    <m/>
    <n v="0.44700000000000001"/>
    <n v="0.38500000000000001"/>
    <n v="0.379"/>
    <s v="2014-2018"/>
  </r>
  <r>
    <n v="3.4"/>
    <x v="13"/>
    <s v="West Greenwich"/>
    <x v="3"/>
    <m/>
    <n v="0.40100000000000002"/>
    <n v="0.38500000000000001"/>
    <n v="0.379"/>
    <s v="2014-2018"/>
  </r>
  <r>
    <n v="3.4"/>
    <x v="13"/>
    <s v="West Warwick"/>
    <x v="3"/>
    <m/>
    <n v="0.40100000000000002"/>
    <n v="0.38500000000000001"/>
    <n v="0.379"/>
    <s v="2014-2018"/>
  </r>
  <r>
    <n v="3.4"/>
    <x v="13"/>
    <s v="Warren"/>
    <x v="0"/>
    <m/>
    <n v="0.47499999999999998"/>
    <n v="0.38500000000000001"/>
    <n v="0.379"/>
    <s v="2014-2018"/>
  </r>
  <r>
    <n v="3.4"/>
    <x v="13"/>
    <s v="Warwick"/>
    <x v="3"/>
    <m/>
    <n v="0.40100000000000002"/>
    <n v="0.38500000000000001"/>
    <n v="0.379"/>
    <s v="2014-2018"/>
  </r>
  <r>
    <n v="3.4"/>
    <x v="13"/>
    <s v="Westerly"/>
    <x v="1"/>
    <m/>
    <n v="0.47299999999999998"/>
    <n v="0.38500000000000001"/>
    <n v="0.379"/>
    <s v="2014-2018"/>
  </r>
  <r>
    <n v="3.4"/>
    <x v="13"/>
    <s v="Woonsocket"/>
    <x v="2"/>
    <m/>
    <n v="0.35399999999999998"/>
    <n v="0.38500000000000001"/>
    <n v="0.379"/>
    <s v="2014-2018"/>
  </r>
  <r>
    <n v="3.5"/>
    <x v="13"/>
    <s v="Barrington"/>
    <x v="0"/>
    <n v="75035"/>
    <n v="53566"/>
    <n v="46177"/>
    <n v="41690"/>
    <n v="2018"/>
  </r>
  <r>
    <n v="3.5"/>
    <x v="14"/>
    <s v="Bristol"/>
    <x v="0"/>
    <n v="51725"/>
    <n v="53566"/>
    <n v="46177"/>
    <n v="41690"/>
    <n v="2018"/>
  </r>
  <r>
    <n v="3.5"/>
    <x v="14"/>
    <s v="Burrilville"/>
    <x v="2"/>
    <n v="45716"/>
    <n v="42696"/>
    <n v="46177"/>
    <n v="41690"/>
    <n v="2018"/>
  </r>
  <r>
    <n v="3.5"/>
    <x v="14"/>
    <s v="Central Falls"/>
    <x v="2"/>
    <n v="27326"/>
    <n v="42696"/>
    <n v="46177"/>
    <n v="41690"/>
    <n v="2018"/>
  </r>
  <r>
    <n v="3.5"/>
    <x v="14"/>
    <s v="Charlestown"/>
    <x v="1"/>
    <n v="43843"/>
    <n v="53452"/>
    <n v="46177"/>
    <n v="41690"/>
    <n v="2018"/>
  </r>
  <r>
    <n v="3.5"/>
    <x v="14"/>
    <s v="Coventry"/>
    <x v="3"/>
    <n v="44725"/>
    <n v="48249"/>
    <n v="46177"/>
    <n v="41690"/>
    <n v="2018"/>
  </r>
  <r>
    <n v="3.5"/>
    <x v="14"/>
    <s v="Cranston"/>
    <x v="2"/>
    <n v="48561"/>
    <n v="42696"/>
    <n v="46177"/>
    <n v="41690"/>
    <n v="2018"/>
  </r>
  <r>
    <n v="3.5"/>
    <x v="14"/>
    <s v="Cumberland"/>
    <x v="2"/>
    <n v="55407"/>
    <n v="42696"/>
    <n v="46177"/>
    <n v="41690"/>
    <n v="2018"/>
  </r>
  <r>
    <n v="3.5"/>
    <x v="14"/>
    <s v="E. Greenwich"/>
    <x v="3"/>
    <n v="72452"/>
    <n v="48249"/>
    <n v="46177"/>
    <n v="41690"/>
    <n v="2018"/>
  </r>
  <r>
    <n v="3.5"/>
    <x v="14"/>
    <s v="E. Providence"/>
    <x v="2"/>
    <n v="44802"/>
    <n v="42696"/>
    <n v="46177"/>
    <n v="41690"/>
    <n v="2018"/>
  </r>
  <r>
    <n v="3.5"/>
    <x v="14"/>
    <s v="Exeter"/>
    <x v="1"/>
    <n v="60258"/>
    <n v="53452"/>
    <n v="46177"/>
    <n v="41690"/>
    <n v="2018"/>
  </r>
  <r>
    <n v="3.5"/>
    <x v="14"/>
    <s v="Foster"/>
    <x v="2"/>
    <n v="40455"/>
    <n v="42696"/>
    <n v="46177"/>
    <n v="41690"/>
    <n v="2018"/>
  </r>
  <r>
    <n v="3.5"/>
    <x v="14"/>
    <s v="Glocester"/>
    <x v="2"/>
    <n v="54435"/>
    <n v="42696"/>
    <n v="46177"/>
    <n v="41690"/>
    <n v="2018"/>
  </r>
  <r>
    <n v="3.5"/>
    <x v="14"/>
    <s v="Hopkinton"/>
    <x v="1"/>
    <n v="52791"/>
    <n v="53452"/>
    <n v="46177"/>
    <n v="41690"/>
    <n v="2018"/>
  </r>
  <r>
    <n v="3.5"/>
    <x v="14"/>
    <s v="Jamestown"/>
    <x v="4"/>
    <n v="72297"/>
    <n v="50936"/>
    <n v="46177"/>
    <n v="41690"/>
    <n v="2018"/>
  </r>
  <r>
    <n v="3.5"/>
    <x v="14"/>
    <s v="Johnston"/>
    <x v="2"/>
    <n v="44165"/>
    <n v="42696"/>
    <n v="46177"/>
    <n v="41690"/>
    <n v="2018"/>
  </r>
  <r>
    <n v="3.5"/>
    <x v="14"/>
    <s v="Lincoln"/>
    <x v="2"/>
    <n v="53333"/>
    <n v="42696"/>
    <n v="46177"/>
    <n v="41690"/>
    <n v="2018"/>
  </r>
  <r>
    <n v="3.5"/>
    <x v="14"/>
    <s v="Little Compton"/>
    <x v="4"/>
    <n v="49688"/>
    <n v="50936"/>
    <n v="46177"/>
    <n v="41690"/>
    <n v="2018"/>
  </r>
  <r>
    <n v="3.5"/>
    <x v="14"/>
    <s v="Middletown"/>
    <x v="4"/>
    <n v="41186"/>
    <n v="50936"/>
    <n v="46177"/>
    <n v="41690"/>
    <n v="2018"/>
  </r>
  <r>
    <n v="3.5"/>
    <x v="14"/>
    <s v="N. Kingstown"/>
    <x v="1"/>
    <n v="62583"/>
    <n v="53452"/>
    <n v="46177"/>
    <n v="41690"/>
    <n v="2018"/>
  </r>
  <r>
    <n v="3.5"/>
    <x v="14"/>
    <s v="N. Providence"/>
    <x v="2"/>
    <n v="46599"/>
    <n v="42696"/>
    <n v="46177"/>
    <n v="41690"/>
    <n v="2018"/>
  </r>
  <r>
    <n v="3.5"/>
    <x v="14"/>
    <s v="N. Smithfield"/>
    <x v="2"/>
    <n v="55520"/>
    <n v="42696"/>
    <n v="46177"/>
    <n v="41690"/>
    <n v="2018"/>
  </r>
  <r>
    <n v="3.5"/>
    <x v="14"/>
    <s v="Narragansett"/>
    <x v="1"/>
    <n v="59494"/>
    <n v="53452"/>
    <n v="46177"/>
    <n v="41690"/>
    <n v="2018"/>
  </r>
  <r>
    <n v="3.5"/>
    <x v="14"/>
    <s v="New Shoreham"/>
    <x v="1"/>
    <n v="42143"/>
    <n v="53452"/>
    <n v="46177"/>
    <n v="41690"/>
    <n v="2018"/>
  </r>
  <r>
    <n v="3.5"/>
    <x v="14"/>
    <s v="Newport"/>
    <x v="4"/>
    <n v="47281"/>
    <n v="50936"/>
    <n v="46177"/>
    <n v="41690"/>
    <n v="2018"/>
  </r>
  <r>
    <n v="3.5"/>
    <x v="14"/>
    <s v="Pawtucket"/>
    <x v="2"/>
    <n v="38370"/>
    <n v="42696"/>
    <n v="46177"/>
    <n v="41690"/>
    <n v="2018"/>
  </r>
  <r>
    <n v="3.5"/>
    <x v="14"/>
    <s v="Portsmouth"/>
    <x v="4"/>
    <n v="60170"/>
    <n v="50936"/>
    <n v="46177"/>
    <n v="41690"/>
    <n v="2018"/>
  </r>
  <r>
    <n v="3.5"/>
    <x v="14"/>
    <s v="Providence"/>
    <x v="2"/>
    <n v="37435"/>
    <n v="42696"/>
    <n v="46177"/>
    <n v="41690"/>
    <n v="2018"/>
  </r>
  <r>
    <n v="3.5"/>
    <x v="14"/>
    <s v="Richmond"/>
    <x v="1"/>
    <n v="47373"/>
    <n v="53452"/>
    <n v="46177"/>
    <n v="41690"/>
    <n v="2018"/>
  </r>
  <r>
    <n v="3.5"/>
    <x v="14"/>
    <s v="S. Kingstown"/>
    <x v="1"/>
    <n v="54170"/>
    <n v="53452"/>
    <n v="46177"/>
    <n v="41690"/>
    <n v="2018"/>
  </r>
  <r>
    <n v="3.5"/>
    <x v="14"/>
    <s v="Scituate"/>
    <x v="2"/>
    <n v="56131"/>
    <n v="42696"/>
    <n v="46177"/>
    <n v="41690"/>
    <n v="2018"/>
  </r>
  <r>
    <n v="3.5"/>
    <x v="14"/>
    <s v="Smithfield"/>
    <x v="2"/>
    <n v="54625"/>
    <n v="42696"/>
    <n v="46177"/>
    <n v="41690"/>
    <n v="2018"/>
  </r>
  <r>
    <n v="3.5"/>
    <x v="14"/>
    <s v="Tiverton"/>
    <x v="4"/>
    <n v="50705"/>
    <n v="50936"/>
    <n v="46177"/>
    <n v="41690"/>
    <n v="2018"/>
  </r>
  <r>
    <n v="3.5"/>
    <x v="14"/>
    <s v="W. Greenwich"/>
    <x v="3"/>
    <n v="54774"/>
    <n v="48249"/>
    <n v="46177"/>
    <n v="41690"/>
    <n v="2018"/>
  </r>
  <r>
    <n v="3.5"/>
    <x v="14"/>
    <s v="W. Warwick"/>
    <x v="3"/>
    <n v="42319"/>
    <n v="48249"/>
    <n v="46177"/>
    <n v="41690"/>
    <n v="2018"/>
  </r>
  <r>
    <n v="3.5"/>
    <x v="14"/>
    <s v="Warren"/>
    <x v="0"/>
    <n v="47239"/>
    <n v="53566"/>
    <n v="46177"/>
    <n v="41690"/>
    <n v="2018"/>
  </r>
  <r>
    <n v="3.5"/>
    <x v="14"/>
    <s v="Warwick"/>
    <x v="3"/>
    <n v="50757"/>
    <n v="48249"/>
    <n v="46177"/>
    <n v="41690"/>
    <n v="2018"/>
  </r>
  <r>
    <n v="3.5"/>
    <x v="14"/>
    <s v="Westerly"/>
    <x v="1"/>
    <n v="48145"/>
    <n v="53452"/>
    <n v="46177"/>
    <n v="41690"/>
    <n v="2018"/>
  </r>
  <r>
    <n v="3.5"/>
    <x v="14"/>
    <s v="Woonsocket"/>
    <x v="2"/>
    <n v="36332"/>
    <n v="42696"/>
    <n v="46177"/>
    <n v="41690"/>
    <n v="2018"/>
  </r>
  <r>
    <n v="3.6"/>
    <x v="15"/>
    <s v="Barrington"/>
    <x v="0"/>
    <n v="0.73860000000000003"/>
    <n v="0.78539999999999999"/>
    <n v="0.83589999999999998"/>
    <n v="0.79690000000000005"/>
    <n v="2018"/>
  </r>
  <r>
    <n v="3.6"/>
    <x v="15"/>
    <s v="Bristol"/>
    <x v="0"/>
    <n v="0.88759999999999994"/>
    <n v="0.78539999999999999"/>
    <n v="0.83589999999999998"/>
    <n v="0.79690000000000005"/>
    <n v="2018"/>
  </r>
  <r>
    <n v="3.6"/>
    <x v="15"/>
    <s v="Burrillvile"/>
    <x v="2"/>
    <n v="0.83979999999999999"/>
    <n v="0.82189999999999996"/>
    <n v="0.83589999999999998"/>
    <n v="0.79690000000000005"/>
    <n v="2018"/>
  </r>
  <r>
    <n v="3.6"/>
    <x v="15"/>
    <s v="Central Falls"/>
    <x v="2"/>
    <n v="0.93899999999999995"/>
    <n v="0.82189999999999996"/>
    <n v="0.83589999999999998"/>
    <n v="0.79690000000000005"/>
    <n v="2018"/>
  </r>
  <r>
    <n v="3.6"/>
    <x v="15"/>
    <s v="Charlestown"/>
    <x v="1"/>
    <n v="0.81440000000000001"/>
    <n v="0.82620000000000005"/>
    <n v="0.83589999999999998"/>
    <n v="0.79690000000000005"/>
    <n v="2018"/>
  </r>
  <r>
    <n v="3.6"/>
    <x v="15"/>
    <s v="Coventry"/>
    <x v="3"/>
    <n v="0.71109999999999995"/>
    <n v="0.8075"/>
    <n v="0.83589999999999998"/>
    <n v="0.79690000000000005"/>
    <n v="2018"/>
  </r>
  <r>
    <n v="3.6"/>
    <x v="15"/>
    <s v="Cranston"/>
    <x v="2"/>
    <n v="0.87529999999999997"/>
    <n v="0.82189999999999996"/>
    <n v="0.83589999999999998"/>
    <n v="0.79690000000000005"/>
    <n v="2018"/>
  </r>
  <r>
    <n v="3.6"/>
    <x v="15"/>
    <s v="Cumberland"/>
    <x v="2"/>
    <n v="0.83389999999999997"/>
    <n v="0.82189999999999996"/>
    <n v="0.83589999999999998"/>
    <n v="0.79690000000000005"/>
    <n v="2018"/>
  </r>
  <r>
    <n v="3.6"/>
    <x v="15"/>
    <s v="East Greenwich"/>
    <x v="3"/>
    <n v="0.70609999999999995"/>
    <n v="0.8075"/>
    <n v="0.83589999999999998"/>
    <n v="0.79690000000000005"/>
    <n v="2018"/>
  </r>
  <r>
    <n v="3.6"/>
    <x v="15"/>
    <s v="East Providence"/>
    <x v="2"/>
    <n v="0.86160000000000003"/>
    <n v="0.82189999999999996"/>
    <n v="0.83589999999999998"/>
    <n v="0.79690000000000005"/>
    <n v="2018"/>
  </r>
  <r>
    <n v="3.6"/>
    <x v="15"/>
    <s v="Exeter"/>
    <x v="1"/>
    <n v="1.0184"/>
    <n v="0.82620000000000005"/>
    <n v="0.83589999999999998"/>
    <n v="0.79690000000000005"/>
    <n v="2018"/>
  </r>
  <r>
    <n v="3.6"/>
    <x v="15"/>
    <s v="Foster"/>
    <x v="2"/>
    <n v="0.56779999999999997"/>
    <n v="0.82189999999999996"/>
    <n v="0.83589999999999998"/>
    <n v="0.79690000000000005"/>
    <n v="2018"/>
  </r>
  <r>
    <n v="3.6"/>
    <x v="15"/>
    <s v="Glocester"/>
    <x v="2"/>
    <n v="0.87170000000000003"/>
    <n v="0.82189999999999996"/>
    <n v="0.83589999999999998"/>
    <n v="0.79690000000000005"/>
    <n v="2018"/>
  </r>
  <r>
    <n v="3.6"/>
    <x v="15"/>
    <s v="Hopkinton"/>
    <x v="1"/>
    <n v="0.89239999999999997"/>
    <n v="0.82620000000000005"/>
    <n v="0.83589999999999998"/>
    <n v="0.79690000000000005"/>
    <n v="2018"/>
  </r>
  <r>
    <n v="3.6"/>
    <x v="15"/>
    <s v="Jamestown"/>
    <x v="4"/>
    <n v="0.70909999999999995"/>
    <n v="0.75170000000000003"/>
    <n v="0.83589999999999998"/>
    <n v="0.79690000000000005"/>
    <n v="2018"/>
  </r>
  <r>
    <n v="3.6"/>
    <x v="15"/>
    <s v="Johnston"/>
    <x v="2"/>
    <n v="0.75639999999999996"/>
    <n v="0.82189999999999996"/>
    <n v="0.83589999999999998"/>
    <n v="0.79690000000000005"/>
    <n v="2018"/>
  </r>
  <r>
    <n v="3.6"/>
    <x v="15"/>
    <s v="Lincoln"/>
    <x v="2"/>
    <n v="0.75560000000000005"/>
    <n v="0.82189999999999996"/>
    <n v="0.83589999999999998"/>
    <n v="0.79690000000000005"/>
    <n v="2018"/>
  </r>
  <r>
    <n v="3.6"/>
    <x v="15"/>
    <s v="Little Compton"/>
    <x v="4"/>
    <n v="0.5746"/>
    <n v="0.75170000000000003"/>
    <n v="0.83589999999999998"/>
    <n v="0.79690000000000005"/>
    <n v="2018"/>
  </r>
  <r>
    <n v="3.6"/>
    <x v="15"/>
    <s v="Middletown"/>
    <x v="4"/>
    <n v="0.64949999999999997"/>
    <n v="0.75170000000000003"/>
    <n v="0.83589999999999998"/>
    <n v="0.79690000000000005"/>
    <n v="2018"/>
  </r>
  <r>
    <n v="3.6"/>
    <x v="15"/>
    <s v="North Kingstown"/>
    <x v="1"/>
    <n v="0.82509999999999994"/>
    <n v="0.82620000000000005"/>
    <n v="0.83589999999999998"/>
    <n v="0.79690000000000005"/>
    <n v="2018"/>
  </r>
  <r>
    <n v="3.6"/>
    <x v="15"/>
    <s v="North Providence"/>
    <x v="2"/>
    <n v="0.78990000000000005"/>
    <n v="0.82189999999999996"/>
    <n v="0.83589999999999998"/>
    <n v="0.79690000000000005"/>
    <n v="2018"/>
  </r>
  <r>
    <n v="3.6"/>
    <x v="15"/>
    <s v="North Smithfield"/>
    <x v="2"/>
    <n v="0.83560000000000001"/>
    <n v="0.82189999999999996"/>
    <n v="0.83589999999999998"/>
    <n v="0.79690000000000005"/>
    <n v="2018"/>
  </r>
  <r>
    <n v="3.6"/>
    <x v="15"/>
    <s v="Narragansett"/>
    <x v="1"/>
    <n v="0.72419999999999995"/>
    <n v="0.82620000000000005"/>
    <n v="0.83589999999999998"/>
    <n v="0.79690000000000005"/>
    <n v="2018"/>
  </r>
  <r>
    <n v="3.6"/>
    <x v="15"/>
    <s v="New Shoreham"/>
    <x v="1"/>
    <n v="0.62390000000000001"/>
    <n v="0.82620000000000005"/>
    <n v="0.83589999999999998"/>
    <n v="0.79690000000000005"/>
    <n v="2018"/>
  </r>
  <r>
    <n v="3.6"/>
    <x v="15"/>
    <s v="Newport"/>
    <x v="4"/>
    <n v="0.79190000000000005"/>
    <n v="0.75170000000000003"/>
    <n v="0.83589999999999998"/>
    <n v="0.79690000000000005"/>
    <n v="2018"/>
  </r>
  <r>
    <n v="3.6"/>
    <x v="15"/>
    <s v="Pawtucket"/>
    <x v="2"/>
    <n v="0.90329999999999999"/>
    <n v="0.82189999999999996"/>
    <n v="0.83589999999999998"/>
    <n v="0.79690000000000005"/>
    <n v="2018"/>
  </r>
  <r>
    <n v="3.6"/>
    <x v="15"/>
    <s v="Portsmouth"/>
    <x v="4"/>
    <n v="0.72929999999999995"/>
    <n v="0.75170000000000003"/>
    <n v="0.83589999999999998"/>
    <n v="0.79690000000000005"/>
    <n v="2018"/>
  </r>
  <r>
    <n v="3.6"/>
    <x v="15"/>
    <s v="Providence"/>
    <x v="2"/>
    <n v="0.88490000000000002"/>
    <n v="0.82189999999999996"/>
    <n v="0.83589999999999998"/>
    <n v="0.79690000000000005"/>
    <n v="2018"/>
  </r>
  <r>
    <n v="3.6"/>
    <x v="15"/>
    <s v="Richmond"/>
    <x v="1"/>
    <n v="0.77239999999999998"/>
    <n v="0.82620000000000005"/>
    <n v="0.83589999999999998"/>
    <n v="0.79690000000000005"/>
    <n v="2018"/>
  </r>
  <r>
    <n v="3.6"/>
    <x v="15"/>
    <s v="South Kingstown"/>
    <x v="1"/>
    <n v="0.78149999999999997"/>
    <n v="0.82620000000000005"/>
    <n v="0.83589999999999998"/>
    <n v="0.79690000000000005"/>
    <n v="2018"/>
  </r>
  <r>
    <n v="3.6"/>
    <x v="15"/>
    <s v="Scituate"/>
    <x v="2"/>
    <n v="0.872"/>
    <n v="0.82189999999999996"/>
    <n v="0.83589999999999998"/>
    <n v="0.79690000000000005"/>
    <n v="2018"/>
  </r>
  <r>
    <n v="3.6"/>
    <x v="15"/>
    <s v="Smithfield"/>
    <x v="2"/>
    <n v="0.78190000000000004"/>
    <n v="0.82189999999999996"/>
    <n v="0.83589999999999998"/>
    <n v="0.79690000000000005"/>
    <n v="2018"/>
  </r>
  <r>
    <n v="3.6"/>
    <x v="15"/>
    <s v="Tiverton"/>
    <x v="4"/>
    <n v="0.82709999999999995"/>
    <n v="0.75170000000000003"/>
    <n v="0.83589999999999998"/>
    <n v="0.79690000000000005"/>
    <n v="2018"/>
  </r>
  <r>
    <n v="3.6"/>
    <x v="15"/>
    <s v="West Greenwich"/>
    <x v="3"/>
    <n v="0.80130000000000001"/>
    <n v="0.8075"/>
    <n v="0.83589999999999998"/>
    <n v="0.79690000000000005"/>
    <n v="2018"/>
  </r>
  <r>
    <n v="3.6"/>
    <x v="15"/>
    <s v="West Warwick"/>
    <x v="3"/>
    <n v="0.80959999999999999"/>
    <n v="0.8075"/>
    <n v="0.83589999999999998"/>
    <n v="0.79690000000000005"/>
    <n v="2018"/>
  </r>
  <r>
    <n v="3.6"/>
    <x v="15"/>
    <s v="Warren"/>
    <x v="0"/>
    <n v="0.83779999999999999"/>
    <n v="0.78539999999999999"/>
    <n v="0.83589999999999998"/>
    <n v="0.79690000000000005"/>
    <n v="2018"/>
  </r>
  <r>
    <n v="3.6"/>
    <x v="15"/>
    <s v="Warwick"/>
    <x v="3"/>
    <n v="0.90139999999999998"/>
    <n v="0.8075"/>
    <n v="0.83589999999999998"/>
    <n v="0.79690000000000005"/>
    <n v="2018"/>
  </r>
  <r>
    <n v="3.6"/>
    <x v="15"/>
    <s v="Westerly"/>
    <x v="1"/>
    <n v="0.87649999999999995"/>
    <n v="0.82620000000000005"/>
    <n v="0.83589999999999998"/>
    <n v="0.79690000000000005"/>
    <n v="2018"/>
  </r>
  <r>
    <n v="3.6"/>
    <x v="15"/>
    <s v="Woonsocket"/>
    <x v="2"/>
    <n v="0.77480000000000004"/>
    <n v="0.82189999999999996"/>
    <n v="0.83589999999999998"/>
    <n v="0.79690000000000005"/>
    <n v="2018"/>
  </r>
  <r>
    <n v="4.0999999999999996"/>
    <x v="16"/>
    <s v="Barrington"/>
    <x v="0"/>
    <n v="3.5999999999999997E-2"/>
    <n v="8.3000000000000004E-2"/>
    <n v="0.14299999999999999"/>
    <n v="0.153"/>
    <s v="Census ACS 2014 - 2018 5-year average"/>
  </r>
  <r>
    <n v="4.0999999999999996"/>
    <x v="16"/>
    <s v="Bristol"/>
    <x v="0"/>
    <n v="9.7000000000000003E-2"/>
    <n v="8.3000000000000004E-2"/>
    <n v="0.14299999999999999"/>
    <n v="0.153"/>
    <s v="Census ACS 2014 - 2018 5-year average"/>
  </r>
  <r>
    <n v="4.0999999999999996"/>
    <x v="16"/>
    <s v="Burrillvile"/>
    <x v="2"/>
    <n v="0.114"/>
    <n v="0.17499999999999999"/>
    <n v="0.14299999999999999"/>
    <n v="0.153"/>
    <s v="Census ACS 2014 - 2018 5-year average"/>
  </r>
  <r>
    <n v="4.0999999999999996"/>
    <x v="16"/>
    <s v="Central Falls"/>
    <x v="2"/>
    <n v="0.34399999999999997"/>
    <n v="0.17499999999999999"/>
    <n v="0.14299999999999999"/>
    <n v="0.153"/>
    <s v="Census ACS 2014 - 2018 5-year average"/>
  </r>
  <r>
    <n v="4.0999999999999996"/>
    <x v="16"/>
    <s v="Charlestown"/>
    <x v="1"/>
    <n v="8.7999999999999995E-2"/>
    <n v="0.10100000000000001"/>
    <n v="0.14299999999999999"/>
    <n v="0.153"/>
    <s v="Census ACS 2014 - 2018 5-year average"/>
  </r>
  <r>
    <n v="4.0999999999999996"/>
    <x v="16"/>
    <s v="Coventry"/>
    <x v="3"/>
    <n v="9.7000000000000003E-2"/>
    <n v="9.0999999999999998E-2"/>
    <n v="0.14299999999999999"/>
    <n v="0.153"/>
    <s v="Census ACS 2014 - 2018 5-year average"/>
  </r>
  <r>
    <n v="4.0999999999999996"/>
    <x v="16"/>
    <s v="Cranston"/>
    <x v="2"/>
    <n v="9.9000000000000005E-2"/>
    <n v="0.17499999999999999"/>
    <n v="0.14299999999999999"/>
    <n v="0.153"/>
    <s v="Census ACS 2014 - 2018 5-year average"/>
  </r>
  <r>
    <n v="4.0999999999999996"/>
    <x v="16"/>
    <s v="Cumberland"/>
    <x v="2"/>
    <n v="8.5999999999999993E-2"/>
    <n v="0.17499999999999999"/>
    <n v="0.14299999999999999"/>
    <n v="0.153"/>
    <s v="Census ACS 2014 - 2018 5-year average"/>
  </r>
  <r>
    <n v="4.0999999999999996"/>
    <x v="16"/>
    <s v="East Greenwich"/>
    <x v="3"/>
    <n v="7.2999999999999995E-2"/>
    <n v="9.0999999999999998E-2"/>
    <n v="0.14299999999999999"/>
    <n v="0.153"/>
    <s v="Census ACS 2014 - 2018 5-year average"/>
  </r>
  <r>
    <n v="4.0999999999999996"/>
    <x v="16"/>
    <s v="East Providence"/>
    <x v="2"/>
    <n v="0.11"/>
    <n v="0.17499999999999999"/>
    <n v="0.14299999999999999"/>
    <n v="0.153"/>
    <s v="Census ACS 2014 - 2018 5-year average"/>
  </r>
  <r>
    <n v="4.0999999999999996"/>
    <x v="16"/>
    <s v="Exeter"/>
    <x v="1"/>
    <n v="5.8000000000000003E-2"/>
    <n v="0.10100000000000001"/>
    <n v="0.14299999999999999"/>
    <n v="0.153"/>
    <s v="Census ACS 2014 - 2018 5-year average"/>
  </r>
  <r>
    <n v="4.0999999999999996"/>
    <x v="16"/>
    <s v="Foster"/>
    <x v="2"/>
    <n v="5.8999999999999997E-2"/>
    <n v="0.17499999999999999"/>
    <n v="0.14299999999999999"/>
    <n v="0.153"/>
    <s v="Census ACS 2014 - 2018 5-year average"/>
  </r>
  <r>
    <n v="4.0999999999999996"/>
    <x v="16"/>
    <s v="Glocester"/>
    <x v="2"/>
    <n v="7.0999999999999994E-2"/>
    <n v="0.17499999999999999"/>
    <n v="0.14299999999999999"/>
    <n v="0.153"/>
    <s v="Census ACS 2014 - 2018 5-year average"/>
  </r>
  <r>
    <n v="4.0999999999999996"/>
    <x v="16"/>
    <s v="Hopkinton"/>
    <x v="1"/>
    <n v="6.3E-2"/>
    <n v="0.10100000000000001"/>
    <n v="0.14299999999999999"/>
    <n v="0.153"/>
    <s v="Census ACS 2014 - 2018 5-year average"/>
  </r>
  <r>
    <n v="4.0999999999999996"/>
    <x v="16"/>
    <s v="Jamestown"/>
    <x v="4"/>
    <n v="0.05"/>
    <n v="9.9000000000000005E-2"/>
    <n v="0.14299999999999999"/>
    <n v="0.153"/>
    <s v="Census ACS 2014 - 2018 5-year average"/>
  </r>
  <r>
    <n v="4.0999999999999996"/>
    <x v="16"/>
    <s v="Johnston"/>
    <x v="2"/>
    <n v="6.2E-2"/>
    <n v="0.17499999999999999"/>
    <n v="0.14299999999999999"/>
    <n v="0.153"/>
    <s v="Census ACS 2014 - 2018 5-year average"/>
  </r>
  <r>
    <n v="4.0999999999999996"/>
    <x v="16"/>
    <s v="Lincoln"/>
    <x v="2"/>
    <n v="0.112"/>
    <n v="0.17499999999999999"/>
    <n v="0.14299999999999999"/>
    <n v="0.153"/>
    <s v="Census ACS 2014 - 2018 5-year average"/>
  </r>
  <r>
    <n v="4.0999999999999996"/>
    <x v="16"/>
    <s v="Little Compton"/>
    <x v="4"/>
    <n v="7.0000000000000007E-2"/>
    <n v="9.9000000000000005E-2"/>
    <n v="0.14299999999999999"/>
    <n v="0.153"/>
    <s v="Census ACS 2014 - 2018 5-year average"/>
  </r>
  <r>
    <n v="4.0999999999999996"/>
    <x v="16"/>
    <s v="Middletown"/>
    <x v="4"/>
    <n v="0.1"/>
    <n v="9.9000000000000005E-2"/>
    <n v="0.14299999999999999"/>
    <n v="0.153"/>
    <s v="Census ACS 2014 - 2018 5-year average"/>
  </r>
  <r>
    <n v="4.0999999999999996"/>
    <x v="16"/>
    <s v="North Kingstown"/>
    <x v="1"/>
    <n v="0.186"/>
    <n v="0.10100000000000001"/>
    <n v="0.14299999999999999"/>
    <n v="0.153"/>
    <s v="Census ACS 2014 - 2018 5-year average"/>
  </r>
  <r>
    <n v="4.0999999999999996"/>
    <x v="16"/>
    <s v="North Providence"/>
    <x v="2"/>
    <n v="0.157"/>
    <n v="0.17499999999999999"/>
    <n v="0.14299999999999999"/>
    <n v="0.153"/>
    <s v="Census ACS 2014 - 2018 5-year average"/>
  </r>
  <r>
    <n v="4.0999999999999996"/>
    <x v="16"/>
    <s v="North Smithfield"/>
    <x v="2"/>
    <n v="9.7000000000000003E-2"/>
    <n v="0.17499999999999999"/>
    <n v="0.14299999999999999"/>
    <n v="0.153"/>
    <s v="Census ACS 2014 - 2018 5-year average"/>
  </r>
  <r>
    <n v="4.0999999999999996"/>
    <x v="16"/>
    <s v="Narragansett"/>
    <x v="1"/>
    <n v="0.128"/>
    <n v="0.10100000000000001"/>
    <n v="0.14299999999999999"/>
    <n v="0.153"/>
    <s v="Census ACS 2014 - 2018 5-year average"/>
  </r>
  <r>
    <n v="4.0999999999999996"/>
    <x v="16"/>
    <s v="Newport"/>
    <x v="4"/>
    <n v="5.3999999999999999E-2"/>
    <n v="9.9000000000000005E-2"/>
    <n v="0.14299999999999999"/>
    <n v="0.153"/>
    <s v="Census ACS 2014 - 2018 5-year average"/>
  </r>
  <r>
    <n v="4.0999999999999996"/>
    <x v="16"/>
    <s v="Pawtucket"/>
    <x v="2"/>
    <n v="0.19800000000000001"/>
    <n v="0.17499999999999999"/>
    <n v="0.14299999999999999"/>
    <n v="0.153"/>
    <s v="Census ACS 2014 - 2018 5-year average"/>
  </r>
  <r>
    <n v="4.0999999999999996"/>
    <x v="16"/>
    <s v="Portsmouth"/>
    <x v="4"/>
    <n v="7.6999999999999999E-2"/>
    <n v="9.9000000000000005E-2"/>
    <n v="0.14299999999999999"/>
    <n v="0.153"/>
    <s v="Census ACS 2014 - 2018 5-year average"/>
  </r>
  <r>
    <n v="4.0999999999999996"/>
    <x v="16"/>
    <s v="Providence"/>
    <x v="2"/>
    <n v="0.28799999999999998"/>
    <n v="0.17499999999999999"/>
    <n v="0.14299999999999999"/>
    <n v="0.153"/>
    <s v="Census ACS 2014 - 2018 5-year average"/>
  </r>
  <r>
    <n v="4.0999999999999996"/>
    <x v="16"/>
    <s v="Richmond"/>
    <x v="1"/>
    <n v="4.2999999999999997E-2"/>
    <n v="0.10100000000000001"/>
    <n v="0.14299999999999999"/>
    <n v="0.153"/>
    <s v="Census ACS 2014 - 2018 5-year average"/>
  </r>
  <r>
    <n v="4.0999999999999996"/>
    <x v="16"/>
    <s v="South Kingstown"/>
    <x v="1"/>
    <n v="2.4E-2"/>
    <n v="0.10100000000000001"/>
    <n v="0.14299999999999999"/>
    <n v="0.153"/>
    <s v="Census ACS 2014 - 2018 5-year average"/>
  </r>
  <r>
    <n v="4.0999999999999996"/>
    <x v="16"/>
    <s v="Scituate"/>
    <x v="2"/>
    <n v="5.1999999999999998E-2"/>
    <n v="0.17499999999999999"/>
    <n v="0.14299999999999999"/>
    <n v="0.153"/>
    <s v="Census ACS 2014 - 2018 5-year average"/>
  </r>
  <r>
    <n v="4.0999999999999996"/>
    <x v="16"/>
    <s v="Smithfield"/>
    <x v="2"/>
    <n v="9.2999999999999999E-2"/>
    <n v="0.17499999999999999"/>
    <n v="0.14299999999999999"/>
    <n v="0.153"/>
    <s v="Census ACS 2014 - 2018 5-year average"/>
  </r>
  <r>
    <n v="4.0999999999999996"/>
    <x v="16"/>
    <s v="Tiverton"/>
    <x v="4"/>
    <n v="6.3E-2"/>
    <n v="9.9000000000000005E-2"/>
    <n v="0.14299999999999999"/>
    <n v="0.153"/>
    <s v="Census ACS 2014 - 2018 5-year average"/>
  </r>
  <r>
    <n v="4.0999999999999996"/>
    <x v="16"/>
    <s v="West Greenwich"/>
    <x v="3"/>
    <n v="0.13100000000000001"/>
    <n v="9.0999999999999998E-2"/>
    <n v="0.14299999999999999"/>
    <n v="0.153"/>
    <s v="Census ACS 2014 - 2018 5-year average"/>
  </r>
  <r>
    <n v="4.0999999999999996"/>
    <x v="16"/>
    <s v="West Warwick"/>
    <x v="3"/>
    <n v="7.1999999999999995E-2"/>
    <n v="9.0999999999999998E-2"/>
    <n v="0.14299999999999999"/>
    <n v="0.153"/>
    <s v="Census ACS 2014 - 2018 5-year average"/>
  </r>
  <r>
    <n v="4.0999999999999996"/>
    <x v="16"/>
    <s v="Warren"/>
    <x v="0"/>
    <n v="1.7999999999999999E-2"/>
    <n v="8.3000000000000004E-2"/>
    <n v="0.14299999999999999"/>
    <n v="0.153"/>
    <s v="Census ACS 2014 - 2018 5-year average"/>
  </r>
  <r>
    <n v="4.0999999999999996"/>
    <x v="16"/>
    <s v="Warwick"/>
    <x v="3"/>
    <n v="0.16600000000000001"/>
    <n v="9.0999999999999998E-2"/>
    <n v="0.14299999999999999"/>
    <n v="0.153"/>
    <s v="Census ACS 2014 - 2018 5-year average"/>
  </r>
  <r>
    <n v="4.0999999999999996"/>
    <x v="16"/>
    <s v="Westerly"/>
    <x v="1"/>
    <n v="0.104"/>
    <n v="0.10100000000000001"/>
    <n v="0.14299999999999999"/>
    <n v="0.153"/>
    <s v="Census ACS 2014 - 2018 5-year average"/>
  </r>
  <r>
    <n v="4.0999999999999996"/>
    <x v="16"/>
    <s v="Woonsocket"/>
    <x v="2"/>
    <n v="0.23899999999999999"/>
    <n v="0.17499999999999999"/>
    <n v="0.14299999999999999"/>
    <n v="0.153"/>
    <s v="Census ACS 2014 - 2018 5-year average"/>
  </r>
  <r>
    <n v="4.2"/>
    <x v="17"/>
    <s v="Barrington"/>
    <x v="0"/>
    <n v="0.547794"/>
    <m/>
    <n v="0.60299999999999998"/>
    <m/>
    <n v="2019"/>
  </r>
  <r>
    <n v="4.2"/>
    <x v="17"/>
    <s v="Block Island"/>
    <x v="1"/>
    <n v="0.66666700000000001"/>
    <m/>
    <n v="0.60299999999999998"/>
    <m/>
    <n v="2019"/>
  </r>
  <r>
    <n v="4.2"/>
    <x v="17"/>
    <s v="Bristol"/>
    <x v="0"/>
    <n v="0.628633"/>
    <m/>
    <n v="0.60299999999999998"/>
    <m/>
    <n v="2019"/>
  </r>
  <r>
    <n v="4.2"/>
    <x v="17"/>
    <s v="Burrillvile"/>
    <x v="2"/>
    <n v="0.64489300000000005"/>
    <m/>
    <n v="0.60299999999999998"/>
    <m/>
    <n v="2019"/>
  </r>
  <r>
    <n v="4.2"/>
    <x v="17"/>
    <s v="Central Falls"/>
    <x v="2"/>
    <n v="0.62743400000000005"/>
    <m/>
    <n v="0.60299999999999998"/>
    <m/>
    <n v="2019"/>
  </r>
  <r>
    <n v="4.2"/>
    <x v="17"/>
    <s v="Charlestown"/>
    <x v="1"/>
    <n v="0.56307700000000005"/>
    <m/>
    <n v="0.60299999999999998"/>
    <m/>
    <n v="2019"/>
  </r>
  <r>
    <n v="4.2"/>
    <x v="17"/>
    <s v="Coventry"/>
    <x v="3"/>
    <n v="0.62038499999999996"/>
    <m/>
    <n v="0.60299999999999998"/>
    <m/>
    <n v="2019"/>
  </r>
  <r>
    <n v="4.2"/>
    <x v="17"/>
    <s v="Cranston"/>
    <x v="2"/>
    <n v="0.61847200000000002"/>
    <m/>
    <n v="0.60299999999999998"/>
    <m/>
    <n v="2019"/>
  </r>
  <r>
    <n v="4.2"/>
    <x v="17"/>
    <s v="Cumberland"/>
    <x v="2"/>
    <n v="0.65423699999999996"/>
    <m/>
    <n v="0.60299999999999998"/>
    <m/>
    <n v="2019"/>
  </r>
  <r>
    <n v="4.2"/>
    <x v="17"/>
    <s v="East Greenwich"/>
    <x v="3"/>
    <n v="0.59543599999999997"/>
    <m/>
    <n v="0.60299999999999998"/>
    <m/>
    <n v="2019"/>
  </r>
  <r>
    <n v="4.2"/>
    <x v="17"/>
    <s v="East Providence"/>
    <x v="2"/>
    <n v="0.63253599999999999"/>
    <m/>
    <n v="0.60299999999999998"/>
    <m/>
    <n v="2019"/>
  </r>
  <r>
    <n v="4.2"/>
    <x v="17"/>
    <s v="Exeter"/>
    <x v="1"/>
    <n v="0.580488"/>
    <m/>
    <n v="0.60299999999999998"/>
    <m/>
    <n v="2019"/>
  </r>
  <r>
    <n v="4.2"/>
    <x v="17"/>
    <s v="Foster"/>
    <x v="2"/>
    <n v="0.61928899999999998"/>
    <m/>
    <n v="0.60299999999999998"/>
    <m/>
    <n v="2019"/>
  </r>
  <r>
    <n v="4.2"/>
    <x v="17"/>
    <s v="Glocester"/>
    <x v="2"/>
    <n v="0.57142899999999996"/>
    <m/>
    <n v="0.60299999999999998"/>
    <m/>
    <n v="2019"/>
  </r>
  <r>
    <n v="4.2"/>
    <x v="17"/>
    <s v="Hopkinton"/>
    <x v="1"/>
    <n v="0.63968700000000001"/>
    <m/>
    <n v="0.60299999999999998"/>
    <m/>
    <n v="2019"/>
  </r>
  <r>
    <n v="4.2"/>
    <x v="17"/>
    <s v="Jamestown"/>
    <x v="4"/>
    <n v="0.58333299999999999"/>
    <m/>
    <n v="0.60299999999999998"/>
    <m/>
    <n v="2019"/>
  </r>
  <r>
    <n v="4.2"/>
    <x v="17"/>
    <s v="Johnston"/>
    <x v="2"/>
    <n v="0.62485100000000005"/>
    <m/>
    <n v="0.60299999999999998"/>
    <m/>
    <n v="2019"/>
  </r>
  <r>
    <n v="4.2"/>
    <x v="17"/>
    <s v="Lincoln"/>
    <x v="2"/>
    <n v="0.64758499999999997"/>
    <m/>
    <n v="0.60299999999999998"/>
    <m/>
    <n v="2019"/>
  </r>
  <r>
    <n v="4.2"/>
    <x v="17"/>
    <s v="Little Compton"/>
    <x v="4"/>
    <n v="0.58974400000000005"/>
    <m/>
    <n v="0.60299999999999998"/>
    <m/>
    <n v="2019"/>
  </r>
  <r>
    <n v="4.2"/>
    <x v="17"/>
    <s v="Middletown"/>
    <x v="4"/>
    <n v="0.601877"/>
    <m/>
    <n v="0.60299999999999998"/>
    <m/>
    <n v="2019"/>
  </r>
  <r>
    <n v="4.2"/>
    <x v="17"/>
    <s v="North Kingstown"/>
    <x v="1"/>
    <n v="0.65402800000000005"/>
    <m/>
    <n v="0.60299999999999998"/>
    <m/>
    <n v="2019"/>
  </r>
  <r>
    <n v="4.2"/>
    <x v="17"/>
    <s v="North Providence"/>
    <x v="2"/>
    <n v="0.62766"/>
    <m/>
    <n v="0.60299999999999998"/>
    <m/>
    <n v="2019"/>
  </r>
  <r>
    <n v="4.2"/>
    <x v="17"/>
    <s v="North Smithfield"/>
    <x v="2"/>
    <n v="0.66047299999999998"/>
    <m/>
    <n v="0.60299999999999998"/>
    <m/>
    <n v="2019"/>
  </r>
  <r>
    <n v="4.2"/>
    <x v="17"/>
    <s v="Narragansett"/>
    <x v="1"/>
    <n v="0.61974700000000005"/>
    <m/>
    <n v="0.60299999999999998"/>
    <m/>
    <n v="2019"/>
  </r>
  <r>
    <n v="4.2"/>
    <x v="17"/>
    <s v="Newport"/>
    <x v="4"/>
    <n v="0.664516"/>
    <m/>
    <n v="0.60299999999999998"/>
    <m/>
    <n v="2019"/>
  </r>
  <r>
    <n v="4.2"/>
    <x v="17"/>
    <s v="Pawtucket"/>
    <x v="2"/>
    <n v="0.60012200000000004"/>
    <m/>
    <n v="0.60299999999999998"/>
    <m/>
    <n v="2019"/>
  </r>
  <r>
    <n v="4.2"/>
    <x v="17"/>
    <s v="Portsmouth"/>
    <x v="4"/>
    <n v="0.62878800000000001"/>
    <m/>
    <n v="0.60299999999999998"/>
    <m/>
    <n v="2019"/>
  </r>
  <r>
    <n v="4.2"/>
    <x v="17"/>
    <s v="Providence"/>
    <x v="2"/>
    <n v="0.58721599999999996"/>
    <m/>
    <n v="0.60299999999999998"/>
    <m/>
    <n v="2019"/>
  </r>
  <r>
    <n v="4.2"/>
    <x v="17"/>
    <s v="Richmond"/>
    <x v="1"/>
    <n v="0.57839700000000005"/>
    <m/>
    <n v="0.60299999999999998"/>
    <m/>
    <n v="2019"/>
  </r>
  <r>
    <n v="4.2"/>
    <x v="17"/>
    <s v="South Kingstown"/>
    <x v="1"/>
    <n v="0.59036100000000002"/>
    <m/>
    <n v="0.60299999999999998"/>
    <m/>
    <n v="2019"/>
  </r>
  <r>
    <n v="4.2"/>
    <x v="17"/>
    <s v="Scituate"/>
    <x v="2"/>
    <n v="0.60731299999999999"/>
    <m/>
    <n v="0.60299999999999998"/>
    <m/>
    <n v="2019"/>
  </r>
  <r>
    <n v="4.2"/>
    <x v="17"/>
    <s v="Smithfield"/>
    <x v="2"/>
    <n v="0.577685"/>
    <m/>
    <n v="0.60299999999999998"/>
    <m/>
    <n v="2019"/>
  </r>
  <r>
    <n v="4.2"/>
    <x v="17"/>
    <s v="Tiverton"/>
    <x v="4"/>
    <n v="0.63472200000000001"/>
    <m/>
    <n v="0.60299999999999998"/>
    <m/>
    <n v="2019"/>
  </r>
  <r>
    <n v="4.2"/>
    <x v="17"/>
    <s v="West Greenwich"/>
    <x v="3"/>
    <n v="0.58179400000000003"/>
    <m/>
    <n v="0.60299999999999998"/>
    <m/>
    <n v="2019"/>
  </r>
  <r>
    <n v="4.2"/>
    <x v="17"/>
    <s v="West Warwick"/>
    <x v="3"/>
    <n v="0.60226000000000002"/>
    <m/>
    <n v="0.60299999999999998"/>
    <m/>
    <n v="2019"/>
  </r>
  <r>
    <n v="4.2"/>
    <x v="17"/>
    <s v="Warren"/>
    <x v="0"/>
    <n v="0.56626500000000002"/>
    <m/>
    <n v="0.60299999999999998"/>
    <m/>
    <n v="2019"/>
  </r>
  <r>
    <n v="4.2"/>
    <x v="17"/>
    <s v="Warwick"/>
    <x v="3"/>
    <n v="0.58798300000000003"/>
    <m/>
    <n v="0.60299999999999998"/>
    <m/>
    <n v="2019"/>
  </r>
  <r>
    <n v="4.2"/>
    <x v="17"/>
    <s v="Westerly"/>
    <x v="1"/>
    <n v="0.60298099999999999"/>
    <m/>
    <n v="0.60299999999999998"/>
    <m/>
    <n v="2019"/>
  </r>
  <r>
    <n v="4.2"/>
    <x v="17"/>
    <s v="Woonsocket"/>
    <x v="2"/>
    <n v="0.58963699999999997"/>
    <m/>
    <n v="0.60299999999999998"/>
    <m/>
    <n v="2019"/>
  </r>
  <r>
    <n v="4.3"/>
    <x v="18"/>
    <s v="Barrington"/>
    <x v="0"/>
    <n v="0.187636"/>
    <m/>
    <n v="0.45100000000000001"/>
    <m/>
    <m/>
  </r>
  <r>
    <n v="4.3"/>
    <x v="18"/>
    <s v="Block Island"/>
    <x v="1"/>
    <n v="0.257637"/>
    <m/>
    <n v="0.45100000000000001"/>
    <m/>
    <s v="Census ACS 2014 - 2018 5-year average."/>
  </r>
  <r>
    <n v="4.3"/>
    <x v="18"/>
    <s v="Bristol"/>
    <x v="0"/>
    <n v="0.43693300000000002"/>
    <m/>
    <n v="0.45100000000000001"/>
    <m/>
    <s v="Census ACS 2014 - 2018 5-year average."/>
  </r>
  <r>
    <n v="4.3"/>
    <x v="18"/>
    <s v="Burrillvile"/>
    <x v="2"/>
    <n v="0.59014599999999995"/>
    <m/>
    <n v="0.45100000000000001"/>
    <m/>
    <s v="Census ACS 2014 - 2018 5-year average."/>
  </r>
  <r>
    <n v="4.3"/>
    <x v="18"/>
    <s v="Central Falls"/>
    <x v="2"/>
    <n v="0.65776100000000004"/>
    <m/>
    <n v="0.45100000000000001"/>
    <m/>
    <s v="Census ACS 2014 - 2018 5-year average."/>
  </r>
  <r>
    <n v="4.3"/>
    <x v="18"/>
    <s v="Charlestown"/>
    <x v="1"/>
    <n v="0.45361800000000002"/>
    <m/>
    <n v="0.45100000000000001"/>
    <m/>
    <s v="Census ACS 2014 - 2018 5-year average."/>
  </r>
  <r>
    <n v="4.3"/>
    <x v="18"/>
    <s v="Coventry"/>
    <x v="3"/>
    <n v="0.39957900000000002"/>
    <m/>
    <n v="0.45100000000000001"/>
    <m/>
    <s v="Census ACS 2014 - 2018 5-year average."/>
  </r>
  <r>
    <n v="4.3"/>
    <x v="18"/>
    <s v="Cranston"/>
    <x v="2"/>
    <n v="0.29704999999999998"/>
    <m/>
    <n v="0.45100000000000001"/>
    <m/>
    <s v="Census ACS 2014 - 2018 5-year average."/>
  </r>
  <r>
    <n v="4.3"/>
    <x v="18"/>
    <s v="Cumberland"/>
    <x v="2"/>
    <n v="0.40108199999999999"/>
    <m/>
    <n v="0.45100000000000001"/>
    <m/>
    <s v="Census ACS 2014 - 2018 5-year average."/>
  </r>
  <r>
    <n v="4.3"/>
    <x v="18"/>
    <s v="East Greenwich"/>
    <x v="3"/>
    <n v="0.187636"/>
    <m/>
    <n v="0.45100000000000001"/>
    <m/>
    <s v="Census ACS 2014 - 2018 5-year average."/>
  </r>
  <r>
    <n v="4.3"/>
    <x v="18"/>
    <s v="East Providence"/>
    <x v="2"/>
    <n v="0.43532500000000002"/>
    <m/>
    <n v="0.45100000000000001"/>
    <m/>
    <s v="Census ACS 2014 - 2018 5-year average."/>
  </r>
  <r>
    <n v="4.3"/>
    <x v="18"/>
    <s v="Exeter"/>
    <x v="1"/>
    <n v="0.17659900000000001"/>
    <m/>
    <n v="0.45100000000000001"/>
    <m/>
    <s v="Census ACS 2014 - 2018 5-year average."/>
  </r>
  <r>
    <n v="4.3"/>
    <x v="18"/>
    <s v="Foster"/>
    <x v="2"/>
    <n v="0.176787"/>
    <m/>
    <n v="0.45100000000000001"/>
    <m/>
    <s v="Census ACS 2014 - 2018 5-year average."/>
  </r>
  <r>
    <n v="4.3"/>
    <x v="18"/>
    <s v="Glocester"/>
    <x v="2"/>
    <m/>
    <m/>
    <n v="0.45100000000000001"/>
    <m/>
    <s v="Census ACS 2014 - 2018 5-year average."/>
  </r>
  <r>
    <n v="4.3"/>
    <x v="18"/>
    <s v="Hopkinton"/>
    <x v="1"/>
    <m/>
    <m/>
    <n v="0.45100000000000001"/>
    <m/>
    <s v="Census ACS 2014 - 2018 5-year average."/>
  </r>
  <r>
    <n v="4.3"/>
    <x v="18"/>
    <s v="Jamestown"/>
    <x v="4"/>
    <m/>
    <m/>
    <n v="0.45100000000000001"/>
    <m/>
    <s v="Census ACS 2014 - 2018 5-year average."/>
  </r>
  <r>
    <n v="4.3"/>
    <x v="18"/>
    <s v="Johnston"/>
    <x v="2"/>
    <n v="0.35131699999999999"/>
    <m/>
    <n v="0.45100000000000001"/>
    <m/>
    <s v="Census ACS 2014 - 2018 5-year average."/>
  </r>
  <r>
    <n v="4.3"/>
    <x v="18"/>
    <s v="Lincoln"/>
    <x v="2"/>
    <n v="0.32447900000000002"/>
    <m/>
    <n v="0.45100000000000001"/>
    <m/>
    <s v="Census ACS 2014 - 2018 5-year average."/>
  </r>
  <r>
    <n v="4.3"/>
    <x v="18"/>
    <s v="Little Compton"/>
    <x v="4"/>
    <m/>
    <m/>
    <n v="0.45100000000000001"/>
    <m/>
    <s v="Census ACS 2014 - 2018 5-year average."/>
  </r>
  <r>
    <n v="4.3"/>
    <x v="18"/>
    <s v="Middletown"/>
    <x v="4"/>
    <n v="0.50082400000000005"/>
    <m/>
    <n v="0.45100000000000001"/>
    <m/>
    <s v="Census ACS 2014 - 2018 5-year average."/>
  </r>
  <r>
    <n v="4.3"/>
    <x v="18"/>
    <s v="North Kingstown"/>
    <x v="1"/>
    <n v="0.49056899999999998"/>
    <m/>
    <n v="0.45100000000000001"/>
    <m/>
    <s v="Census ACS 2014 - 2018 5-year average."/>
  </r>
  <r>
    <n v="4.3"/>
    <x v="18"/>
    <s v="North Providence"/>
    <x v="2"/>
    <n v="0.1111996"/>
    <m/>
    <n v="0.45100000000000001"/>
    <m/>
    <s v="Census ACS 2014 - 2018 5-year average."/>
  </r>
  <r>
    <n v="4.3"/>
    <x v="18"/>
    <s v="North Smithfield"/>
    <x v="2"/>
    <m/>
    <m/>
    <n v="0.45100000000000001"/>
    <m/>
    <s v="Census ACS 2014 - 2018 5-year average."/>
  </r>
  <r>
    <n v="4.3"/>
    <x v="18"/>
    <s v="Narragansett"/>
    <x v="1"/>
    <n v="0.39962799999999998"/>
    <m/>
    <n v="0.45100000000000001"/>
    <m/>
    <s v="Census ACS 2014 - 2018 5-year average."/>
  </r>
  <r>
    <n v="4.3"/>
    <x v="18"/>
    <s v="New Shoreham"/>
    <x v="1"/>
    <m/>
    <m/>
    <n v="0.45100000000000001"/>
    <m/>
    <s v="Census ACS 2014 - 2018 5-year average."/>
  </r>
  <r>
    <n v="4.3"/>
    <x v="18"/>
    <s v="Newport"/>
    <x v="4"/>
    <n v="0.20530000000000001"/>
    <m/>
    <n v="0.45100000000000001"/>
    <m/>
    <s v="Census ACS 2014 - 2018 5-year average."/>
  </r>
  <r>
    <n v="4.3"/>
    <x v="18"/>
    <s v="Pawtucket"/>
    <x v="2"/>
    <n v="0.54793400000000003"/>
    <m/>
    <n v="0.45100000000000001"/>
    <m/>
    <s v="Census ACS 2014 - 2018 5-year average."/>
  </r>
  <r>
    <n v="4.3"/>
    <x v="18"/>
    <s v="Portsmouth"/>
    <x v="4"/>
    <m/>
    <m/>
    <n v="0.45100000000000001"/>
    <m/>
    <s v="Census ACS 2014 - 2018 5-year average."/>
  </r>
  <r>
    <n v="4.3"/>
    <x v="18"/>
    <s v="Providence"/>
    <x v="2"/>
    <m/>
    <m/>
    <n v="0.45100000000000001"/>
    <m/>
    <s v="Census ACS 2014 - 2018 5-year average."/>
  </r>
  <r>
    <n v="4.3"/>
    <x v="18"/>
    <s v="Richmond"/>
    <x v="1"/>
    <n v="0.28299999999999997"/>
    <m/>
    <n v="0.45100000000000001"/>
    <m/>
    <s v="Census ACS 2014 - 2018 5-year average."/>
  </r>
  <r>
    <n v="4.3"/>
    <x v="18"/>
    <s v="South Kingstown"/>
    <x v="1"/>
    <n v="0.222856"/>
    <m/>
    <n v="0.45100000000000001"/>
    <m/>
    <s v="Census ACS 2014 - 2018 5-year average."/>
  </r>
  <r>
    <n v="4.3"/>
    <x v="18"/>
    <s v="Scituate"/>
    <x v="2"/>
    <n v="0.169737"/>
    <m/>
    <n v="0.45100000000000001"/>
    <m/>
    <s v="Census ACS 2014 - 2018 5-year average."/>
  </r>
  <r>
    <n v="4.3"/>
    <x v="18"/>
    <s v="Smithfield"/>
    <x v="2"/>
    <n v="0.23139000000000001"/>
    <m/>
    <n v="0.45100000000000001"/>
    <m/>
    <s v="Census ACS 2014 - 2018 5-year average."/>
  </r>
  <r>
    <n v="4.3"/>
    <x v="18"/>
    <s v="Tiverton"/>
    <x v="4"/>
    <n v="0.39801300000000001"/>
    <m/>
    <n v="0.45100000000000001"/>
    <m/>
    <s v="Census ACS 2014 - 2018 5-year average."/>
  </r>
  <r>
    <n v="4.3"/>
    <x v="18"/>
    <s v="West Greenwich"/>
    <x v="3"/>
    <n v="0.407364"/>
    <m/>
    <n v="0.45100000000000001"/>
    <m/>
    <s v="Census ACS 2014 - 2018 5-year average."/>
  </r>
  <r>
    <n v="4.3"/>
    <x v="18"/>
    <s v="West Warwick"/>
    <x v="3"/>
    <n v="0.30042600000000003"/>
    <m/>
    <n v="0.45100000000000001"/>
    <m/>
    <s v="Census ACS 2014 - 2018 5-year average."/>
  </r>
  <r>
    <n v="4.3"/>
    <x v="18"/>
    <s v="Warren"/>
    <x v="0"/>
    <n v="0.17050399999999999"/>
    <m/>
    <n v="0.45100000000000001"/>
    <m/>
    <s v="Census ACS 2014 - 2018 5-year average."/>
  </r>
  <r>
    <n v="4.3"/>
    <x v="18"/>
    <s v="Warwick"/>
    <x v="3"/>
    <n v="0.41395199999999999"/>
    <m/>
    <n v="0.45100000000000001"/>
    <m/>
    <s v="Census ACS 2014 - 2018 5-year average."/>
  </r>
  <r>
    <n v="4.3"/>
    <x v="18"/>
    <s v="Westerly"/>
    <x v="1"/>
    <n v="0.486954"/>
    <m/>
    <n v="0.45100000000000001"/>
    <m/>
    <s v="Census ACS 2014 - 2018 5-year average."/>
  </r>
  <r>
    <n v="4.3"/>
    <x v="18"/>
    <s v="Woonsocket"/>
    <x v="2"/>
    <n v="0.610622"/>
    <m/>
    <n v="0.45100000000000001"/>
    <m/>
    <s v="Census ACS 2014 - 2018 5-year average."/>
  </r>
  <r>
    <n v="4.5"/>
    <x v="19"/>
    <s v="Barrington"/>
    <x v="0"/>
    <n v="0.219"/>
    <n v="0.32700000000000001"/>
    <n v="0.28999999999999998"/>
    <n v="0.27900000000000003"/>
    <s v="Census ACS 2014 - 2018 5-year average"/>
  </r>
  <r>
    <n v="4.5"/>
    <x v="19"/>
    <s v="Block Island"/>
    <x v="1"/>
    <n v="0.9"/>
    <n v="0.30499999999999999"/>
    <n v="0.28999999999999998"/>
    <n v="0.27900000000000003"/>
    <s v="Census ACS 2014 - 2018 5-year average"/>
  </r>
  <r>
    <n v="4.5"/>
    <x v="19"/>
    <s v="Bristol"/>
    <x v="0"/>
    <n v="0.43099999999999999"/>
    <n v="0.32700000000000001"/>
    <n v="0.28999999999999998"/>
    <n v="0.27900000000000003"/>
    <s v="Census ACS 2014 - 2018 5-year average"/>
  </r>
  <r>
    <n v="4.5"/>
    <x v="19"/>
    <s v="Burrillvile"/>
    <x v="2"/>
    <n v="0.20300000000000001"/>
    <n v="0.28299999999999997"/>
    <n v="0.28999999999999998"/>
    <n v="0.27900000000000003"/>
    <s v="Census ACS 2014 - 2018 5-year average"/>
  </r>
  <r>
    <n v="4.5"/>
    <x v="19"/>
    <s v="Central Falls"/>
    <x v="2"/>
    <n v="0.24299999999999999"/>
    <n v="0.28299999999999997"/>
    <n v="0.28999999999999998"/>
    <n v="0.27900000000000003"/>
    <s v="Census ACS 2014 - 2018 5-year average"/>
  </r>
  <r>
    <n v="4.5"/>
    <x v="19"/>
    <s v="Charlestown"/>
    <x v="1"/>
    <n v="0.186"/>
    <n v="0.30499999999999999"/>
    <n v="0.28999999999999998"/>
    <n v="0.27900000000000003"/>
    <s v="Census ACS 2014 - 2018 5-year average"/>
  </r>
  <r>
    <n v="4.5"/>
    <x v="19"/>
    <s v="Coventry"/>
    <x v="3"/>
    <n v="0.183"/>
    <n v="0.253"/>
    <n v="0.28999999999999998"/>
    <n v="0.27900000000000003"/>
    <s v="Census ACS 2014 - 2018 5-year average"/>
  </r>
  <r>
    <n v="4.5"/>
    <x v="19"/>
    <s v="Cranston"/>
    <x v="2"/>
    <n v="0.28899999999999998"/>
    <n v="0.28299999999999997"/>
    <n v="0.28999999999999998"/>
    <n v="0.27900000000000003"/>
    <s v="Census ACS 2014 - 2018 5-year average"/>
  </r>
  <r>
    <n v="4.5"/>
    <x v="19"/>
    <s v="Cumberland"/>
    <x v="2"/>
    <n v="0.25600000000000001"/>
    <n v="0.28299999999999997"/>
    <n v="0.28999999999999998"/>
    <n v="0.27900000000000003"/>
    <s v="Census ACS 2014 - 2018 5-year average"/>
  </r>
  <r>
    <n v="4.5"/>
    <x v="19"/>
    <s v="East Greenwich"/>
    <x v="3"/>
    <n v="0.23799999999999999"/>
    <n v="0.253"/>
    <n v="0.28999999999999998"/>
    <n v="0.27900000000000003"/>
    <s v="Census ACS 2014 - 2018 5-year average"/>
  </r>
  <r>
    <n v="4.5"/>
    <x v="19"/>
    <s v="East Providence"/>
    <x v="2"/>
    <n v="0.36399999999999999"/>
    <n v="0.28299999999999997"/>
    <n v="0.28999999999999998"/>
    <n v="0.27900000000000003"/>
    <s v="Census ACS 2014 - 2018 5-year average"/>
  </r>
  <r>
    <n v="4.5"/>
    <x v="19"/>
    <s v="Exeter"/>
    <x v="1"/>
    <n v="9.6000000000000002E-2"/>
    <n v="0.30499999999999999"/>
    <n v="0.28999999999999998"/>
    <n v="0.27900000000000003"/>
    <s v="Census ACS 2014 - 2018 5-year average"/>
  </r>
  <r>
    <n v="4.5"/>
    <x v="19"/>
    <s v="Foster"/>
    <x v="2"/>
    <n v="6.4000000000000001E-2"/>
    <n v="0.28299999999999997"/>
    <n v="0.28999999999999998"/>
    <n v="0.27900000000000003"/>
    <s v="Census ACS 2014 - 2018 5-year average"/>
  </r>
  <r>
    <n v="4.5"/>
    <x v="19"/>
    <s v="Glocester"/>
    <x v="2"/>
    <n v="0.13700000000000001"/>
    <n v="0.28299999999999997"/>
    <n v="0.28999999999999998"/>
    <n v="0.27900000000000003"/>
    <s v="Census ACS 2014 - 2018 5-year average"/>
  </r>
  <r>
    <n v="4.5"/>
    <x v="19"/>
    <s v="Hopkinton"/>
    <x v="1"/>
    <n v="0.186"/>
    <n v="0.30499999999999999"/>
    <n v="0.28999999999999998"/>
    <n v="0.27900000000000003"/>
    <s v="Census ACS 2014 - 2018 5-year average"/>
  </r>
  <r>
    <n v="4.5"/>
    <x v="19"/>
    <s v="Jamestown"/>
    <x v="4"/>
    <n v="0.153"/>
    <n v="0.375"/>
    <n v="0.28999999999999998"/>
    <n v="0.27900000000000003"/>
    <s v="Census ACS 2014 - 2018 5-year average"/>
  </r>
  <r>
    <n v="4.5"/>
    <x v="19"/>
    <s v="Johnston"/>
    <x v="2"/>
    <n v="0.252"/>
    <n v="0.28299999999999997"/>
    <n v="0.28999999999999998"/>
    <n v="0.27900000000000003"/>
    <s v="Census ACS 2014 - 2018 5-year average"/>
  </r>
  <r>
    <n v="4.5"/>
    <x v="19"/>
    <s v="Lincoln"/>
    <x v="2"/>
    <n v="0.26300000000000001"/>
    <n v="0.28299999999999997"/>
    <n v="0.28999999999999998"/>
    <n v="0.27900000000000003"/>
    <s v="Census ACS 2014 - 2018 5-year average"/>
  </r>
  <r>
    <n v="4.5"/>
    <x v="19"/>
    <s v="Little Compton"/>
    <x v="4"/>
    <n v="0.20399999999999999"/>
    <n v="0.375"/>
    <n v="0.28999999999999998"/>
    <n v="0.27900000000000003"/>
    <s v="Census ACS 2014 - 2018 5-year average"/>
  </r>
  <r>
    <n v="4.5"/>
    <x v="19"/>
    <s v="Middletown"/>
    <x v="4"/>
    <n v="0.52300000000000002"/>
    <n v="0.375"/>
    <n v="0.28999999999999998"/>
    <n v="0.27900000000000003"/>
    <s v="Census ACS 2014 - 2018 5-year average"/>
  </r>
  <r>
    <n v="4.5"/>
    <x v="19"/>
    <s v="North Kingstown"/>
    <x v="1"/>
    <n v="0.34100000000000003"/>
    <n v="0.30499999999999999"/>
    <n v="0.28999999999999998"/>
    <n v="0.27900000000000003"/>
    <s v="Census ACS 2014 - 2018 5-year average"/>
  </r>
  <r>
    <n v="4.5"/>
    <x v="19"/>
    <s v="North Providence"/>
    <x v="2"/>
    <n v="0.55200000000000005"/>
    <n v="0.28299999999999997"/>
    <n v="0.28999999999999998"/>
    <n v="0.27900000000000003"/>
    <s v="Census ACS 2014 - 2018 5-year average"/>
  </r>
  <r>
    <n v="4.5"/>
    <x v="19"/>
    <s v="North Smithfield"/>
    <x v="2"/>
    <n v="0.23899999999999999"/>
    <n v="0.28299999999999997"/>
    <n v="0.28999999999999998"/>
    <n v="0.27900000000000003"/>
    <s v="Census ACS 2014 - 2018 5-year average"/>
  </r>
  <r>
    <n v="4.5"/>
    <x v="19"/>
    <s v="Narragansett"/>
    <x v="1"/>
    <n v="0.26800000000000002"/>
    <n v="0.30499999999999999"/>
    <n v="0.28999999999999998"/>
    <n v="0.27900000000000003"/>
    <s v="Census ACS 2014 - 2018 5-year average"/>
  </r>
  <r>
    <n v="4.5"/>
    <x v="19"/>
    <s v="Newport"/>
    <x v="4"/>
    <n v="0.186"/>
    <n v="0.375"/>
    <n v="0.28999999999999998"/>
    <n v="0.27900000000000003"/>
    <s v="Census ACS 2014 - 2018 5-year average"/>
  </r>
  <r>
    <n v="4.5"/>
    <x v="19"/>
    <s v="Pawtucket"/>
    <x v="2"/>
    <n v="0.27500000000000002"/>
    <n v="0.28299999999999997"/>
    <n v="0.28999999999999998"/>
    <n v="0.27900000000000003"/>
    <s v="Census ACS 2014 - 2018 5-year average"/>
  </r>
  <r>
    <n v="4.5"/>
    <x v="19"/>
    <s v="Portsmouth"/>
    <x v="4"/>
    <n v="0.23599999999999999"/>
    <n v="0.375"/>
    <n v="0.28999999999999998"/>
    <n v="0.27900000000000003"/>
    <s v="Census ACS 2014 - 2018 5-year average"/>
  </r>
  <r>
    <n v="4.5"/>
    <x v="19"/>
    <s v="Providence"/>
    <x v="2"/>
    <n v="0.317"/>
    <n v="0.28299999999999997"/>
    <n v="0.28999999999999998"/>
    <n v="0.27900000000000003"/>
    <s v="Census ACS 2014 - 2018 5-year average"/>
  </r>
  <r>
    <n v="4.5"/>
    <x v="19"/>
    <s v="Richmond"/>
    <x v="1"/>
    <n v="0.158"/>
    <n v="0.30499999999999999"/>
    <n v="0.28999999999999998"/>
    <n v="0.27900000000000003"/>
    <s v="Census ACS 2014 - 2018 5-year average"/>
  </r>
  <r>
    <n v="4.5"/>
    <x v="19"/>
    <s v="South Kingstown"/>
    <x v="1"/>
    <n v="0.104"/>
    <n v="0.30499999999999999"/>
    <n v="0.28999999999999998"/>
    <n v="0.27900000000000003"/>
    <s v="Census ACS 2014 - 2018 5-year average"/>
  </r>
  <r>
    <n v="4.5"/>
    <x v="19"/>
    <s v="Scituate"/>
    <x v="2"/>
    <n v="0.29299999999999998"/>
    <n v="0.28299999999999997"/>
    <n v="0.28999999999999998"/>
    <n v="0.27900000000000003"/>
    <s v="Census ACS 2014 - 2018 5-year average"/>
  </r>
  <r>
    <n v="4.5"/>
    <x v="19"/>
    <s v="Smithfield"/>
    <x v="2"/>
    <n v="0.40899999999999997"/>
    <n v="0.28299999999999997"/>
    <n v="0.28999999999999998"/>
    <n v="0.27900000000000003"/>
    <s v="Census ACS 2014 - 2018 5-year average"/>
  </r>
  <r>
    <n v="4.5"/>
    <x v="19"/>
    <s v="Tiverton"/>
    <x v="4"/>
    <n v="0.161"/>
    <n v="0.375"/>
    <n v="0.28999999999999998"/>
    <n v="0.27900000000000003"/>
    <s v="Census ACS 2014 - 2018 5-year average"/>
  </r>
  <r>
    <n v="4.5"/>
    <x v="19"/>
    <s v="West Greenwich"/>
    <x v="3"/>
    <n v="0.27100000000000002"/>
    <n v="0.253"/>
    <n v="0.28999999999999998"/>
    <n v="0.27900000000000003"/>
    <s v="Census ACS 2014 - 2018 5-year average"/>
  </r>
  <r>
    <n v="4.5"/>
    <x v="19"/>
    <s v="West Warwick"/>
    <x v="3"/>
    <n v="0.26800000000000002"/>
    <n v="0.253"/>
    <n v="0.28999999999999998"/>
    <n v="0.27900000000000003"/>
    <s v="Census ACS 2014 - 2018 5-year average"/>
  </r>
  <r>
    <n v="4.5"/>
    <x v="19"/>
    <s v="Warren"/>
    <x v="0"/>
    <n v="0.11899999999999999"/>
    <n v="0.32700000000000001"/>
    <n v="0.28999999999999998"/>
    <n v="0.27900000000000003"/>
    <s v="Census ACS 2014 - 2018 5-year average"/>
  </r>
  <r>
    <n v="4.5"/>
    <x v="19"/>
    <s v="Warwick"/>
    <x v="3"/>
    <n v="0.33100000000000002"/>
    <n v="0.253"/>
    <n v="0.28999999999999998"/>
    <n v="0.27900000000000003"/>
    <s v="Census ACS 2014 - 2018 5-year average"/>
  </r>
  <r>
    <n v="4.5"/>
    <x v="19"/>
    <s v="Westerly"/>
    <x v="1"/>
    <n v="0.41"/>
    <n v="0.30499999999999999"/>
    <n v="0.28999999999999998"/>
    <n v="0.27900000000000003"/>
    <s v="Census ACS 2014 - 2018 5-year average"/>
  </r>
  <r>
    <n v="4.5"/>
    <x v="19"/>
    <s v="Woonsocket"/>
    <x v="2"/>
    <n v="0.32500000000000001"/>
    <n v="0.28299999999999997"/>
    <n v="0.28999999999999998"/>
    <n v="0.27900000000000003"/>
    <s v="Census ACS 2014 - 2018 5-year average"/>
  </r>
  <r>
    <n v="4.5999999999999996"/>
    <x v="20"/>
    <s v="Barrington"/>
    <x v="0"/>
    <n v="0.97729200000000005"/>
    <n v="0.91200000000000003"/>
    <n v="0.88500000000000001"/>
    <n v="0.88300000000000001"/>
    <s v="Census ACS 2014 - 2018 5-year average"/>
  </r>
  <r>
    <n v="4.5999999999999996"/>
    <x v="20"/>
    <s v="Block Island"/>
    <x v="1"/>
    <n v="0.97245199999999998"/>
    <n v="0.94899999999999995"/>
    <n v="0.88500000000000001"/>
    <n v="0.88300000000000001"/>
    <s v="Census ACS 2014 - 2018 5-year average"/>
  </r>
  <r>
    <n v="4.5999999999999996"/>
    <x v="20"/>
    <s v="Bristol"/>
    <x v="0"/>
    <n v="0.86691499999999999"/>
    <n v="0.91200000000000003"/>
    <n v="0.88500000000000001"/>
    <n v="0.88300000000000001"/>
    <s v="Census ACS 2014 - 2018 5-year average"/>
  </r>
  <r>
    <n v="4.5999999999999996"/>
    <x v="20"/>
    <s v="Burrillvile"/>
    <x v="2"/>
    <n v="0.91039499999999995"/>
    <n v="0.85199999999999998"/>
    <n v="0.88500000000000001"/>
    <n v="0.88300000000000001"/>
    <s v="Census ACS 2014 - 2018 5-year average"/>
  </r>
  <r>
    <n v="4.5999999999999996"/>
    <x v="20"/>
    <s v="Central Falls"/>
    <x v="2"/>
    <n v="0.64538600000000002"/>
    <n v="0.85199999999999998"/>
    <n v="0.88500000000000001"/>
    <n v="0.88300000000000001"/>
    <s v="Census ACS 2014 - 2018 5-year average"/>
  </r>
  <r>
    <n v="4.5999999999999996"/>
    <x v="20"/>
    <s v="Charlestown"/>
    <x v="1"/>
    <n v="0.94052199999999997"/>
    <n v="0.94899999999999995"/>
    <n v="0.88500000000000001"/>
    <n v="0.88300000000000001"/>
    <s v="Census ACS 2014 - 2018 5-year average"/>
  </r>
  <r>
    <n v="4.5999999999999996"/>
    <x v="20"/>
    <s v="Coventry"/>
    <x v="3"/>
    <n v="0.91922999999999999"/>
    <n v="0.92400000000000004"/>
    <n v="0.88500000000000001"/>
    <n v="0.88300000000000001"/>
    <s v="Census ACS 2014 - 2018 5-year average"/>
  </r>
  <r>
    <n v="4.5999999999999996"/>
    <x v="20"/>
    <s v="Cranston"/>
    <x v="2"/>
    <n v="0.891038"/>
    <n v="0.85199999999999998"/>
    <n v="0.88500000000000001"/>
    <n v="0.88300000000000001"/>
    <s v="Census ACS 2014 - 2018 5-year average"/>
  </r>
  <r>
    <n v="4.5999999999999996"/>
    <x v="20"/>
    <s v="Cumberland"/>
    <x v="2"/>
    <n v="0.90739800000000004"/>
    <n v="0.85199999999999998"/>
    <n v="0.88500000000000001"/>
    <n v="0.88300000000000001"/>
    <s v="Census ACS 2014 - 2018 5-year average"/>
  </r>
  <r>
    <n v="4.5999999999999996"/>
    <x v="20"/>
    <s v="East Greenwich"/>
    <x v="3"/>
    <n v="0.95651299999999995"/>
    <n v="0.92400000000000004"/>
    <n v="0.88500000000000001"/>
    <n v="0.88300000000000001"/>
    <s v="Census ACS 2014 - 2018 5-year average"/>
  </r>
  <r>
    <n v="4.5999999999999996"/>
    <x v="20"/>
    <s v="East Providence"/>
    <x v="2"/>
    <n v="0.84907100000000002"/>
    <n v="0.85199999999999998"/>
    <n v="0.88500000000000001"/>
    <n v="0.88300000000000001"/>
    <s v="Census ACS 2014 - 2018 5-year average"/>
  </r>
  <r>
    <n v="4.5999999999999996"/>
    <x v="20"/>
    <s v="Exeter"/>
    <x v="1"/>
    <n v="0.92869100000000004"/>
    <n v="0.94899999999999995"/>
    <n v="0.88500000000000001"/>
    <n v="0.88300000000000001"/>
    <s v="Census ACS 2014 - 2018 5-year average"/>
  </r>
  <r>
    <n v="4.5999999999999996"/>
    <x v="20"/>
    <s v="Foster"/>
    <x v="2"/>
    <n v="0.96373900000000001"/>
    <n v="0.85199999999999998"/>
    <n v="0.88500000000000001"/>
    <n v="0.88300000000000001"/>
    <s v="Census ACS 2014 - 2018 5-year average"/>
  </r>
  <r>
    <n v="4.5999999999999996"/>
    <x v="20"/>
    <s v="Glocester"/>
    <x v="2"/>
    <n v="0.95831200000000005"/>
    <n v="0.85199999999999998"/>
    <n v="0.88500000000000001"/>
    <n v="0.88300000000000001"/>
    <s v="Census ACS 2014 - 2018 5-year average"/>
  </r>
  <r>
    <n v="4.5999999999999996"/>
    <x v="20"/>
    <s v="Hopkinton"/>
    <x v="1"/>
    <n v="0.96310899999999999"/>
    <n v="0.94899999999999995"/>
    <n v="0.88500000000000001"/>
    <n v="0.88300000000000001"/>
    <s v="Census ACS 2014 - 2018 5-year average"/>
  </r>
  <r>
    <n v="4.5999999999999996"/>
    <x v="20"/>
    <s v="Jamestown"/>
    <x v="4"/>
    <n v="0.97265299999999999"/>
    <n v="0.93400000000000005"/>
    <n v="0.88500000000000001"/>
    <n v="0.88300000000000001"/>
    <s v="Census ACS 2014 - 2018 5-year average"/>
  </r>
  <r>
    <n v="4.5999999999999996"/>
    <x v="20"/>
    <s v="Johnston"/>
    <x v="2"/>
    <n v="0.916242"/>
    <n v="0.85199999999999998"/>
    <n v="0.88500000000000001"/>
    <n v="0.88300000000000001"/>
    <s v="Census ACS 2014 - 2018 5-year average"/>
  </r>
  <r>
    <n v="4.5999999999999996"/>
    <x v="20"/>
    <s v="Lincoln"/>
    <x v="2"/>
    <n v="0.90254299999999998"/>
    <n v="0.85199999999999998"/>
    <n v="0.88500000000000001"/>
    <n v="0.88300000000000001"/>
    <s v="Census ACS 2014 - 2018 5-year average"/>
  </r>
  <r>
    <n v="4.5999999999999996"/>
    <x v="20"/>
    <s v="Little Compton"/>
    <x v="4"/>
    <n v="0.963534"/>
    <n v="0.93400000000000005"/>
    <n v="0.88500000000000001"/>
    <n v="0.88300000000000001"/>
    <s v="Census ACS 2014 - 2018 5-year average"/>
  </r>
  <r>
    <n v="4.5999999999999996"/>
    <x v="20"/>
    <s v="Middletown"/>
    <x v="4"/>
    <n v="0.91924499999999998"/>
    <n v="0.93400000000000005"/>
    <n v="0.88500000000000001"/>
    <n v="0.88300000000000001"/>
    <s v="Census ACS 2014 - 2018 5-year average"/>
  </r>
  <r>
    <n v="4.5999999999999996"/>
    <x v="20"/>
    <s v="North Kingstown"/>
    <x v="1"/>
    <n v="0.96823700000000001"/>
    <n v="0.94899999999999995"/>
    <n v="0.88500000000000001"/>
    <n v="0.88300000000000001"/>
    <s v="Census ACS 2014 - 2018 5-year average"/>
  </r>
  <r>
    <n v="4.5999999999999996"/>
    <x v="20"/>
    <s v="North Providence"/>
    <x v="2"/>
    <n v="0.94376099999999996"/>
    <n v="0.85199999999999998"/>
    <n v="0.88500000000000001"/>
    <n v="0.88300000000000001"/>
    <s v="Census ACS 2014 - 2018 5-year average"/>
  </r>
  <r>
    <n v="4.5999999999999996"/>
    <x v="20"/>
    <s v="North Smithfield"/>
    <x v="2"/>
    <n v="0.95859399999999995"/>
    <n v="0.85199999999999998"/>
    <n v="0.88500000000000001"/>
    <n v="0.88300000000000001"/>
    <s v="Census ACS 2014 - 2018 5-year average"/>
  </r>
  <r>
    <n v="4.5999999999999996"/>
    <x v="20"/>
    <s v="Narragansett"/>
    <x v="1"/>
    <n v="0.90296600000000005"/>
    <n v="0.94899999999999995"/>
    <n v="0.88500000000000001"/>
    <n v="0.88300000000000001"/>
    <s v="Census ACS 2014 - 2018 5-year average"/>
  </r>
  <r>
    <n v="4.5999999999999996"/>
    <x v="20"/>
    <s v="Newport"/>
    <x v="4"/>
    <n v="0.90852699999999997"/>
    <n v="0.93400000000000005"/>
    <n v="0.88500000000000001"/>
    <n v="0.88300000000000001"/>
    <s v="Census ACS 2014 - 2018 5-year average"/>
  </r>
  <r>
    <n v="4.5999999999999996"/>
    <x v="20"/>
    <s v="Pawtucket"/>
    <x v="2"/>
    <n v="0.80324499999999999"/>
    <n v="0.85199999999999998"/>
    <n v="0.88500000000000001"/>
    <n v="0.88300000000000001"/>
    <s v="Census ACS 2014 - 2018 5-year average"/>
  </r>
  <r>
    <n v="4.5999999999999996"/>
    <x v="20"/>
    <s v="Portsmouth"/>
    <x v="4"/>
    <n v="0.92600000000000005"/>
    <n v="0.93400000000000005"/>
    <n v="0.88500000000000001"/>
    <n v="0.88300000000000001"/>
    <s v="Census ACS 2014 - 2018 5-year average"/>
  </r>
  <r>
    <n v="4.5999999999999996"/>
    <x v="20"/>
    <s v="Providence"/>
    <x v="2"/>
    <n v="0.80495700000000003"/>
    <n v="0.85199999999999998"/>
    <n v="0.88500000000000001"/>
    <n v="0.88300000000000001"/>
    <s v="Census ACS 2014 - 2018 5-year average"/>
  </r>
  <r>
    <n v="4.5999999999999996"/>
    <x v="20"/>
    <s v="Richmond"/>
    <x v="1"/>
    <n v="0.96516999999999997"/>
    <n v="0.94899999999999995"/>
    <n v="0.88500000000000001"/>
    <n v="0.88300000000000001"/>
    <s v="Census ACS 2014 - 2018 5-year average"/>
  </r>
  <r>
    <n v="4.5999999999999996"/>
    <x v="20"/>
    <s v="South Kingstown"/>
    <x v="1"/>
    <n v="0.94777699999999998"/>
    <n v="0.94899999999999995"/>
    <n v="0.88500000000000001"/>
    <n v="0.88300000000000001"/>
    <s v="Census ACS 2014 - 2018 5-year average"/>
  </r>
  <r>
    <n v="4.5999999999999996"/>
    <x v="20"/>
    <s v="Scituate"/>
    <x v="2"/>
    <n v="0.93468200000000001"/>
    <n v="0.85199999999999998"/>
    <n v="0.88500000000000001"/>
    <n v="0.88300000000000001"/>
    <s v="Census ACS 2014 - 2018 5-year average"/>
  </r>
  <r>
    <n v="4.5999999999999996"/>
    <x v="20"/>
    <s v="Smithfield"/>
    <x v="2"/>
    <n v="0.95663600000000004"/>
    <n v="0.85199999999999998"/>
    <n v="0.88500000000000001"/>
    <n v="0.88300000000000001"/>
    <s v="Census ACS 2014 - 2018 5-year average"/>
  </r>
  <r>
    <n v="4.5999999999999996"/>
    <x v="20"/>
    <s v="Tiverton"/>
    <x v="4"/>
    <n v="0.92462599999999995"/>
    <n v="0.93400000000000005"/>
    <n v="0.88500000000000001"/>
    <n v="0.88300000000000001"/>
    <s v="Census ACS 2014 - 2018 5-year average"/>
  </r>
  <r>
    <n v="4.5999999999999996"/>
    <x v="20"/>
    <s v="West Greenwich"/>
    <x v="3"/>
    <n v="0.90529400000000004"/>
    <n v="0.92400000000000004"/>
    <n v="0.88500000000000001"/>
    <n v="0.88300000000000001"/>
    <s v="Census ACS 2014 - 2018 5-year average"/>
  </r>
  <r>
    <n v="4.5999999999999996"/>
    <x v="20"/>
    <s v="West Warwick"/>
    <x v="3"/>
    <n v="0.92743200000000003"/>
    <n v="0.92400000000000004"/>
    <n v="0.88500000000000001"/>
    <n v="0.88300000000000001"/>
    <s v="Census ACS 2014 - 2018 5-year average"/>
  </r>
  <r>
    <n v="4.5999999999999996"/>
    <x v="20"/>
    <s v="Warren"/>
    <x v="0"/>
    <n v="0.98536800000000002"/>
    <n v="0.91200000000000003"/>
    <n v="0.88500000000000001"/>
    <n v="0.88300000000000001"/>
    <s v="Census ACS 2014 - 2018 5-year average"/>
  </r>
  <r>
    <n v="4.5999999999999996"/>
    <x v="20"/>
    <s v="Warwick"/>
    <x v="3"/>
    <n v="0.89297000000000004"/>
    <n v="0.92400000000000004"/>
    <n v="0.88500000000000001"/>
    <n v="0.88300000000000001"/>
    <s v="Census ACS 2014 - 2018 5-year average"/>
  </r>
  <r>
    <n v="4.5999999999999996"/>
    <x v="20"/>
    <s v="Westerly"/>
    <x v="1"/>
    <n v="0.91399600000000003"/>
    <n v="0.94899999999999995"/>
    <n v="0.88500000000000001"/>
    <n v="0.88300000000000001"/>
    <s v="Census ACS 2014 - 2018 5-year average"/>
  </r>
  <r>
    <n v="4.5999999999999996"/>
    <x v="20"/>
    <s v="Woonsocket"/>
    <x v="2"/>
    <n v="0.790798"/>
    <n v="0.85199999999999998"/>
    <n v="0.88500000000000001"/>
    <n v="0.88300000000000001"/>
    <s v="Census ACS 2014 - 2018 5-year average"/>
  </r>
  <r>
    <n v="5.2"/>
    <x v="21"/>
    <s v="Barrington"/>
    <x v="0"/>
    <n v="0.3957"/>
    <n v="0.39369999999999999"/>
    <n v="0.3901"/>
    <m/>
    <n v="2020"/>
  </r>
  <r>
    <n v="5.2"/>
    <x v="21"/>
    <s v="Block Island"/>
    <x v="1"/>
    <n v="0.3196"/>
    <n v="0.375"/>
    <n v="0.3901"/>
    <m/>
    <n v="2020"/>
  </r>
  <r>
    <n v="5.2"/>
    <x v="21"/>
    <s v="Bristol"/>
    <x v="0"/>
    <n v="0.32390000000000002"/>
    <n v="0.39369999999999999"/>
    <n v="0.3901"/>
    <m/>
    <n v="2020"/>
  </r>
  <r>
    <n v="5.2"/>
    <x v="21"/>
    <s v="Burrillville"/>
    <x v="2"/>
    <n v="0.29680000000000001"/>
    <n v="0.4158"/>
    <n v="0.3901"/>
    <m/>
    <n v="2020"/>
  </r>
  <r>
    <n v="5.2"/>
    <x v="21"/>
    <s v="Central Falls"/>
    <x v="2"/>
    <n v="0.34820000000000001"/>
    <n v="0.4158"/>
    <n v="0.3901"/>
    <m/>
    <n v="2020"/>
  </r>
  <r>
    <n v="5.2"/>
    <x v="21"/>
    <s v="Charlestown"/>
    <x v="1"/>
    <n v="0.33260000000000001"/>
    <n v="0.375"/>
    <n v="0.3901"/>
    <m/>
    <n v="2020"/>
  </r>
  <r>
    <n v="5.2"/>
    <x v="21"/>
    <s v="Coventry"/>
    <x v="3"/>
    <n v="0.40400000000000003"/>
    <n v="0.41120000000000001"/>
    <n v="0.3901"/>
    <m/>
    <n v="2020"/>
  </r>
  <r>
    <n v="5.2"/>
    <x v="21"/>
    <s v="Cranston"/>
    <x v="2"/>
    <n v="0.51180000000000003"/>
    <n v="0.4158"/>
    <n v="0.3901"/>
    <m/>
    <n v="2020"/>
  </r>
  <r>
    <n v="5.2"/>
    <x v="21"/>
    <s v="Cumberland"/>
    <x v="2"/>
    <n v="0.43580000000000002"/>
    <n v="0.4158"/>
    <n v="0.3901"/>
    <m/>
    <n v="2020"/>
  </r>
  <r>
    <n v="5.2"/>
    <x v="21"/>
    <s v="East Greenwich"/>
    <x v="3"/>
    <n v="0.42530000000000001"/>
    <n v="0.41120000000000001"/>
    <n v="0.3901"/>
    <m/>
    <n v="2020"/>
  </r>
  <r>
    <n v="5.2"/>
    <x v="21"/>
    <s v="East Providence"/>
    <x v="2"/>
    <n v="0.435"/>
    <n v="0.4158"/>
    <n v="0.3901"/>
    <m/>
    <n v="2020"/>
  </r>
  <r>
    <n v="5.2"/>
    <x v="21"/>
    <s v="Exeter"/>
    <x v="1"/>
    <n v="0.41599999999999998"/>
    <n v="0.375"/>
    <n v="0.3901"/>
    <m/>
    <n v="2020"/>
  </r>
  <r>
    <n v="5.2"/>
    <x v="21"/>
    <s v="Foster"/>
    <x v="2"/>
    <n v="0.31419999999999998"/>
    <n v="0.4158"/>
    <n v="0.3901"/>
    <m/>
    <n v="2020"/>
  </r>
  <r>
    <n v="5.2"/>
    <x v="21"/>
    <s v="Glocester"/>
    <x v="2"/>
    <n v="0.34289999999999998"/>
    <n v="0.4158"/>
    <n v="0.3901"/>
    <m/>
    <n v="2020"/>
  </r>
  <r>
    <n v="5.2"/>
    <x v="21"/>
    <s v="Hopkinton"/>
    <x v="1"/>
    <n v="0.34179999999999999"/>
    <n v="0.375"/>
    <n v="0.3901"/>
    <m/>
    <n v="2020"/>
  </r>
  <r>
    <n v="5.2"/>
    <x v="21"/>
    <s v="Jamestown"/>
    <x v="4"/>
    <n v="0.3987"/>
    <n v="0.39069999999999999"/>
    <n v="0.3901"/>
    <m/>
    <n v="2020"/>
  </r>
  <r>
    <n v="5.2"/>
    <x v="21"/>
    <s v="Johnston"/>
    <x v="2"/>
    <n v="0.46560000000000001"/>
    <n v="0.4158"/>
    <n v="0.3901"/>
    <m/>
    <n v="2020"/>
  </r>
  <r>
    <n v="5.2"/>
    <x v="21"/>
    <s v="Lincoln"/>
    <x v="2"/>
    <n v="0.43009999999999998"/>
    <n v="0.4158"/>
    <n v="0.3901"/>
    <m/>
    <n v="2020"/>
  </r>
  <r>
    <n v="5.2"/>
    <x v="21"/>
    <s v="Little Compton"/>
    <x v="4"/>
    <n v="0.3024"/>
    <n v="0.39069999999999999"/>
    <n v="0.3901"/>
    <m/>
    <n v="2020"/>
  </r>
  <r>
    <n v="5.2"/>
    <x v="21"/>
    <s v="Middletown"/>
    <x v="4"/>
    <n v="0.41060000000000002"/>
    <n v="0.39069999999999999"/>
    <n v="0.3901"/>
    <m/>
    <n v="2020"/>
  </r>
  <r>
    <n v="5.2"/>
    <x v="21"/>
    <s v="North Kingstown"/>
    <x v="1"/>
    <n v="0.4027"/>
    <n v="0.375"/>
    <n v="0.3901"/>
    <m/>
    <n v="2020"/>
  </r>
  <r>
    <n v="5.2"/>
    <x v="21"/>
    <s v="North Providence"/>
    <x v="2"/>
    <n v="0.3876"/>
    <n v="0.4158"/>
    <n v="0.3901"/>
    <m/>
    <n v="2020"/>
  </r>
  <r>
    <n v="5.2"/>
    <x v="21"/>
    <s v="North Smithfield"/>
    <x v="2"/>
    <n v="0.49930000000000002"/>
    <n v="0.4158"/>
    <n v="0.3901"/>
    <m/>
    <n v="2020"/>
  </r>
  <r>
    <n v="5.2"/>
    <x v="21"/>
    <s v="Narragansett"/>
    <x v="1"/>
    <n v="0.33069999999999999"/>
    <n v="0.375"/>
    <n v="0.3901"/>
    <m/>
    <n v="2020"/>
  </r>
  <r>
    <n v="5.2"/>
    <x v="21"/>
    <s v="New Shoreham"/>
    <x v="1"/>
    <n v="0.3196"/>
    <n v="0.375"/>
    <n v="0.3901"/>
    <m/>
    <n v="2020"/>
  </r>
  <r>
    <n v="5.2"/>
    <x v="21"/>
    <s v="Newport"/>
    <x v="4"/>
    <n v="0.49780000000000002"/>
    <n v="0.39069999999999999"/>
    <n v="0.3901"/>
    <m/>
    <n v="2020"/>
  </r>
  <r>
    <n v="5.2"/>
    <x v="21"/>
    <s v="Pawtucket"/>
    <x v="2"/>
    <n v="0.49330000000000002"/>
    <n v="0.4158"/>
    <n v="0.3901"/>
    <m/>
    <n v="2020"/>
  </r>
  <r>
    <n v="5.2"/>
    <x v="21"/>
    <s v="Portsmouth"/>
    <x v="4"/>
    <n v="0.39579999999999999"/>
    <n v="0.39069999999999999"/>
    <n v="0.3901"/>
    <m/>
    <n v="2020"/>
  </r>
  <r>
    <n v="5.2"/>
    <x v="21"/>
    <s v="Providence"/>
    <x v="2"/>
    <n v="0.41620000000000001"/>
    <n v="0.4158"/>
    <n v="0.3901"/>
    <m/>
    <n v="2020"/>
  </r>
  <r>
    <n v="5.2"/>
    <x v="21"/>
    <s v="Richmond"/>
    <x v="1"/>
    <n v="0.46760000000000002"/>
    <n v="0.375"/>
    <n v="0.3901"/>
    <m/>
    <n v="2020"/>
  </r>
  <r>
    <n v="5.2"/>
    <x v="21"/>
    <s v="South Kingstown"/>
    <x v="1"/>
    <n v="0.378"/>
    <n v="0.375"/>
    <n v="0.3901"/>
    <m/>
    <n v="2020"/>
  </r>
  <r>
    <n v="5.2"/>
    <x v="21"/>
    <s v="Scituate"/>
    <x v="2"/>
    <n v="0.3362"/>
    <n v="0.4158"/>
    <n v="0.3901"/>
    <m/>
    <n v="2020"/>
  </r>
  <r>
    <n v="5.2"/>
    <x v="21"/>
    <s v="Smithfield"/>
    <x v="2"/>
    <n v="0.4758"/>
    <n v="0.4158"/>
    <n v="0.3901"/>
    <m/>
    <n v="2020"/>
  </r>
  <r>
    <n v="5.2"/>
    <x v="21"/>
    <s v="Tiverton"/>
    <x v="4"/>
    <n v="0.33910000000000001"/>
    <n v="0.39069999999999999"/>
    <n v="0.3901"/>
    <m/>
    <n v="2020"/>
  </r>
  <r>
    <n v="5.2"/>
    <x v="21"/>
    <s v="West Greenwich"/>
    <x v="3"/>
    <n v="0.36870000000000003"/>
    <n v="0.41120000000000001"/>
    <n v="0.3901"/>
    <m/>
    <n v="2020"/>
  </r>
  <r>
    <n v="5.2"/>
    <x v="21"/>
    <s v="West Warwick"/>
    <x v="3"/>
    <n v="0.39650000000000002"/>
    <n v="0.41120000000000001"/>
    <n v="0.3901"/>
    <m/>
    <n v="2020"/>
  </r>
  <r>
    <n v="5.2"/>
    <x v="21"/>
    <s v="Warren"/>
    <x v="0"/>
    <n v="0.46160000000000001"/>
    <n v="0.39369999999999999"/>
    <n v="0.3901"/>
    <m/>
    <n v="2020"/>
  </r>
  <r>
    <n v="5.2"/>
    <x v="21"/>
    <s v="Warwick"/>
    <x v="3"/>
    <n v="0.4617"/>
    <n v="0.41120000000000001"/>
    <n v="0.3901"/>
    <m/>
    <n v="2020"/>
  </r>
  <r>
    <n v="5.2"/>
    <x v="21"/>
    <s v="Westerly"/>
    <x v="1"/>
    <n v="0.38219999999999998"/>
    <n v="0.375"/>
    <n v="0.3901"/>
    <m/>
    <n v="2020"/>
  </r>
  <r>
    <n v="5.2"/>
    <x v="21"/>
    <s v="Woonsocket"/>
    <x v="2"/>
    <n v="0.46450000000000002"/>
    <n v="0.4158"/>
    <n v="0.3901"/>
    <m/>
    <n v="2020"/>
  </r>
  <r>
    <n v="5.4"/>
    <x v="22"/>
    <s v="Barrington"/>
    <x v="0"/>
    <n v="0.4"/>
    <n v="0.26700000000000002"/>
    <n v="0.33189999999999997"/>
    <m/>
    <n v="2020"/>
  </r>
  <r>
    <n v="5.4"/>
    <x v="22"/>
    <s v="Block Island"/>
    <x v="1"/>
    <m/>
    <n v="0.36170000000000002"/>
    <n v="0.33189999999999997"/>
    <m/>
    <n v="2020"/>
  </r>
  <r>
    <n v="5.4"/>
    <x v="22"/>
    <s v="Bristol"/>
    <x v="0"/>
    <n v="0.2"/>
    <n v="0.26700000000000002"/>
    <n v="0.33189999999999997"/>
    <m/>
    <n v="2020"/>
  </r>
  <r>
    <n v="5.4"/>
    <x v="22"/>
    <s v="Burrillvile"/>
    <x v="2"/>
    <n v="0.1429"/>
    <n v="0.3"/>
    <n v="0.33189999999999997"/>
    <m/>
    <n v="2020"/>
  </r>
  <r>
    <n v="5.4"/>
    <x v="22"/>
    <s v="Central Falls"/>
    <x v="2"/>
    <n v="0.28570000000000001"/>
    <n v="0.3"/>
    <n v="0.33189999999999997"/>
    <m/>
    <n v="2020"/>
  </r>
  <r>
    <n v="5.4"/>
    <x v="22"/>
    <s v="Charlestown"/>
    <x v="1"/>
    <n v="0.8"/>
    <n v="0.36170000000000002"/>
    <n v="0.33189999999999997"/>
    <m/>
    <n v="2020"/>
  </r>
  <r>
    <n v="5.4"/>
    <x v="22"/>
    <s v="Coventry"/>
    <x v="3"/>
    <n v="0.6"/>
    <n v="0.29630000000000001"/>
    <n v="0.33189999999999997"/>
    <m/>
    <n v="2020"/>
  </r>
  <r>
    <n v="5.4"/>
    <x v="22"/>
    <s v="Cranston"/>
    <x v="2"/>
    <n v="0.11"/>
    <n v="0.3"/>
    <n v="0.33189999999999997"/>
    <m/>
    <n v="2020"/>
  </r>
  <r>
    <n v="5.4"/>
    <x v="22"/>
    <s v="Cumberland"/>
    <x v="2"/>
    <n v="0.25"/>
    <n v="0.3"/>
    <n v="0.33189999999999997"/>
    <m/>
    <n v="2020"/>
  </r>
  <r>
    <n v="5.4"/>
    <x v="22"/>
    <s v="East Greenwich"/>
    <x v="3"/>
    <n v="0.4"/>
    <n v="0.29630000000000001"/>
    <n v="0.33189999999999997"/>
    <m/>
    <n v="2020"/>
  </r>
  <r>
    <n v="5.4"/>
    <x v="22"/>
    <s v="East Providence"/>
    <x v="2"/>
    <n v="0.2"/>
    <n v="0.3"/>
    <n v="0.33189999999999997"/>
    <m/>
    <n v="2020"/>
  </r>
  <r>
    <n v="5.4"/>
    <x v="22"/>
    <s v="Exeter"/>
    <x v="1"/>
    <m/>
    <n v="0.36170000000000002"/>
    <n v="0.33189999999999997"/>
    <m/>
    <n v="2020"/>
  </r>
  <r>
    <n v="5.4"/>
    <x v="22"/>
    <s v="Foster"/>
    <x v="2"/>
    <n v="0.4"/>
    <n v="0.3"/>
    <n v="0.33189999999999997"/>
    <m/>
    <n v="2020"/>
  </r>
  <r>
    <n v="5.4"/>
    <x v="22"/>
    <s v="Glocester"/>
    <x v="2"/>
    <n v="0.2"/>
    <n v="0.3"/>
    <n v="0.33189999999999997"/>
    <m/>
    <n v="2020"/>
  </r>
  <r>
    <n v="5.4"/>
    <x v="22"/>
    <s v="Hopkinton"/>
    <x v="1"/>
    <n v="0.6"/>
    <n v="0.36170000000000002"/>
    <n v="0.33189999999999997"/>
    <m/>
    <n v="2020"/>
  </r>
  <r>
    <n v="5.4"/>
    <x v="22"/>
    <s v="Jamestown"/>
    <x v="4"/>
    <n v="0.4"/>
    <n v="0.54549999999999998"/>
    <n v="0.33189999999999997"/>
    <m/>
    <n v="2020"/>
  </r>
  <r>
    <n v="5.4"/>
    <x v="22"/>
    <s v="Johnston"/>
    <x v="2"/>
    <n v="0.2"/>
    <n v="0.3"/>
    <n v="0.33189999999999997"/>
    <m/>
    <n v="2020"/>
  </r>
  <r>
    <n v="5.4"/>
    <x v="22"/>
    <s v="Lincoln"/>
    <x v="2"/>
    <n v="0.2"/>
    <n v="0.3"/>
    <n v="0.33189999999999997"/>
    <m/>
    <n v="2020"/>
  </r>
  <r>
    <n v="5.4"/>
    <x v="22"/>
    <s v="Little Compton"/>
    <x v="4"/>
    <m/>
    <n v="0.54549999999999998"/>
    <n v="0.33189999999999997"/>
    <m/>
    <n v="2020"/>
  </r>
  <r>
    <n v="5.4"/>
    <x v="22"/>
    <s v="Middletown"/>
    <x v="4"/>
    <n v="0.42859999999999998"/>
    <n v="0.54549999999999998"/>
    <n v="0.33189999999999997"/>
    <m/>
    <n v="2020"/>
  </r>
  <r>
    <n v="5.4"/>
    <x v="22"/>
    <s v="North Kingstown"/>
    <x v="1"/>
    <n v="0.6"/>
    <n v="0.36170000000000002"/>
    <n v="0.33189999999999997"/>
    <m/>
    <n v="2020"/>
  </r>
  <r>
    <n v="5.4"/>
    <x v="22"/>
    <s v="North Providence"/>
    <x v="2"/>
    <m/>
    <n v="0.3"/>
    <n v="0.33189999999999997"/>
    <m/>
    <n v="2020"/>
  </r>
  <r>
    <n v="5.4"/>
    <x v="22"/>
    <s v="North Smithfield"/>
    <x v="2"/>
    <n v="0.4"/>
    <n v="0.3"/>
    <n v="0.33189999999999997"/>
    <m/>
    <n v="2020"/>
  </r>
  <r>
    <n v="5.4"/>
    <x v="22"/>
    <s v="Narragansett"/>
    <x v="1"/>
    <n v="0.2"/>
    <n v="0.36170000000000002"/>
    <n v="0.33189999999999997"/>
    <m/>
    <n v="2020"/>
  </r>
  <r>
    <n v="5.4"/>
    <x v="22"/>
    <s v="New Shoreham"/>
    <x v="1"/>
    <n v="0.2"/>
    <n v="0.36170000000000002"/>
    <n v="0.33189999999999997"/>
    <m/>
    <n v="2020"/>
  </r>
  <r>
    <n v="5.4"/>
    <x v="22"/>
    <s v="Newport"/>
    <x v="4"/>
    <n v="0.88890000000000002"/>
    <n v="0.54549999999999998"/>
    <n v="0.33189999999999997"/>
    <m/>
    <n v="2020"/>
  </r>
  <r>
    <n v="5.4"/>
    <x v="22"/>
    <s v="Pawtucket"/>
    <x v="2"/>
    <n v="0.22220000000000001"/>
    <n v="0.3"/>
    <n v="0.33189999999999997"/>
    <m/>
    <n v="2020"/>
  </r>
  <r>
    <n v="5.4"/>
    <x v="22"/>
    <s v="Portsmouth"/>
    <x v="4"/>
    <n v="0.28570000000000001"/>
    <n v="0.54549999999999998"/>
    <n v="0.33189999999999997"/>
    <m/>
    <n v="2020"/>
  </r>
  <r>
    <n v="5.4"/>
    <x v="22"/>
    <s v="Providence"/>
    <x v="2"/>
    <n v="0.53300000000000003"/>
    <n v="0.3"/>
    <n v="0.33189999999999997"/>
    <m/>
    <n v="2020"/>
  </r>
  <r>
    <n v="5.4"/>
    <x v="22"/>
    <s v="Richmond"/>
    <x v="1"/>
    <n v="0.2"/>
    <n v="0.36170000000000002"/>
    <n v="0.33189999999999997"/>
    <m/>
    <n v="2020"/>
  </r>
  <r>
    <n v="5.4"/>
    <x v="22"/>
    <s v="South Kingstown"/>
    <x v="1"/>
    <n v="0.2"/>
    <n v="0.36170000000000002"/>
    <n v="0.33189999999999997"/>
    <m/>
    <n v="2020"/>
  </r>
  <r>
    <n v="5.4"/>
    <x v="22"/>
    <s v="Scituate"/>
    <x v="2"/>
    <n v="0.28570000000000001"/>
    <n v="0.3"/>
    <n v="0.33189999999999997"/>
    <m/>
    <n v="2020"/>
  </r>
  <r>
    <n v="5.4"/>
    <x v="22"/>
    <s v="Smithfield"/>
    <x v="2"/>
    <n v="0.6"/>
    <n v="0.3"/>
    <n v="0.33189999999999997"/>
    <m/>
    <n v="2020"/>
  </r>
  <r>
    <n v="5.4"/>
    <x v="22"/>
    <s v="Tiverton"/>
    <x v="4"/>
    <n v="0.6"/>
    <n v="0.54549999999999998"/>
    <n v="0.33189999999999997"/>
    <m/>
    <n v="2020"/>
  </r>
  <r>
    <n v="5.4"/>
    <x v="22"/>
    <s v="West Greenwich"/>
    <x v="3"/>
    <n v="0.2"/>
    <n v="0.29630000000000001"/>
    <n v="0.33189999999999997"/>
    <m/>
    <n v="2020"/>
  </r>
  <r>
    <n v="5.4"/>
    <x v="22"/>
    <s v="West Warwick"/>
    <x v="3"/>
    <n v="0.2"/>
    <n v="0.29630000000000001"/>
    <n v="0.33189999999999997"/>
    <m/>
    <n v="2020"/>
  </r>
  <r>
    <n v="5.4"/>
    <x v="22"/>
    <s v="Warren"/>
    <x v="0"/>
    <n v="0.2"/>
    <n v="0.26700000000000002"/>
    <n v="0.33189999999999997"/>
    <m/>
    <n v="2020"/>
  </r>
  <r>
    <n v="5.4"/>
    <x v="22"/>
    <s v="Warwick"/>
    <x v="3"/>
    <n v="0.1429"/>
    <n v="0.29630000000000001"/>
    <n v="0.33189999999999997"/>
    <m/>
    <n v="2020"/>
  </r>
  <r>
    <n v="5.4"/>
    <x v="22"/>
    <s v="Westerly"/>
    <x v="1"/>
    <n v="0.42859999999999998"/>
    <n v="0.36170000000000002"/>
    <n v="0.33189999999999997"/>
    <m/>
    <n v="2020"/>
  </r>
  <r>
    <n v="5.4"/>
    <x v="22"/>
    <s v="Woonsocket"/>
    <x v="2"/>
    <n v="0.1429"/>
    <n v="0.3"/>
    <n v="0.33189999999999997"/>
    <m/>
    <n v="2020"/>
  </r>
  <r>
    <n v="5.5"/>
    <x v="23"/>
    <s v="Barrington"/>
    <x v="0"/>
    <n v="0"/>
    <n v="0.1111111111111111"/>
    <n v="0.30573248407643311"/>
    <n v="0.34"/>
    <n v="2020"/>
  </r>
  <r>
    <n v="5.5"/>
    <x v="23"/>
    <s v="Block Island"/>
    <x v="1"/>
    <m/>
    <n v="0.38461538461538464"/>
    <n v="0.30573248407643311"/>
    <n v="0.34"/>
    <n v="2020"/>
  </r>
  <r>
    <n v="5.5"/>
    <x v="23"/>
    <s v="Bristol"/>
    <x v="0"/>
    <n v="0.33333333333333331"/>
    <n v="0.1111111111111111"/>
    <n v="0.30573248407643311"/>
    <n v="0.34"/>
    <n v="2020"/>
  </r>
  <r>
    <n v="5.5"/>
    <x v="23"/>
    <s v="Burrillvile"/>
    <x v="2"/>
    <n v="0"/>
    <n v="0.32231404958677684"/>
    <n v="0.30573248407643311"/>
    <n v="0.34"/>
    <n v="2020"/>
  </r>
  <r>
    <n v="5.5"/>
    <x v="23"/>
    <s v="Central Falls"/>
    <x v="2"/>
    <n v="0"/>
    <n v="0.32231404958677684"/>
    <n v="0.30573248407643311"/>
    <n v="0.34"/>
    <n v="2020"/>
  </r>
  <r>
    <n v="5.5"/>
    <x v="23"/>
    <s v="Charlestown"/>
    <x v="1"/>
    <n v="0.5"/>
    <n v="0.38461538461538464"/>
    <n v="0.30573248407643311"/>
    <n v="0.34"/>
    <n v="2020"/>
  </r>
  <r>
    <n v="5.5"/>
    <x v="23"/>
    <s v="Coventry"/>
    <x v="3"/>
    <n v="0.5"/>
    <n v="0.2857142857142857"/>
    <n v="0.30573248407643311"/>
    <n v="0.34"/>
    <n v="2020"/>
  </r>
  <r>
    <n v="5.5"/>
    <x v="23"/>
    <s v="Cranston"/>
    <x v="2"/>
    <n v="0.23076923076923078"/>
    <n v="0.32231404958677684"/>
    <n v="0.30573248407643311"/>
    <n v="0.34"/>
    <n v="2020"/>
  </r>
  <r>
    <n v="5.5"/>
    <x v="23"/>
    <s v="Cumberland"/>
    <x v="2"/>
    <n v="0"/>
    <n v="0.32231404958677684"/>
    <n v="0.30573248407643311"/>
    <n v="0.34"/>
    <n v="2020"/>
  </r>
  <r>
    <n v="5.5"/>
    <x v="23"/>
    <s v="East Greenwich"/>
    <x v="3"/>
    <n v="0"/>
    <n v="0.2857142857142857"/>
    <n v="0.30573248407643311"/>
    <n v="0.34"/>
    <n v="2020"/>
  </r>
  <r>
    <n v="5.5"/>
    <x v="23"/>
    <s v="East Providence"/>
    <x v="2"/>
    <m/>
    <n v="0.32231404958677684"/>
    <n v="0.30573248407643311"/>
    <n v="0.34"/>
    <n v="2020"/>
  </r>
  <r>
    <n v="5.5"/>
    <x v="23"/>
    <s v="Exeter"/>
    <x v="1"/>
    <n v="0"/>
    <n v="0.38461538461538464"/>
    <n v="0.30573248407643311"/>
    <n v="0.34"/>
    <n v="2020"/>
  </r>
  <r>
    <n v="5.5"/>
    <x v="23"/>
    <s v="Foster"/>
    <x v="2"/>
    <n v="1"/>
    <n v="0.32231404958677684"/>
    <n v="0.30573248407643311"/>
    <n v="0.34"/>
    <n v="2020"/>
  </r>
  <r>
    <n v="5.5"/>
    <x v="23"/>
    <s v="Glocester"/>
    <x v="2"/>
    <n v="1"/>
    <n v="0.32231404958677684"/>
    <n v="0.30573248407643311"/>
    <n v="0.34"/>
    <n v="2020"/>
  </r>
  <r>
    <n v="5.5"/>
    <x v="23"/>
    <s v="Hopkinton"/>
    <x v="1"/>
    <n v="1"/>
    <n v="0.38461538461538464"/>
    <n v="0.30573248407643311"/>
    <n v="0.34"/>
    <n v="2020"/>
  </r>
  <r>
    <n v="5.5"/>
    <x v="23"/>
    <s v="Jamestown"/>
    <x v="4"/>
    <n v="0.5"/>
    <n v="0.14285714285714285"/>
    <n v="0.30573248407643311"/>
    <n v="0.34"/>
    <n v="2020"/>
  </r>
  <r>
    <n v="5.5"/>
    <x v="23"/>
    <s v="Johnston"/>
    <x v="2"/>
    <n v="0.5"/>
    <n v="0.32231404958677684"/>
    <n v="0.30573248407643311"/>
    <n v="0.34"/>
    <n v="2020"/>
  </r>
  <r>
    <n v="5.5"/>
    <x v="23"/>
    <s v="Lincoln"/>
    <x v="2"/>
    <n v="0"/>
    <n v="0.32231404958677684"/>
    <n v="0.30573248407643311"/>
    <n v="0.34"/>
    <n v="2020"/>
  </r>
  <r>
    <n v="5.5"/>
    <x v="23"/>
    <s v="Little Compton"/>
    <x v="4"/>
    <m/>
    <n v="0.14285714285714285"/>
    <n v="0.30573248407643311"/>
    <n v="0.34"/>
    <n v="2020"/>
  </r>
  <r>
    <n v="5.5"/>
    <x v="23"/>
    <s v="Middletown"/>
    <x v="4"/>
    <n v="0"/>
    <n v="0.14285714285714285"/>
    <n v="0.30573248407643311"/>
    <n v="0.34"/>
    <n v="2020"/>
  </r>
  <r>
    <n v="5.5"/>
    <x v="23"/>
    <s v="North Kingstown"/>
    <x v="1"/>
    <n v="0.33333333333333331"/>
    <n v="0.38461538461538464"/>
    <n v="0.30573248407643311"/>
    <n v="0.34"/>
    <n v="2020"/>
  </r>
  <r>
    <n v="5.5"/>
    <x v="23"/>
    <s v="North Providence"/>
    <x v="2"/>
    <n v="1"/>
    <n v="0.32231404958677684"/>
    <n v="0.30573248407643311"/>
    <n v="0.34"/>
    <n v="2020"/>
  </r>
  <r>
    <n v="5.5"/>
    <x v="23"/>
    <s v="North Smithfield"/>
    <x v="2"/>
    <n v="0"/>
    <n v="0.32231404958677684"/>
    <n v="0.30573248407643311"/>
    <n v="0.34"/>
    <n v="2020"/>
  </r>
  <r>
    <n v="5.5"/>
    <x v="23"/>
    <s v="Narragansett"/>
    <x v="1"/>
    <n v="0.33333333333333331"/>
    <n v="0.38461538461538464"/>
    <n v="0.30573248407643311"/>
    <n v="0.34"/>
    <n v="2020"/>
  </r>
  <r>
    <n v="5.5"/>
    <x v="23"/>
    <s v="New Shoreham"/>
    <x v="1"/>
    <m/>
    <n v="0.38461538461538464"/>
    <n v="0.30573248407643311"/>
    <n v="0.34"/>
    <n v="2020"/>
  </r>
  <r>
    <n v="5.5"/>
    <x v="23"/>
    <s v="Newport"/>
    <x v="4"/>
    <n v="0"/>
    <n v="0.14285714285714285"/>
    <n v="0.30573248407643311"/>
    <n v="0.34"/>
    <n v="2020"/>
  </r>
  <r>
    <n v="5.5"/>
    <x v="23"/>
    <s v="Pawtucket"/>
    <x v="2"/>
    <n v="0.66666666666666663"/>
    <n v="0.32231404958677684"/>
    <n v="0.30573248407643311"/>
    <n v="0.34"/>
    <n v="2020"/>
  </r>
  <r>
    <n v="5.5"/>
    <x v="23"/>
    <s v="Portsmouth"/>
    <x v="4"/>
    <n v="0"/>
    <n v="0.14285714285714285"/>
    <n v="0.30573248407643311"/>
    <n v="0.34"/>
    <n v="2020"/>
  </r>
  <r>
    <n v="5.5"/>
    <x v="23"/>
    <s v="Providence"/>
    <x v="2"/>
    <n v="0.41095890410958902"/>
    <n v="0.32231404958677684"/>
    <n v="0.30573248407643311"/>
    <n v="0.34"/>
    <n v="2020"/>
  </r>
  <r>
    <n v="5.5"/>
    <x v="23"/>
    <s v="Richmond"/>
    <x v="1"/>
    <n v="1"/>
    <n v="0.38461538461538464"/>
    <n v="0.30573248407643311"/>
    <n v="0.34"/>
    <n v="2020"/>
  </r>
  <r>
    <n v="5.5"/>
    <x v="23"/>
    <s v="South Kingstown"/>
    <x v="1"/>
    <n v="0"/>
    <n v="0.38461538461538464"/>
    <n v="0.30573248407643311"/>
    <n v="0.34"/>
    <n v="2020"/>
  </r>
  <r>
    <n v="5.5"/>
    <x v="23"/>
    <s v="Scituate"/>
    <x v="2"/>
    <n v="0"/>
    <n v="0.32231404958677684"/>
    <n v="0.30573248407643311"/>
    <n v="0.34"/>
    <n v="2020"/>
  </r>
  <r>
    <n v="5.5"/>
    <x v="23"/>
    <s v="Smithfield"/>
    <x v="2"/>
    <n v="0"/>
    <n v="0.32231404958677684"/>
    <n v="0.30573248407643311"/>
    <n v="0.34"/>
    <n v="2020"/>
  </r>
  <r>
    <n v="5.5"/>
    <x v="23"/>
    <s v="Tiverton"/>
    <x v="4"/>
    <n v="0"/>
    <n v="0.14285714285714285"/>
    <n v="0.30573248407643311"/>
    <n v="0.34"/>
    <n v="2020"/>
  </r>
  <r>
    <n v="5.5"/>
    <x v="23"/>
    <s v="West Greenwich"/>
    <x v="3"/>
    <n v="0"/>
    <n v="0.2857142857142857"/>
    <n v="0.30573248407643311"/>
    <n v="0.34"/>
    <n v="2020"/>
  </r>
  <r>
    <n v="5.5"/>
    <x v="23"/>
    <s v="West Warwick"/>
    <x v="3"/>
    <n v="0"/>
    <n v="0.2857142857142857"/>
    <n v="0.30573248407643311"/>
    <n v="0.34"/>
    <n v="2020"/>
  </r>
  <r>
    <n v="5.5"/>
    <x v="23"/>
    <s v="Warren"/>
    <x v="0"/>
    <n v="0"/>
    <n v="0.1111111111111111"/>
    <n v="0.30573248407643311"/>
    <n v="0.34"/>
    <n v="2020"/>
  </r>
  <r>
    <n v="5.5"/>
    <x v="23"/>
    <s v="Warwick"/>
    <x v="3"/>
    <m/>
    <n v="0.2857142857142857"/>
    <n v="0.30573248407643311"/>
    <n v="0.34"/>
    <n v="2020"/>
  </r>
  <r>
    <n v="5.5"/>
    <x v="23"/>
    <s v="Westerly"/>
    <x v="1"/>
    <n v="0"/>
    <n v="0.38461538461538464"/>
    <n v="0.30573248407643311"/>
    <n v="0.34"/>
    <n v="2020"/>
  </r>
  <r>
    <n v="5.5"/>
    <x v="23"/>
    <s v="Woonsocket"/>
    <x v="2"/>
    <n v="0"/>
    <n v="0.32231404958677684"/>
    <n v="0.30573248407643311"/>
    <n v="0.34"/>
    <n v="2020"/>
  </r>
  <r>
    <n v="5.6"/>
    <x v="24"/>
    <s v="Barrington"/>
    <x v="0"/>
    <n v="0.5"/>
    <n v="0.66700000000000004"/>
    <n v="0.34699999999999998"/>
    <n v="0.249"/>
    <n v="2020"/>
  </r>
  <r>
    <n v="5.6"/>
    <x v="24"/>
    <s v="Block Island"/>
    <x v="1"/>
    <m/>
    <n v="0.38800000000000001"/>
    <n v="0.34699999999999998"/>
    <n v="0.249"/>
    <n v="2020"/>
  </r>
  <r>
    <n v="5.6"/>
    <x v="24"/>
    <s v="Bristol"/>
    <x v="0"/>
    <n v="1"/>
    <n v="0.66700000000000004"/>
    <n v="0.34699999999999998"/>
    <n v="0.249"/>
    <n v="2020"/>
  </r>
  <r>
    <n v="5.6"/>
    <x v="24"/>
    <s v="Burrillville"/>
    <x v="2"/>
    <m/>
    <n v="0.23699999999999999"/>
    <n v="0.34699999999999998"/>
    <n v="0.249"/>
    <n v="2020"/>
  </r>
  <r>
    <n v="5.6"/>
    <x v="24"/>
    <s v="Central Falls"/>
    <x v="2"/>
    <m/>
    <n v="0.23699999999999999"/>
    <n v="0.34699999999999998"/>
    <n v="0.249"/>
    <n v="2020"/>
  </r>
  <r>
    <n v="5.6"/>
    <x v="24"/>
    <s v="Charlestown"/>
    <x v="1"/>
    <m/>
    <n v="0.38800000000000001"/>
    <n v="0.34699999999999998"/>
    <n v="0.249"/>
    <n v="2020"/>
  </r>
  <r>
    <n v="5.6"/>
    <x v="24"/>
    <s v="Coventry"/>
    <x v="3"/>
    <n v="0.33300000000000002"/>
    <n v="0.4"/>
    <n v="0.34699999999999998"/>
    <n v="0.249"/>
    <n v="2020"/>
  </r>
  <r>
    <n v="5.6"/>
    <x v="24"/>
    <s v="Cranston"/>
    <x v="2"/>
    <n v="0.111"/>
    <n v="0.23699999999999999"/>
    <n v="0.34699999999999998"/>
    <n v="0.249"/>
    <n v="2020"/>
  </r>
  <r>
    <n v="5.6"/>
    <x v="24"/>
    <s v="Cumberland"/>
    <x v="2"/>
    <n v="0.25"/>
    <n v="0.23699999999999999"/>
    <n v="0.34699999999999998"/>
    <n v="0.249"/>
    <n v="2020"/>
  </r>
  <r>
    <n v="5.6"/>
    <x v="24"/>
    <s v="East Greenwich"/>
    <x v="3"/>
    <n v="1"/>
    <n v="0.4"/>
    <n v="0.34699999999999998"/>
    <n v="0.249"/>
    <n v="2020"/>
  </r>
  <r>
    <n v="5.6"/>
    <x v="24"/>
    <s v="East Providence"/>
    <x v="2"/>
    <n v="0.5"/>
    <n v="0.23699999999999999"/>
    <n v="0.34699999999999998"/>
    <n v="0.249"/>
    <n v="2020"/>
  </r>
  <r>
    <n v="5.6"/>
    <x v="24"/>
    <s v="Exeter"/>
    <x v="1"/>
    <n v="0.5"/>
    <n v="0.38800000000000001"/>
    <n v="0.34699999999999998"/>
    <n v="0.249"/>
    <n v="2020"/>
  </r>
  <r>
    <n v="5.6"/>
    <x v="24"/>
    <s v="Foster"/>
    <x v="2"/>
    <m/>
    <n v="0.23699999999999999"/>
    <n v="0.34699999999999998"/>
    <n v="0.249"/>
    <n v="2020"/>
  </r>
  <r>
    <n v="5.6"/>
    <x v="24"/>
    <s v="Glocester"/>
    <x v="2"/>
    <m/>
    <n v="0.23699999999999999"/>
    <n v="0.34699999999999998"/>
    <n v="0.249"/>
    <n v="2020"/>
  </r>
  <r>
    <n v="5.6"/>
    <x v="24"/>
    <s v="Hopkinton"/>
    <x v="1"/>
    <m/>
    <n v="0.38800000000000001"/>
    <n v="0.34699999999999998"/>
    <n v="0.249"/>
    <n v="2020"/>
  </r>
  <r>
    <n v="5.6"/>
    <x v="24"/>
    <s v="Jamestown"/>
    <x v="4"/>
    <n v="1"/>
    <n v="0.5"/>
    <n v="0.34699999999999998"/>
    <n v="0.249"/>
    <n v="2020"/>
  </r>
  <r>
    <n v="5.6"/>
    <x v="24"/>
    <s v="Johnston"/>
    <x v="2"/>
    <n v="0.33300000000000002"/>
    <n v="0.23699999999999999"/>
    <n v="0.34699999999999998"/>
    <n v="0.249"/>
    <n v="2020"/>
  </r>
  <r>
    <n v="5.6"/>
    <x v="24"/>
    <s v="Lincoln"/>
    <x v="2"/>
    <n v="0.33300000000000002"/>
    <n v="0.23699999999999999"/>
    <n v="0.34699999999999998"/>
    <n v="0.249"/>
    <n v="2020"/>
  </r>
  <r>
    <n v="5.6"/>
    <x v="24"/>
    <s v="Little Compton"/>
    <x v="4"/>
    <m/>
    <n v="0.5"/>
    <n v="0.34699999999999998"/>
    <n v="0.249"/>
    <n v="2020"/>
  </r>
  <r>
    <n v="5.6"/>
    <x v="24"/>
    <s v="Middletown"/>
    <x v="4"/>
    <n v="0.66700000000000004"/>
    <n v="0.5"/>
    <n v="0.34699999999999998"/>
    <n v="0.249"/>
    <n v="2020"/>
  </r>
  <r>
    <n v="5.6"/>
    <x v="24"/>
    <s v="North Kingstown"/>
    <x v="1"/>
    <n v="0.5"/>
    <n v="0.38800000000000001"/>
    <n v="0.34699999999999998"/>
    <n v="0.249"/>
    <n v="2020"/>
  </r>
  <r>
    <n v="5.6"/>
    <x v="24"/>
    <s v="North Providence"/>
    <x v="2"/>
    <m/>
    <n v="0.23699999999999999"/>
    <n v="0.34699999999999998"/>
    <n v="0.249"/>
    <n v="2020"/>
  </r>
  <r>
    <n v="5.6"/>
    <x v="24"/>
    <s v="North Smithfield"/>
    <x v="2"/>
    <m/>
    <n v="0.23699999999999999"/>
    <n v="0.34699999999999998"/>
    <n v="0.249"/>
    <n v="2020"/>
  </r>
  <r>
    <n v="5.6"/>
    <x v="24"/>
    <s v="Narragansett"/>
    <x v="1"/>
    <n v="1"/>
    <n v="0.38800000000000001"/>
    <n v="0.34699999999999998"/>
    <n v="0.249"/>
    <n v="2020"/>
  </r>
  <r>
    <n v="5.6"/>
    <x v="24"/>
    <s v="New Shoreham"/>
    <x v="1"/>
    <m/>
    <n v="0.38800000000000001"/>
    <n v="0.34699999999999998"/>
    <n v="0.249"/>
    <n v="2020"/>
  </r>
  <r>
    <n v="5.6"/>
    <x v="24"/>
    <s v="Newport"/>
    <x v="4"/>
    <n v="1"/>
    <n v="0.5"/>
    <n v="0.34699999999999998"/>
    <n v="0.249"/>
    <n v="2020"/>
  </r>
  <r>
    <n v="5.6"/>
    <x v="24"/>
    <s v="Pawtucket"/>
    <x v="2"/>
    <n v="0.33300000000000002"/>
    <n v="0.23699999999999999"/>
    <n v="0.34699999999999998"/>
    <n v="0.249"/>
    <n v="2020"/>
  </r>
  <r>
    <n v="5.6"/>
    <x v="24"/>
    <s v="Portsmouth"/>
    <x v="4"/>
    <n v="0.5"/>
    <n v="0.5"/>
    <n v="0.34699999999999998"/>
    <n v="0.249"/>
    <n v="2020"/>
  </r>
  <r>
    <n v="5.6"/>
    <x v="24"/>
    <s v="Providence"/>
    <x v="2"/>
    <n v="0.5"/>
    <n v="0.23699999999999999"/>
    <n v="0.34699999999999998"/>
    <n v="0.249"/>
    <n v="2020"/>
  </r>
  <r>
    <n v="5.6"/>
    <x v="24"/>
    <s v="Richmond"/>
    <x v="1"/>
    <m/>
    <n v="0.38800000000000001"/>
    <n v="0.34699999999999998"/>
    <n v="0.249"/>
    <n v="2020"/>
  </r>
  <r>
    <n v="5.6"/>
    <x v="24"/>
    <s v="South Kingstown"/>
    <x v="1"/>
    <n v="0.75"/>
    <n v="0.38800000000000001"/>
    <n v="0.34699999999999998"/>
    <n v="0.249"/>
    <n v="2020"/>
  </r>
  <r>
    <n v="5.6"/>
    <x v="24"/>
    <s v="Scituate"/>
    <x v="2"/>
    <m/>
    <n v="0.23699999999999999"/>
    <n v="0.34699999999999998"/>
    <n v="0.249"/>
    <n v="2020"/>
  </r>
  <r>
    <n v="5.6"/>
    <x v="24"/>
    <s v="Smithfield"/>
    <x v="2"/>
    <m/>
    <n v="0.23699999999999999"/>
    <n v="0.34699999999999998"/>
    <n v="0.249"/>
    <n v="2020"/>
  </r>
  <r>
    <n v="5.6"/>
    <x v="24"/>
    <s v="Tiverton"/>
    <x v="4"/>
    <m/>
    <n v="0.5"/>
    <n v="0.34699999999999998"/>
    <n v="0.249"/>
    <n v="2020"/>
  </r>
  <r>
    <n v="5.6"/>
    <x v="24"/>
    <s v="West Greenwich"/>
    <x v="3"/>
    <n v="1"/>
    <n v="0.4"/>
    <n v="0.34699999999999998"/>
    <n v="0.249"/>
    <n v="2020"/>
  </r>
  <r>
    <n v="5.6"/>
    <x v="24"/>
    <s v="West Warwick"/>
    <x v="3"/>
    <n v="0.33300000000000002"/>
    <n v="0.4"/>
    <n v="0.34699999999999998"/>
    <n v="0.249"/>
    <n v="2020"/>
  </r>
  <r>
    <n v="5.6"/>
    <x v="24"/>
    <s v="Warren"/>
    <x v="0"/>
    <n v="0.5"/>
    <n v="0.66700000000000004"/>
    <n v="0.34699999999999998"/>
    <n v="0.249"/>
    <n v="2020"/>
  </r>
  <r>
    <n v="5.6"/>
    <x v="24"/>
    <s v="Warwick"/>
    <x v="3"/>
    <n v="0.25"/>
    <n v="0.4"/>
    <n v="0.34699999999999998"/>
    <n v="0.249"/>
    <n v="2020"/>
  </r>
  <r>
    <n v="5.6"/>
    <x v="24"/>
    <s v="Westerly"/>
    <x v="1"/>
    <m/>
    <n v="0.38800000000000001"/>
    <n v="0.34699999999999998"/>
    <n v="0.249"/>
    <n v="2020"/>
  </r>
  <r>
    <n v="5.6"/>
    <x v="24"/>
    <s v="Woonsocket"/>
    <x v="2"/>
    <m/>
    <n v="0.23699999999999999"/>
    <n v="0.34699999999999998"/>
    <n v="0.249"/>
    <n v="20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x v="0"/>
    <s v="% of women age 18 and over who report being in fair or poor health"/>
    <s v="Barrington"/>
    <x v="0"/>
    <m/>
    <m/>
    <n v="0.17100000000000001"/>
    <m/>
  </r>
  <r>
    <x v="0"/>
    <s v="% of women age 18 and over who report being in fair or poor health"/>
    <s v="Block Island"/>
    <x v="1"/>
    <m/>
    <m/>
    <n v="0.17100000000000001"/>
    <m/>
  </r>
  <r>
    <x v="0"/>
    <s v="% of women age 18 and over who report being in fair or poor health"/>
    <s v="Bristol"/>
    <x v="0"/>
    <m/>
    <m/>
    <n v="0.17100000000000001"/>
    <m/>
  </r>
  <r>
    <x v="0"/>
    <s v="% of women age 18 and over who report being in fair or poor health"/>
    <s v="Burrillvile"/>
    <x v="2"/>
    <m/>
    <m/>
    <n v="0.17100000000000001"/>
    <m/>
  </r>
  <r>
    <x v="0"/>
    <s v="% of women age 18 and over who report being in fair or poor health"/>
    <s v="Central Falls"/>
    <x v="2"/>
    <m/>
    <m/>
    <n v="0.17100000000000001"/>
    <m/>
  </r>
  <r>
    <x v="0"/>
    <s v="% of women age 18 and over who report being in fair or poor health"/>
    <s v="Charlestown"/>
    <x v="1"/>
    <m/>
    <m/>
    <n v="0.17100000000000001"/>
    <m/>
  </r>
  <r>
    <x v="0"/>
    <s v="% of women age 18 and over who report being in fair or poor health"/>
    <s v="Coventry"/>
    <x v="3"/>
    <m/>
    <m/>
    <n v="0.17100000000000001"/>
    <m/>
  </r>
  <r>
    <x v="0"/>
    <s v="% of women age 18 and over who report being in fair or poor health"/>
    <s v="Cranston"/>
    <x v="2"/>
    <m/>
    <m/>
    <n v="0.17100000000000001"/>
    <m/>
  </r>
  <r>
    <x v="0"/>
    <s v="% of women age 18 and over who report being in fair or poor health"/>
    <s v="Cumberland"/>
    <x v="2"/>
    <m/>
    <m/>
    <n v="0.17100000000000001"/>
    <m/>
  </r>
  <r>
    <x v="0"/>
    <s v="% of women age 18 and over who report being in fair or poor health"/>
    <s v="East Greenwich"/>
    <x v="3"/>
    <m/>
    <m/>
    <n v="0.17100000000000001"/>
    <m/>
  </r>
  <r>
    <x v="0"/>
    <s v="% of women age 18 and over who report being in fair or poor health"/>
    <s v="East Providence"/>
    <x v="2"/>
    <m/>
    <m/>
    <n v="0.17100000000000001"/>
    <m/>
  </r>
  <r>
    <x v="0"/>
    <s v="% of women age 18 and over who report being in fair or poor health"/>
    <s v="Exeter"/>
    <x v="1"/>
    <m/>
    <m/>
    <n v="0.17100000000000001"/>
    <m/>
  </r>
  <r>
    <x v="0"/>
    <s v="% of women age 18 and over who report being in fair or poor health"/>
    <s v="Foster"/>
    <x v="2"/>
    <m/>
    <m/>
    <n v="0.17100000000000001"/>
    <m/>
  </r>
  <r>
    <x v="0"/>
    <s v="% of women age 18 and over who report being in fair or poor health"/>
    <s v="Glocester"/>
    <x v="2"/>
    <m/>
    <m/>
    <n v="0.17100000000000001"/>
    <m/>
  </r>
  <r>
    <x v="0"/>
    <s v="% of women age 18 and over who report being in fair or poor health"/>
    <s v="Hopkinton"/>
    <x v="1"/>
    <m/>
    <m/>
    <n v="0.17100000000000001"/>
    <m/>
  </r>
  <r>
    <x v="0"/>
    <s v="% of women age 18 and over who report being in fair or poor health"/>
    <s v="Jamestown"/>
    <x v="4"/>
    <m/>
    <m/>
    <n v="0.17100000000000001"/>
    <m/>
  </r>
  <r>
    <x v="0"/>
    <s v="% of women age 18 and over who report being in fair or poor health"/>
    <s v="Johnston"/>
    <x v="2"/>
    <m/>
    <m/>
    <n v="0.17100000000000001"/>
    <m/>
  </r>
  <r>
    <x v="0"/>
    <s v="% of women age 18 and over who report being in fair or poor health"/>
    <s v="Lincoln"/>
    <x v="2"/>
    <m/>
    <m/>
    <n v="0.17100000000000001"/>
    <m/>
  </r>
  <r>
    <x v="0"/>
    <s v="% of women age 18 and over who report being in fair or poor health"/>
    <s v="Little Compton"/>
    <x v="4"/>
    <m/>
    <m/>
    <n v="0.17100000000000001"/>
    <m/>
  </r>
  <r>
    <x v="0"/>
    <s v="% of women age 18 and over who report being in fair or poor health"/>
    <s v="Middletown"/>
    <x v="4"/>
    <m/>
    <m/>
    <n v="0.17100000000000001"/>
    <m/>
  </r>
  <r>
    <x v="0"/>
    <s v="% of women age 18 and over who report being in fair or poor health"/>
    <s v="North Kingstown"/>
    <x v="1"/>
    <m/>
    <m/>
    <n v="0.17100000000000001"/>
    <m/>
  </r>
  <r>
    <x v="0"/>
    <s v="% of women age 18 and over who report being in fair or poor health"/>
    <s v="North Providence"/>
    <x v="2"/>
    <m/>
    <m/>
    <n v="0.17100000000000001"/>
    <m/>
  </r>
  <r>
    <x v="0"/>
    <s v="% of women age 18 and over who report being in fair or poor health"/>
    <s v="North Smithfield"/>
    <x v="2"/>
    <m/>
    <m/>
    <n v="0.17100000000000001"/>
    <m/>
  </r>
  <r>
    <x v="0"/>
    <s v="% of women age 18 and over who report being in fair or poor health"/>
    <s v="Narragansett"/>
    <x v="1"/>
    <m/>
    <m/>
    <n v="0.17100000000000001"/>
    <m/>
  </r>
  <r>
    <x v="0"/>
    <s v="% of women age 18 and over who report being in fair or poor health"/>
    <s v="New Shoreham"/>
    <x v="1"/>
    <m/>
    <m/>
    <n v="0.17100000000000001"/>
    <m/>
  </r>
  <r>
    <x v="0"/>
    <s v="% of women age 18 and over who report being in fair or poor health"/>
    <s v="Newport"/>
    <x v="4"/>
    <m/>
    <m/>
    <n v="0.17100000000000001"/>
    <m/>
  </r>
  <r>
    <x v="0"/>
    <s v="% of women age 18 and over who report being in fair or poor health"/>
    <s v="Pawtucket"/>
    <x v="2"/>
    <m/>
    <m/>
    <n v="0.17100000000000001"/>
    <m/>
  </r>
  <r>
    <x v="0"/>
    <s v="% of women age 18 and over who report being in fair or poor health"/>
    <s v="Portsmouth"/>
    <x v="4"/>
    <m/>
    <m/>
    <n v="0.17100000000000001"/>
    <m/>
  </r>
  <r>
    <x v="0"/>
    <s v="% of women age 18 and over who report being in fair or poor health"/>
    <s v="Providence"/>
    <x v="2"/>
    <m/>
    <m/>
    <n v="0.17100000000000001"/>
    <m/>
  </r>
  <r>
    <x v="0"/>
    <s v="% of women age 18 and over who report being in fair or poor health"/>
    <s v="Richmond"/>
    <x v="1"/>
    <m/>
    <m/>
    <n v="0.17100000000000001"/>
    <m/>
  </r>
  <r>
    <x v="0"/>
    <s v="% of women age 18 and over who report being in fair or poor health"/>
    <s v="South Kingstown"/>
    <x v="1"/>
    <m/>
    <m/>
    <n v="0.17100000000000001"/>
    <m/>
  </r>
  <r>
    <x v="0"/>
    <s v="% of women age 18 and over who report being in fair or poor health"/>
    <s v="Scituate"/>
    <x v="2"/>
    <m/>
    <m/>
    <n v="0.17100000000000001"/>
    <m/>
  </r>
  <r>
    <x v="0"/>
    <s v="% of women age 18 and over who report being in fair or poor health"/>
    <s v="Smithfield"/>
    <x v="2"/>
    <m/>
    <m/>
    <n v="0.17100000000000001"/>
    <m/>
  </r>
  <r>
    <x v="0"/>
    <s v="% of women age 18 and over who report being in fair or poor health"/>
    <s v="Tiverton"/>
    <x v="4"/>
    <m/>
    <m/>
    <n v="0.17100000000000001"/>
    <m/>
  </r>
  <r>
    <x v="0"/>
    <s v="% of women age 18 and over who report being in fair or poor health"/>
    <s v="West Greenwich"/>
    <x v="3"/>
    <m/>
    <m/>
    <n v="0.17100000000000001"/>
    <m/>
  </r>
  <r>
    <x v="0"/>
    <s v="% of women age 18 and over who report being in fair or poor health"/>
    <s v="West Warwick"/>
    <x v="3"/>
    <m/>
    <m/>
    <n v="0.17100000000000001"/>
    <m/>
  </r>
  <r>
    <x v="0"/>
    <s v="% of women age 18 and over who report being in fair or poor health"/>
    <s v="Warren"/>
    <x v="0"/>
    <m/>
    <m/>
    <n v="0.17100000000000001"/>
    <m/>
  </r>
  <r>
    <x v="0"/>
    <s v="% of women age 18 and over who report being in fair or poor health"/>
    <s v="Warwick"/>
    <x v="3"/>
    <m/>
    <m/>
    <n v="0.17100000000000001"/>
    <m/>
  </r>
  <r>
    <x v="0"/>
    <s v="% of women age 18 and over who report being in fair or poor health"/>
    <s v="Westerly"/>
    <x v="1"/>
    <m/>
    <m/>
    <n v="0.17100000000000001"/>
    <m/>
  </r>
  <r>
    <x v="0"/>
    <s v="% of women age 18 and over who report being in fair or poor health"/>
    <s v="Woonsocket"/>
    <x v="2"/>
    <m/>
    <m/>
    <n v="0.17100000000000001"/>
    <m/>
  </r>
  <r>
    <x v="1"/>
    <s v="% of women age 18 and over who are obese"/>
    <s v="Barrington"/>
    <x v="0"/>
    <m/>
    <m/>
    <n v="0.27"/>
    <m/>
  </r>
  <r>
    <x v="1"/>
    <s v="% of women age 18 and over who are obese"/>
    <s v="Block Island"/>
    <x v="1"/>
    <m/>
    <m/>
    <n v="0.27"/>
    <m/>
  </r>
  <r>
    <x v="1"/>
    <s v="% of women age 18 and over who are obese"/>
    <s v="Bristol"/>
    <x v="0"/>
    <m/>
    <m/>
    <n v="0.27"/>
    <m/>
  </r>
  <r>
    <x v="1"/>
    <s v="% of women age 18 and over who are obese"/>
    <s v="Burrillvile"/>
    <x v="2"/>
    <m/>
    <m/>
    <n v="0.27"/>
    <m/>
  </r>
  <r>
    <x v="1"/>
    <s v="% of women age 18 and over who are obese"/>
    <s v="Central Falls"/>
    <x v="2"/>
    <m/>
    <m/>
    <n v="0.27"/>
    <m/>
  </r>
  <r>
    <x v="1"/>
    <s v="% of women age 18 and over who are obese"/>
    <s v="Charlestown"/>
    <x v="1"/>
    <m/>
    <m/>
    <n v="0.27"/>
    <m/>
  </r>
  <r>
    <x v="1"/>
    <s v="% of women age 18 and over who are obese"/>
    <s v="Coventry"/>
    <x v="3"/>
    <m/>
    <m/>
    <n v="0.27"/>
    <m/>
  </r>
  <r>
    <x v="1"/>
    <s v="% of women age 18 and over who are obese"/>
    <s v="Cranston"/>
    <x v="2"/>
    <m/>
    <m/>
    <n v="0.27"/>
    <m/>
  </r>
  <r>
    <x v="1"/>
    <s v="% of women age 18 and over who are obese"/>
    <s v="Cumberland"/>
    <x v="2"/>
    <m/>
    <m/>
    <n v="0.27"/>
    <m/>
  </r>
  <r>
    <x v="1"/>
    <s v="% of women age 18 and over who are obese"/>
    <s v="East Greenwich"/>
    <x v="3"/>
    <m/>
    <m/>
    <n v="0.27"/>
    <m/>
  </r>
  <r>
    <x v="1"/>
    <s v="% of women age 18 and over who are obese"/>
    <s v="East Providence"/>
    <x v="2"/>
    <m/>
    <m/>
    <n v="0.27"/>
    <m/>
  </r>
  <r>
    <x v="1"/>
    <s v="% of women age 18 and over who are obese"/>
    <s v="Exeter"/>
    <x v="1"/>
    <m/>
    <m/>
    <n v="0.27"/>
    <m/>
  </r>
  <r>
    <x v="1"/>
    <s v="% of women age 18 and over who are obese"/>
    <s v="Foster"/>
    <x v="2"/>
    <m/>
    <m/>
    <n v="0.27"/>
    <m/>
  </r>
  <r>
    <x v="1"/>
    <s v="% of women age 18 and over who are obese"/>
    <s v="Glocester"/>
    <x v="2"/>
    <m/>
    <m/>
    <n v="0.27"/>
    <m/>
  </r>
  <r>
    <x v="1"/>
    <s v="% of women age 18 and over who are obese"/>
    <s v="Hopkinton"/>
    <x v="1"/>
    <m/>
    <m/>
    <n v="0.27"/>
    <m/>
  </r>
  <r>
    <x v="1"/>
    <s v="% of women age 18 and over who are obese"/>
    <s v="Jamestown"/>
    <x v="4"/>
    <m/>
    <m/>
    <n v="0.27"/>
    <m/>
  </r>
  <r>
    <x v="1"/>
    <s v="% of women age 18 and over who are obese"/>
    <s v="Johnston"/>
    <x v="2"/>
    <m/>
    <m/>
    <n v="0.27"/>
    <m/>
  </r>
  <r>
    <x v="1"/>
    <s v="% of women age 18 and over who are obese"/>
    <s v="Lincoln"/>
    <x v="2"/>
    <m/>
    <m/>
    <n v="0.27"/>
    <m/>
  </r>
  <r>
    <x v="1"/>
    <s v="% of women age 18 and over who are obese"/>
    <s v="Little Compton"/>
    <x v="4"/>
    <m/>
    <m/>
    <n v="0.27"/>
    <m/>
  </r>
  <r>
    <x v="1"/>
    <s v="% of women age 18 and over who are obese"/>
    <s v="Middletown"/>
    <x v="4"/>
    <m/>
    <m/>
    <n v="0.27"/>
    <m/>
  </r>
  <r>
    <x v="1"/>
    <s v="% of women age 18 and over who are obese"/>
    <s v="North Kingstown"/>
    <x v="1"/>
    <m/>
    <m/>
    <n v="0.27"/>
    <m/>
  </r>
  <r>
    <x v="1"/>
    <s v="% of women age 18 and over who are obese"/>
    <s v="North Providence"/>
    <x v="2"/>
    <m/>
    <m/>
    <n v="0.27"/>
    <m/>
  </r>
  <r>
    <x v="1"/>
    <s v="% of women age 18 and over who are obese"/>
    <s v="North Smithfield"/>
    <x v="2"/>
    <m/>
    <m/>
    <n v="0.27"/>
    <m/>
  </r>
  <r>
    <x v="1"/>
    <s v="% of women age 18 and over who are obese"/>
    <s v="Narragansett"/>
    <x v="1"/>
    <m/>
    <m/>
    <n v="0.27"/>
    <m/>
  </r>
  <r>
    <x v="1"/>
    <s v="% of women age 18 and over who are obese"/>
    <s v="New Shoreham"/>
    <x v="1"/>
    <m/>
    <m/>
    <n v="0.27"/>
    <m/>
  </r>
  <r>
    <x v="1"/>
    <s v="% of women age 18 and over who are obese"/>
    <s v="Newport"/>
    <x v="4"/>
    <m/>
    <m/>
    <n v="0.27"/>
    <m/>
  </r>
  <r>
    <x v="1"/>
    <s v="% of women age 18 and over who are obese"/>
    <s v="Pawtucket"/>
    <x v="2"/>
    <m/>
    <m/>
    <n v="0.27"/>
    <m/>
  </r>
  <r>
    <x v="1"/>
    <s v="% of women age 18 and over who are obese"/>
    <s v="Portsmouth"/>
    <x v="4"/>
    <m/>
    <m/>
    <n v="0.27"/>
    <m/>
  </r>
  <r>
    <x v="1"/>
    <s v="% of women age 18 and over who are obese"/>
    <s v="Providence"/>
    <x v="2"/>
    <m/>
    <m/>
    <n v="0.27"/>
    <m/>
  </r>
  <r>
    <x v="1"/>
    <s v="% of women age 18 and over who are obese"/>
    <s v="Richmond"/>
    <x v="1"/>
    <m/>
    <m/>
    <n v="0.27"/>
    <m/>
  </r>
  <r>
    <x v="1"/>
    <s v="% of women age 18 and over who are obese"/>
    <s v="South Kingstown"/>
    <x v="1"/>
    <m/>
    <m/>
    <n v="0.27"/>
    <m/>
  </r>
  <r>
    <x v="1"/>
    <s v="% of women age 18 and over who are obese"/>
    <s v="Scituate"/>
    <x v="2"/>
    <m/>
    <m/>
    <n v="0.27"/>
    <m/>
  </r>
  <r>
    <x v="1"/>
    <s v="% of women age 18 and over who are obese"/>
    <s v="Smithfield"/>
    <x v="2"/>
    <m/>
    <m/>
    <n v="0.27"/>
    <m/>
  </r>
  <r>
    <x v="1"/>
    <s v="% of women age 18 and over who are obese"/>
    <s v="Tiverton"/>
    <x v="4"/>
    <m/>
    <m/>
    <n v="0.27"/>
    <m/>
  </r>
  <r>
    <x v="1"/>
    <s v="% of women age 18 and over who are obese"/>
    <s v="West Greenwich"/>
    <x v="3"/>
    <m/>
    <m/>
    <n v="0.27"/>
    <m/>
  </r>
  <r>
    <x v="1"/>
    <s v="% of women age 18 and over who are obese"/>
    <s v="West Warwick"/>
    <x v="3"/>
    <m/>
    <m/>
    <n v="0.27"/>
    <m/>
  </r>
  <r>
    <x v="1"/>
    <s v="% of women age 18 and over who are obese"/>
    <s v="Warren"/>
    <x v="0"/>
    <m/>
    <m/>
    <n v="0.27"/>
    <m/>
  </r>
  <r>
    <x v="1"/>
    <s v="% of women age 18 and over who are obese"/>
    <s v="Warwick"/>
    <x v="3"/>
    <m/>
    <m/>
    <n v="0.27"/>
    <m/>
  </r>
  <r>
    <x v="1"/>
    <s v="% of women age 18 and over who are obese"/>
    <s v="Westerly"/>
    <x v="1"/>
    <m/>
    <m/>
    <n v="0.27"/>
    <m/>
  </r>
  <r>
    <x v="1"/>
    <s v="% of women age 18 and over who are obese"/>
    <s v="Woonsocket"/>
    <x v="2"/>
    <m/>
    <m/>
    <n v="0.27"/>
    <m/>
  </r>
  <r>
    <x v="2"/>
    <s v="% of women ages 18-64 without health insurance"/>
    <s v="Barrington"/>
    <x v="0"/>
    <n v="1.2E-2"/>
    <m/>
    <n v="3.4000000000000002E-2"/>
    <m/>
  </r>
  <r>
    <x v="2"/>
    <s v="% of women ages 18-64 without health insurance"/>
    <s v="Bristol"/>
    <x v="0"/>
    <n v="0.03"/>
    <m/>
    <n v="3.4000000000000002E-2"/>
    <m/>
  </r>
  <r>
    <x v="2"/>
    <s v="% of women ages 18-64 without health insurance"/>
    <s v="Burrillvile"/>
    <x v="2"/>
    <n v="3.3000000000000002E-2"/>
    <m/>
    <n v="3.4000000000000002E-2"/>
    <m/>
  </r>
  <r>
    <x v="2"/>
    <s v="% of women ages 18-64 without health insurance"/>
    <s v="Central Falls"/>
    <x v="2"/>
    <n v="0.158"/>
    <m/>
    <n v="3.4000000000000002E-2"/>
    <m/>
  </r>
  <r>
    <x v="2"/>
    <s v="% of women ages 18-64 without health insurance"/>
    <s v="Charlestown"/>
    <x v="1"/>
    <n v="2.9000000000000001E-2"/>
    <m/>
    <n v="3.4000000000000002E-2"/>
    <m/>
  </r>
  <r>
    <x v="2"/>
    <s v="% of women ages 18-64 without health insurance"/>
    <s v="Coventry"/>
    <x v="3"/>
    <n v="2.4E-2"/>
    <m/>
    <n v="3.4000000000000002E-2"/>
    <m/>
  </r>
  <r>
    <x v="2"/>
    <s v="% of women ages 18-64 without health insurance"/>
    <s v="Cranston"/>
    <x v="2"/>
    <n v="3.7999999999999999E-2"/>
    <m/>
    <n v="3.4000000000000002E-2"/>
    <m/>
  </r>
  <r>
    <x v="2"/>
    <s v="% of women ages 18-64 without health insurance"/>
    <s v="Cumberland"/>
    <x v="2"/>
    <n v="2.7E-2"/>
    <m/>
    <n v="3.4000000000000002E-2"/>
    <m/>
  </r>
  <r>
    <x v="2"/>
    <s v="% of women ages 18-64 without health insurance"/>
    <s v="East Greenwich"/>
    <x v="3"/>
    <n v="1.0999999999999999E-2"/>
    <m/>
    <n v="3.4000000000000002E-2"/>
    <m/>
  </r>
  <r>
    <x v="2"/>
    <s v="% of women ages 18-64 without health insurance"/>
    <s v="East Providence"/>
    <x v="2"/>
    <n v="4.2000000000000003E-2"/>
    <m/>
    <n v="3.4000000000000002E-2"/>
    <m/>
  </r>
  <r>
    <x v="2"/>
    <s v="% of women ages 18-64 without health insurance"/>
    <s v="Exeter"/>
    <x v="1"/>
    <n v="5.0999999999999997E-2"/>
    <m/>
    <n v="3.4000000000000002E-2"/>
    <m/>
  </r>
  <r>
    <x v="2"/>
    <s v="% of women ages 18-64 without health insurance"/>
    <s v="Foster"/>
    <x v="2"/>
    <n v="3.9E-2"/>
    <m/>
    <n v="3.4000000000000002E-2"/>
    <m/>
  </r>
  <r>
    <x v="2"/>
    <s v="% of women ages 18-64 without health insurance"/>
    <s v="Glocester"/>
    <x v="2"/>
    <n v="1.9E-2"/>
    <m/>
    <n v="3.4000000000000002E-2"/>
    <m/>
  </r>
  <r>
    <x v="2"/>
    <s v="% of women ages 18-64 without health insurance"/>
    <s v="Hopkinton"/>
    <x v="1"/>
    <n v="2.8000000000000001E-2"/>
    <m/>
    <n v="3.4000000000000002E-2"/>
    <m/>
  </r>
  <r>
    <x v="2"/>
    <s v="% of women ages 18-64 without health insurance"/>
    <s v="Jamestown"/>
    <x v="4"/>
    <n v="3.5999999999999997E-2"/>
    <m/>
    <n v="3.4000000000000002E-2"/>
    <m/>
  </r>
  <r>
    <x v="2"/>
    <s v="% of women ages 18-64 without health insurance"/>
    <s v="Johnston"/>
    <x v="2"/>
    <n v="1.2E-2"/>
    <m/>
    <n v="3.4000000000000002E-2"/>
    <m/>
  </r>
  <r>
    <x v="2"/>
    <s v="% of women ages 18-64 without health insurance"/>
    <s v="Lincoln"/>
    <x v="2"/>
    <n v="3.1E-2"/>
    <m/>
    <n v="3.4000000000000002E-2"/>
    <m/>
  </r>
  <r>
    <x v="2"/>
    <s v="% of women ages 18-64 without health insurance"/>
    <s v="Little Compton"/>
    <x v="4"/>
    <n v="2.8000000000000001E-2"/>
    <m/>
    <n v="3.4000000000000002E-2"/>
    <m/>
  </r>
  <r>
    <x v="2"/>
    <s v="% of women ages 18-64 without health insurance"/>
    <s v="Middletown"/>
    <x v="4"/>
    <n v="5.5E-2"/>
    <m/>
    <n v="3.4000000000000002E-2"/>
    <m/>
  </r>
  <r>
    <x v="2"/>
    <s v="% of women ages 18-64 without health insurance"/>
    <s v="North Kingstown"/>
    <x v="1"/>
    <n v="1.2999999999999999E-2"/>
    <m/>
    <n v="3.4000000000000002E-2"/>
    <m/>
  </r>
  <r>
    <x v="2"/>
    <s v="% of women ages 18-64 without health insurance"/>
    <s v="North Providence"/>
    <x v="2"/>
    <n v="2.7E-2"/>
    <m/>
    <n v="3.4000000000000002E-2"/>
    <m/>
  </r>
  <r>
    <x v="2"/>
    <s v="% of women ages 18-64 without health insurance"/>
    <s v="North Smithfield"/>
    <x v="2"/>
    <n v="2.9000000000000001E-2"/>
    <m/>
    <n v="3.4000000000000002E-2"/>
    <m/>
  </r>
  <r>
    <x v="2"/>
    <s v="% of women ages 18-64 without health insurance"/>
    <s v="Narragansett"/>
    <x v="1"/>
    <n v="1.4E-2"/>
    <m/>
    <n v="3.4000000000000002E-2"/>
    <m/>
  </r>
  <r>
    <x v="2"/>
    <s v="% of women ages 18-64 without health insurance"/>
    <s v="New Shoreham"/>
    <x v="1"/>
    <n v="4.8000000000000001E-2"/>
    <m/>
    <n v="3.4000000000000002E-2"/>
    <m/>
  </r>
  <r>
    <x v="2"/>
    <s v="% of women ages 18-64 without health insurance"/>
    <s v="Newport"/>
    <x v="4"/>
    <n v="8.2000000000000003E-2"/>
    <m/>
    <n v="3.4000000000000002E-2"/>
    <m/>
  </r>
  <r>
    <x v="2"/>
    <s v="% of women ages 18-64 without health insurance"/>
    <s v="Pawtucket"/>
    <x v="2"/>
    <n v="5.0999999999999997E-2"/>
    <m/>
    <n v="3.4000000000000002E-2"/>
    <m/>
  </r>
  <r>
    <x v="2"/>
    <s v="% of women ages 18-64 without health insurance"/>
    <s v="Portsmouth"/>
    <x v="4"/>
    <n v="1.7999999999999999E-2"/>
    <m/>
    <n v="3.4000000000000002E-2"/>
    <m/>
  </r>
  <r>
    <x v="2"/>
    <s v="% of women ages 18-64 without health insurance"/>
    <s v="Providence"/>
    <x v="2"/>
    <n v="6.9000000000000006E-2"/>
    <m/>
    <n v="3.4000000000000002E-2"/>
    <m/>
  </r>
  <r>
    <x v="2"/>
    <s v="% of women ages 18-64 without health insurance"/>
    <s v="Richmond"/>
    <x v="1"/>
    <n v="1.6E-2"/>
    <m/>
    <n v="3.4000000000000002E-2"/>
    <m/>
  </r>
  <r>
    <x v="2"/>
    <s v="% of women ages 18-64 without health insurance"/>
    <s v="South Kingstown"/>
    <x v="1"/>
    <n v="0.03"/>
    <m/>
    <n v="3.4000000000000002E-2"/>
    <m/>
  </r>
  <r>
    <x v="2"/>
    <s v="% of women ages 18-64 without health insurance"/>
    <s v="Scituate"/>
    <x v="2"/>
    <n v="0.01"/>
    <m/>
    <n v="3.4000000000000002E-2"/>
    <m/>
  </r>
  <r>
    <x v="2"/>
    <s v="% of women ages 18-64 without health insurance"/>
    <s v="Smithfield"/>
    <x v="2"/>
    <n v="1.2999999999999999E-2"/>
    <m/>
    <n v="3.4000000000000002E-2"/>
    <m/>
  </r>
  <r>
    <x v="2"/>
    <s v="% of women ages 18-64 without health insurance"/>
    <s v="Tiverton"/>
    <x v="4"/>
    <n v="0.01"/>
    <m/>
    <n v="3.4000000000000002E-2"/>
    <m/>
  </r>
  <r>
    <x v="2"/>
    <s v="% of women ages 18-64 without health insurance"/>
    <s v="West Greenwich"/>
    <x v="3"/>
    <n v="2.7E-2"/>
    <m/>
    <n v="3.4000000000000002E-2"/>
    <m/>
  </r>
  <r>
    <x v="2"/>
    <s v="% of women ages 18-64 without health insurance"/>
    <s v="West Warwick"/>
    <x v="3"/>
    <n v="2.7E-2"/>
    <m/>
    <n v="3.4000000000000002E-2"/>
    <m/>
  </r>
  <r>
    <x v="2"/>
    <s v="% of women ages 18-64 without health insurance"/>
    <s v="Warren"/>
    <x v="0"/>
    <n v="2.1999999999999999E-2"/>
    <m/>
    <n v="3.4000000000000002E-2"/>
    <m/>
  </r>
  <r>
    <x v="2"/>
    <s v="% of women ages 18-64 without health insurance"/>
    <s v="Warwick"/>
    <x v="3"/>
    <n v="3.1E-2"/>
    <m/>
    <n v="3.4000000000000002E-2"/>
    <m/>
  </r>
  <r>
    <x v="2"/>
    <s v="% of women ages 18-64 without health insurance"/>
    <s v="Westerly"/>
    <x v="1"/>
    <n v="5.7000000000000002E-2"/>
    <m/>
    <n v="3.4000000000000002E-2"/>
    <m/>
  </r>
  <r>
    <x v="2"/>
    <s v="% of women ages 18-64 without health insurance"/>
    <s v="Woonsocket"/>
    <x v="2"/>
    <n v="6.0999999999999999E-2"/>
    <m/>
    <n v="3.4000000000000002E-2"/>
    <m/>
  </r>
  <r>
    <x v="3"/>
    <s v="% of women with delayed prenatal care"/>
    <s v="Barrington"/>
    <x v="0"/>
    <n v="0.14199999999999999"/>
    <m/>
    <n v="0.159"/>
    <m/>
  </r>
  <r>
    <x v="3"/>
    <s v="% of women with delayed prenatal care"/>
    <s v="Block Island"/>
    <x v="1"/>
    <m/>
    <m/>
    <n v="0.159"/>
    <m/>
  </r>
  <r>
    <x v="3"/>
    <s v="% of women with delayed prenatal care"/>
    <s v="Bristol"/>
    <x v="0"/>
    <n v="0.14199999999999999"/>
    <m/>
    <n v="0.159"/>
    <m/>
  </r>
  <r>
    <x v="3"/>
    <s v="% of women with delayed prenatal care"/>
    <s v="Burrillvile"/>
    <x v="2"/>
    <n v="0.115"/>
    <m/>
    <n v="0.159"/>
    <m/>
  </r>
  <r>
    <x v="3"/>
    <s v="% of women with delayed prenatal care"/>
    <s v="Central Falls"/>
    <x v="2"/>
    <n v="0.19800000000000001"/>
    <m/>
    <n v="0.159"/>
    <m/>
  </r>
  <r>
    <x v="3"/>
    <s v="% of women with delayed prenatal care"/>
    <s v="Charlestown"/>
    <x v="1"/>
    <n v="9.0999999999999998E-2"/>
    <m/>
    <n v="0.159"/>
    <m/>
  </r>
  <r>
    <x v="3"/>
    <s v="% of women with delayed prenatal care"/>
    <s v="Coventry"/>
    <x v="3"/>
    <n v="0.11899999999999999"/>
    <m/>
    <n v="0.159"/>
    <m/>
  </r>
  <r>
    <x v="3"/>
    <s v="% of women with delayed prenatal care"/>
    <s v="Cranston"/>
    <x v="2"/>
    <n v="0.15"/>
    <m/>
    <n v="0.159"/>
    <m/>
  </r>
  <r>
    <x v="3"/>
    <s v="% of women with delayed prenatal care"/>
    <s v="Cumberland"/>
    <x v="2"/>
    <n v="0.122"/>
    <m/>
    <n v="0.159"/>
    <m/>
  </r>
  <r>
    <x v="3"/>
    <s v="% of women with delayed prenatal care"/>
    <s v="East Greenwich"/>
    <x v="3"/>
    <n v="0.107"/>
    <m/>
    <n v="0.159"/>
    <m/>
  </r>
  <r>
    <x v="3"/>
    <s v="% of women with delayed prenatal care"/>
    <s v="East Providence"/>
    <x v="2"/>
    <n v="0.14599999999999999"/>
    <m/>
    <n v="0.159"/>
    <m/>
  </r>
  <r>
    <x v="3"/>
    <s v="% of women with delayed prenatal care"/>
    <s v="Exeter"/>
    <x v="1"/>
    <n v="9.1999999999999998E-2"/>
    <m/>
    <n v="0.159"/>
    <m/>
  </r>
  <r>
    <x v="3"/>
    <s v="% of women with delayed prenatal care"/>
    <s v="Foster"/>
    <x v="2"/>
    <n v="0.14499999999999999"/>
    <m/>
    <n v="0.159"/>
    <m/>
  </r>
  <r>
    <x v="3"/>
    <s v="% of women with delayed prenatal care"/>
    <s v="Glocester"/>
    <x v="2"/>
    <n v="0.14000000000000001"/>
    <m/>
    <n v="0.159"/>
    <m/>
  </r>
  <r>
    <x v="3"/>
    <s v="% of women with delayed prenatal care"/>
    <s v="Hopkinton"/>
    <x v="1"/>
    <n v="7.6999999999999999E-2"/>
    <m/>
    <n v="0.159"/>
    <m/>
  </r>
  <r>
    <x v="3"/>
    <s v="% of women with delayed prenatal care"/>
    <s v="Jamestown"/>
    <x v="4"/>
    <n v="0.112"/>
    <m/>
    <n v="0.159"/>
    <m/>
  </r>
  <r>
    <x v="3"/>
    <s v="% of women with delayed prenatal care"/>
    <s v="Johnston"/>
    <x v="2"/>
    <n v="0.13200000000000001"/>
    <m/>
    <n v="0.159"/>
    <m/>
  </r>
  <r>
    <x v="3"/>
    <s v="% of women with delayed prenatal care"/>
    <s v="Lincoln"/>
    <x v="2"/>
    <n v="0.14599999999999999"/>
    <m/>
    <n v="0.159"/>
    <m/>
  </r>
  <r>
    <x v="3"/>
    <s v="% of women with delayed prenatal care"/>
    <s v="Little Compton"/>
    <x v="4"/>
    <n v="0.19700000000000001"/>
    <m/>
    <n v="0.159"/>
    <m/>
  </r>
  <r>
    <x v="3"/>
    <s v="% of women with delayed prenatal care"/>
    <s v="Middletown"/>
    <x v="4"/>
    <n v="0.13200000000000001"/>
    <m/>
    <n v="0.159"/>
    <m/>
  </r>
  <r>
    <x v="3"/>
    <s v="% of women with delayed prenatal care"/>
    <s v="North Kingstown"/>
    <x v="1"/>
    <n v="0.121"/>
    <m/>
    <n v="0.159"/>
    <m/>
  </r>
  <r>
    <x v="3"/>
    <s v="% of women with delayed prenatal care"/>
    <s v="North Providence"/>
    <x v="2"/>
    <n v="0.14699999999999999"/>
    <m/>
    <n v="0.159"/>
    <m/>
  </r>
  <r>
    <x v="3"/>
    <s v="% of women with delayed prenatal care"/>
    <s v="North Smithfield"/>
    <x v="2"/>
    <n v="0.13600000000000001"/>
    <m/>
    <n v="0.159"/>
    <m/>
  </r>
  <r>
    <x v="3"/>
    <s v="% of women with delayed prenatal care"/>
    <s v="Narragansett"/>
    <x v="1"/>
    <n v="0.11799999999999999"/>
    <m/>
    <n v="0.159"/>
    <m/>
  </r>
  <r>
    <x v="3"/>
    <s v="% of women with delayed prenatal care"/>
    <s v="New Shoreham"/>
    <x v="1"/>
    <m/>
    <m/>
    <n v="0.159"/>
    <m/>
  </r>
  <r>
    <x v="3"/>
    <s v="% of women with delayed prenatal care"/>
    <s v="Newport"/>
    <x v="4"/>
    <n v="0.156"/>
    <m/>
    <n v="0.159"/>
    <m/>
  </r>
  <r>
    <x v="3"/>
    <s v="% of women with delayed prenatal care"/>
    <s v="Pawtucket"/>
    <x v="2"/>
    <n v="0.19"/>
    <m/>
    <n v="0.159"/>
    <m/>
  </r>
  <r>
    <x v="3"/>
    <s v="% of women with delayed prenatal care"/>
    <s v="Portsmouth"/>
    <x v="4"/>
    <n v="0.11899999999999999"/>
    <m/>
    <n v="0.159"/>
    <m/>
  </r>
  <r>
    <x v="3"/>
    <s v="% of women with delayed prenatal care"/>
    <s v="Providence"/>
    <x v="2"/>
    <n v="0.19800000000000001"/>
    <m/>
    <n v="0.159"/>
    <m/>
  </r>
  <r>
    <x v="3"/>
    <s v="% of women with delayed prenatal care"/>
    <s v="Richmond"/>
    <x v="1"/>
    <n v="0.153"/>
    <m/>
    <n v="0.159"/>
    <m/>
  </r>
  <r>
    <x v="3"/>
    <s v="% of women with delayed prenatal care"/>
    <s v="South Kingstown"/>
    <x v="1"/>
    <n v="0.11700000000000001"/>
    <m/>
    <n v="0.159"/>
    <m/>
  </r>
  <r>
    <x v="3"/>
    <s v="% of women with delayed prenatal care"/>
    <s v="Scituate"/>
    <x v="2"/>
    <n v="0.16"/>
    <m/>
    <n v="0.159"/>
    <m/>
  </r>
  <r>
    <x v="3"/>
    <s v="% of women with delayed prenatal care"/>
    <s v="Smithfield"/>
    <x v="2"/>
    <n v="0.13600000000000001"/>
    <m/>
    <n v="0.159"/>
    <m/>
  </r>
  <r>
    <x v="3"/>
    <s v="% of women with delayed prenatal care"/>
    <s v="Tiverton"/>
    <x v="4"/>
    <n v="0.155"/>
    <m/>
    <n v="0.159"/>
    <m/>
  </r>
  <r>
    <x v="3"/>
    <s v="% of women with delayed prenatal care"/>
    <s v="West Greenwich"/>
    <x v="3"/>
    <n v="0.13900000000000001"/>
    <m/>
    <n v="0.159"/>
    <m/>
  </r>
  <r>
    <x v="3"/>
    <s v="% of women with delayed prenatal care"/>
    <s v="West Warwick"/>
    <x v="3"/>
    <n v="0.13600000000000001"/>
    <m/>
    <n v="0.159"/>
    <m/>
  </r>
  <r>
    <x v="3"/>
    <s v="% of women with delayed prenatal care"/>
    <s v="Warren"/>
    <x v="0"/>
    <n v="0.13200000000000001"/>
    <m/>
    <n v="0.159"/>
    <m/>
  </r>
  <r>
    <x v="3"/>
    <s v="% of women with delayed prenatal care"/>
    <s v="Warwick"/>
    <x v="3"/>
    <n v="0.122"/>
    <m/>
    <n v="0.159"/>
    <m/>
  </r>
  <r>
    <x v="3"/>
    <s v="% of women with delayed prenatal care"/>
    <s v="Westerly"/>
    <x v="1"/>
    <n v="9.4E-2"/>
    <m/>
    <n v="0.159"/>
    <m/>
  </r>
  <r>
    <x v="3"/>
    <s v="% of women with delayed prenatal care"/>
    <s v="Woonsocket"/>
    <x v="2"/>
    <n v="0.20699999999999999"/>
    <m/>
    <n v="0.159"/>
    <m/>
  </r>
  <r>
    <x v="4"/>
    <s v="% of women age 18 and over who likely have experienced serious psychological distress in the past year"/>
    <s v="Barrington"/>
    <x v="0"/>
    <m/>
    <m/>
    <n v="0.13800000000000001"/>
    <m/>
  </r>
  <r>
    <x v="4"/>
    <s v="% of women age 18 and over who likely have experienced serious psychological distress in the past year"/>
    <s v="Block Island"/>
    <x v="1"/>
    <m/>
    <m/>
    <n v="0.13800000000000001"/>
    <m/>
  </r>
  <r>
    <x v="4"/>
    <s v="% of women age 18 and over who likely have experienced serious psychological distress in the past year"/>
    <s v="Bristol"/>
    <x v="0"/>
    <m/>
    <m/>
    <n v="0.13800000000000001"/>
    <m/>
  </r>
  <r>
    <x v="4"/>
    <s v="% of women age 18 and over who likely have experienced serious psychological distress in the past year"/>
    <s v="Burrillvile"/>
    <x v="2"/>
    <m/>
    <m/>
    <n v="0.13800000000000001"/>
    <m/>
  </r>
  <r>
    <x v="4"/>
    <s v="% of women age 18 and over who likely have experienced serious psychological distress in the past year"/>
    <s v="Central Falls"/>
    <x v="2"/>
    <m/>
    <m/>
    <n v="0.13800000000000001"/>
    <m/>
  </r>
  <r>
    <x v="4"/>
    <s v="% of women age 18 and over who likely have experienced serious psychological distress in the past year"/>
    <s v="Charlestown"/>
    <x v="1"/>
    <m/>
    <m/>
    <n v="0.13800000000000001"/>
    <m/>
  </r>
  <r>
    <x v="4"/>
    <s v="% of women age 18 and over who likely have experienced serious psychological distress in the past year"/>
    <s v="Coventry"/>
    <x v="3"/>
    <m/>
    <m/>
    <n v="0.13800000000000001"/>
    <m/>
  </r>
  <r>
    <x v="4"/>
    <s v="% of women age 18 and over who likely have experienced serious psychological distress in the past year"/>
    <s v="Cranston"/>
    <x v="2"/>
    <m/>
    <m/>
    <n v="0.13800000000000001"/>
    <m/>
  </r>
  <r>
    <x v="4"/>
    <s v="% of women age 18 and over who likely have experienced serious psychological distress in the past year"/>
    <s v="Cumberland"/>
    <x v="2"/>
    <m/>
    <m/>
    <n v="0.13800000000000001"/>
    <m/>
  </r>
  <r>
    <x v="4"/>
    <s v="% of women age 18 and over who likely have experienced serious psychological distress in the past year"/>
    <s v="East Greenwich"/>
    <x v="3"/>
    <m/>
    <m/>
    <n v="0.13800000000000001"/>
    <m/>
  </r>
  <r>
    <x v="4"/>
    <s v="% of women age 18 and over who likely have experienced serious psychological distress in the past year"/>
    <s v="East Providence"/>
    <x v="2"/>
    <m/>
    <m/>
    <n v="0.13800000000000001"/>
    <m/>
  </r>
  <r>
    <x v="4"/>
    <s v="% of women age 18 and over who likely have experienced serious psychological distress in the past year"/>
    <s v="Exeter"/>
    <x v="1"/>
    <m/>
    <m/>
    <n v="0.13800000000000001"/>
    <m/>
  </r>
  <r>
    <x v="4"/>
    <s v="% of women age 18 and over who likely have experienced serious psychological distress in the past year"/>
    <s v="Foster"/>
    <x v="2"/>
    <m/>
    <m/>
    <n v="0.13800000000000001"/>
    <m/>
  </r>
  <r>
    <x v="4"/>
    <s v="% of women age 18 and over who likely have experienced serious psychological distress in the past year"/>
    <s v="Glocester"/>
    <x v="2"/>
    <m/>
    <m/>
    <n v="0.13800000000000001"/>
    <m/>
  </r>
  <r>
    <x v="4"/>
    <s v="% of women age 18 and over who likely have experienced serious psychological distress in the past year"/>
    <s v="Hopkinton"/>
    <x v="1"/>
    <m/>
    <m/>
    <n v="0.13800000000000001"/>
    <m/>
  </r>
  <r>
    <x v="4"/>
    <s v="% of women age 18 and over who likely have experienced serious psychological distress in the past year"/>
    <s v="Jamestown"/>
    <x v="4"/>
    <m/>
    <m/>
    <n v="0.13800000000000001"/>
    <m/>
  </r>
  <r>
    <x v="4"/>
    <s v="% of women age 18 and over who likely have experienced serious psychological distress in the past year"/>
    <s v="Johnston"/>
    <x v="2"/>
    <m/>
    <m/>
    <n v="0.13800000000000001"/>
    <m/>
  </r>
  <r>
    <x v="4"/>
    <s v="% of women age 18 and over who likely have experienced serious psychological distress in the past year"/>
    <s v="Lincoln"/>
    <x v="2"/>
    <m/>
    <m/>
    <n v="0.13800000000000001"/>
    <m/>
  </r>
  <r>
    <x v="4"/>
    <s v="% of women age 18 and over who likely have experienced serious psychological distress in the past year"/>
    <s v="Little Compton"/>
    <x v="4"/>
    <m/>
    <m/>
    <n v="0.13800000000000001"/>
    <m/>
  </r>
  <r>
    <x v="4"/>
    <s v="% of women age 18 and over who likely have experienced serious psychological distress in the past year"/>
    <s v="Middletown"/>
    <x v="4"/>
    <m/>
    <m/>
    <n v="0.13800000000000001"/>
    <m/>
  </r>
  <r>
    <x v="4"/>
    <s v="% of women age 18 and over who likely have experienced serious psychological distress in the past year"/>
    <s v="North Kingstown"/>
    <x v="1"/>
    <m/>
    <m/>
    <n v="0.13800000000000001"/>
    <m/>
  </r>
  <r>
    <x v="4"/>
    <s v="% of women age 18 and over who likely have experienced serious psychological distress in the past year"/>
    <s v="North Providence"/>
    <x v="2"/>
    <m/>
    <m/>
    <n v="0.13800000000000001"/>
    <m/>
  </r>
  <r>
    <x v="4"/>
    <s v="% of women age 18 and over who likely have experienced serious psychological distress in the past year"/>
    <s v="North Smithfield"/>
    <x v="2"/>
    <m/>
    <m/>
    <n v="0.13800000000000001"/>
    <m/>
  </r>
  <r>
    <x v="4"/>
    <s v="% of women age 18 and over who likely have experienced serious psychological distress in the past year"/>
    <s v="Narragansett"/>
    <x v="1"/>
    <m/>
    <m/>
    <n v="0.13800000000000001"/>
    <m/>
  </r>
  <r>
    <x v="4"/>
    <s v="% of women age 18 and over who likely have experienced serious psychological distress in the past year"/>
    <s v="New Shoreham"/>
    <x v="1"/>
    <m/>
    <m/>
    <n v="0.13800000000000001"/>
    <m/>
  </r>
  <r>
    <x v="4"/>
    <s v="% of women age 18 and over who likely have experienced serious psychological distress in the past year"/>
    <s v="Newport"/>
    <x v="4"/>
    <m/>
    <m/>
    <n v="0.13800000000000001"/>
    <m/>
  </r>
  <r>
    <x v="4"/>
    <s v="% of women age 18 and over who likely have experienced serious psychological distress in the past year"/>
    <s v="Pawtucket"/>
    <x v="2"/>
    <m/>
    <m/>
    <n v="0.13800000000000001"/>
    <m/>
  </r>
  <r>
    <x v="4"/>
    <s v="% of women age 18 and over who likely have experienced serious psychological distress in the past year"/>
    <s v="Portsmouth"/>
    <x v="4"/>
    <m/>
    <m/>
    <n v="0.13800000000000001"/>
    <m/>
  </r>
  <r>
    <x v="4"/>
    <s v="% of women age 18 and over who likely have experienced serious psychological distress in the past year"/>
    <s v="Providence"/>
    <x v="2"/>
    <m/>
    <m/>
    <n v="0.13800000000000001"/>
    <m/>
  </r>
  <r>
    <x v="4"/>
    <s v="% of women age 18 and over who likely have experienced serious psychological distress in the past year"/>
    <s v="Richmond"/>
    <x v="1"/>
    <m/>
    <m/>
    <n v="0.13800000000000001"/>
    <m/>
  </r>
  <r>
    <x v="4"/>
    <s v="% of women age 18 and over who likely have experienced serious psychological distress in the past year"/>
    <s v="South Kingstown"/>
    <x v="1"/>
    <m/>
    <m/>
    <n v="0.13800000000000001"/>
    <m/>
  </r>
  <r>
    <x v="4"/>
    <s v="% of women age 18 and over who likely have experienced serious psychological distress in the past year"/>
    <s v="Scituate"/>
    <x v="2"/>
    <m/>
    <m/>
    <n v="0.13800000000000001"/>
    <m/>
  </r>
  <r>
    <x v="4"/>
    <s v="% of women age 18 and over who likely have experienced serious psychological distress in the past year"/>
    <s v="Smithfield"/>
    <x v="2"/>
    <m/>
    <m/>
    <n v="0.13800000000000001"/>
    <m/>
  </r>
  <r>
    <x v="4"/>
    <s v="% of women age 18 and over who likely have experienced serious psychological distress in the past year"/>
    <s v="Tiverton"/>
    <x v="4"/>
    <m/>
    <m/>
    <n v="0.13800000000000001"/>
    <m/>
  </r>
  <r>
    <x v="4"/>
    <s v="% of women age 18 and over who likely have experienced serious psychological distress in the past year"/>
    <s v="West Greenwich"/>
    <x v="3"/>
    <m/>
    <m/>
    <n v="0.13800000000000001"/>
    <m/>
  </r>
  <r>
    <x v="4"/>
    <s v="% of women age 18 and over who likely have experienced serious psychological distress in the past year"/>
    <s v="West Warwick"/>
    <x v="3"/>
    <m/>
    <m/>
    <n v="0.13800000000000001"/>
    <m/>
  </r>
  <r>
    <x v="4"/>
    <s v="% of women age 18 and over who likely have experienced serious psychological distress in the past year"/>
    <s v="Warren"/>
    <x v="0"/>
    <m/>
    <m/>
    <n v="0.13800000000000001"/>
    <m/>
  </r>
  <r>
    <x v="4"/>
    <s v="% of women age 18 and over who likely have experienced serious psychological distress in the past year"/>
    <s v="Warwick"/>
    <x v="3"/>
    <m/>
    <m/>
    <n v="0.13800000000000001"/>
    <m/>
  </r>
  <r>
    <x v="4"/>
    <s v="% of women age 18 and over who likely have experienced serious psychological distress in the past year"/>
    <s v="Westerly"/>
    <x v="1"/>
    <m/>
    <m/>
    <n v="0.13800000000000001"/>
    <m/>
  </r>
  <r>
    <x v="4"/>
    <s v="% of women age 18 and over who likely have experienced serious psychological distress in the past year"/>
    <s v="Woonsocket"/>
    <x v="2"/>
    <m/>
    <m/>
    <m/>
    <m/>
  </r>
  <r>
    <x v="5"/>
    <s v="Average annual fatal accidents per 100,000 women"/>
    <s v="Barrington"/>
    <x v="0"/>
    <n v="17.100000000000001"/>
    <n v="17.100000000000001"/>
    <n v="21.52"/>
    <m/>
  </r>
  <r>
    <x v="5"/>
    <s v="Average annual fatal accidents per 100,000 women"/>
    <s v="Block Island"/>
    <x v="1"/>
    <n v="21.7"/>
    <n v="21.7"/>
    <n v="21.52"/>
    <m/>
  </r>
  <r>
    <x v="5"/>
    <s v="Average annual fatal accidents per 100,000 women"/>
    <s v="Bristol"/>
    <x v="0"/>
    <n v="17.100000000000001"/>
    <n v="17.100000000000001"/>
    <n v="21.52"/>
    <m/>
  </r>
  <r>
    <x v="5"/>
    <s v="Average annual fatal accidents per 100,000 women"/>
    <s v="Burrillvile"/>
    <x v="2"/>
    <n v="22.2"/>
    <n v="22.2"/>
    <n v="21.52"/>
    <m/>
  </r>
  <r>
    <x v="5"/>
    <s v="Average annual fatal accidents per 100,000 women"/>
    <s v="Central Falls"/>
    <x v="2"/>
    <n v="22.2"/>
    <n v="22.2"/>
    <n v="21.52"/>
    <m/>
  </r>
  <r>
    <x v="5"/>
    <s v="Average annual fatal accidents per 100,000 women"/>
    <s v="Charlestown"/>
    <x v="1"/>
    <n v="21.7"/>
    <n v="21.7"/>
    <n v="21.52"/>
    <m/>
  </r>
  <r>
    <x v="5"/>
    <s v="Average annual fatal accidents per 100,000 women"/>
    <s v="Coventry"/>
    <x v="3"/>
    <n v="27.3"/>
    <n v="27.3"/>
    <n v="21.52"/>
    <m/>
  </r>
  <r>
    <x v="5"/>
    <s v="Average annual fatal accidents per 100,000 women"/>
    <s v="Cranston"/>
    <x v="2"/>
    <n v="22.2"/>
    <n v="22.2"/>
    <n v="21.52"/>
    <m/>
  </r>
  <r>
    <x v="5"/>
    <s v="Average annual fatal accidents per 100,000 women"/>
    <s v="Cumberland"/>
    <x v="2"/>
    <n v="22.2"/>
    <n v="22.2"/>
    <n v="21.52"/>
    <m/>
  </r>
  <r>
    <x v="5"/>
    <s v="Average annual fatal accidents per 100,000 women"/>
    <s v="East Greenwich"/>
    <x v="3"/>
    <n v="27.3"/>
    <n v="27.3"/>
    <n v="21.52"/>
    <m/>
  </r>
  <r>
    <x v="5"/>
    <s v="Average annual fatal accidents per 100,000 women"/>
    <s v="East Providence"/>
    <x v="2"/>
    <n v="22.2"/>
    <n v="22.2"/>
    <n v="21.52"/>
    <m/>
  </r>
  <r>
    <x v="5"/>
    <s v="Average annual fatal accidents per 100,000 women"/>
    <s v="Exeter"/>
    <x v="1"/>
    <n v="21.7"/>
    <n v="21.7"/>
    <n v="21.52"/>
    <m/>
  </r>
  <r>
    <x v="5"/>
    <s v="Average annual fatal accidents per 100,000 women"/>
    <s v="Foster"/>
    <x v="2"/>
    <n v="22.2"/>
    <n v="22.2"/>
    <n v="21.52"/>
    <m/>
  </r>
  <r>
    <x v="5"/>
    <s v="Average annual fatal accidents per 100,000 women"/>
    <s v="Glocester"/>
    <x v="2"/>
    <n v="22.2"/>
    <n v="22.2"/>
    <n v="21.52"/>
    <m/>
  </r>
  <r>
    <x v="5"/>
    <s v="Average annual fatal accidents per 100,000 women"/>
    <s v="Hopkinton"/>
    <x v="1"/>
    <n v="21.7"/>
    <n v="21.7"/>
    <n v="21.52"/>
    <m/>
  </r>
  <r>
    <x v="5"/>
    <s v="Average annual fatal accidents per 100,000 women"/>
    <s v="Jamestown"/>
    <x v="4"/>
    <n v="19.3"/>
    <n v="19.3"/>
    <n v="21.52"/>
    <m/>
  </r>
  <r>
    <x v="5"/>
    <s v="Average annual fatal accidents per 100,000 women"/>
    <s v="Johnston"/>
    <x v="2"/>
    <n v="22.2"/>
    <n v="22.2"/>
    <n v="21.52"/>
    <m/>
  </r>
  <r>
    <x v="5"/>
    <s v="Average annual fatal accidents per 100,000 women"/>
    <s v="Lincoln"/>
    <x v="2"/>
    <n v="22.2"/>
    <n v="22.2"/>
    <n v="21.52"/>
    <m/>
  </r>
  <r>
    <x v="5"/>
    <s v="Average annual fatal accidents per 100,000 women"/>
    <s v="Little Compton"/>
    <x v="4"/>
    <n v="19.3"/>
    <n v="19.3"/>
    <n v="21.52"/>
    <m/>
  </r>
  <r>
    <x v="5"/>
    <s v="Average annual fatal accidents per 100,000 women"/>
    <s v="Middletown"/>
    <x v="4"/>
    <n v="19.3"/>
    <n v="19.3"/>
    <n v="21.52"/>
    <m/>
  </r>
  <r>
    <x v="5"/>
    <s v="Average annual fatal accidents per 100,000 women"/>
    <s v="North Kingstown"/>
    <x v="1"/>
    <n v="21.7"/>
    <n v="21.7"/>
    <n v="21.52"/>
    <m/>
  </r>
  <r>
    <x v="5"/>
    <s v="Average annual fatal accidents per 100,000 women"/>
    <s v="North Providence"/>
    <x v="2"/>
    <n v="22.2"/>
    <n v="22.2"/>
    <n v="21.52"/>
    <m/>
  </r>
  <r>
    <x v="5"/>
    <s v="Average annual fatal accidents per 100,000 women"/>
    <s v="North Smithfield"/>
    <x v="2"/>
    <n v="22.2"/>
    <n v="22.2"/>
    <n v="21.52"/>
    <m/>
  </r>
  <r>
    <x v="5"/>
    <s v="Average annual fatal accidents per 100,000 women"/>
    <s v="Narragansett"/>
    <x v="1"/>
    <n v="21.7"/>
    <n v="21.7"/>
    <n v="21.52"/>
    <m/>
  </r>
  <r>
    <x v="5"/>
    <s v="Average annual fatal accidents per 100,000 women"/>
    <s v="New Shoreham"/>
    <x v="1"/>
    <n v="21.7"/>
    <n v="21.7"/>
    <n v="21.52"/>
    <m/>
  </r>
  <r>
    <x v="5"/>
    <s v="Average annual fatal accidents per 100,000 women"/>
    <s v="Newport"/>
    <x v="4"/>
    <n v="19.3"/>
    <n v="19.3"/>
    <n v="21.52"/>
    <m/>
  </r>
  <r>
    <x v="5"/>
    <s v="Average annual fatal accidents per 100,000 women"/>
    <s v="Pawtucket"/>
    <x v="2"/>
    <n v="22.2"/>
    <n v="22.2"/>
    <n v="21.52"/>
    <m/>
  </r>
  <r>
    <x v="5"/>
    <s v="Average annual fatal accidents per 100,000 women"/>
    <s v="Portsmouth"/>
    <x v="4"/>
    <n v="19.3"/>
    <n v="19.3"/>
    <n v="21.52"/>
    <m/>
  </r>
  <r>
    <x v="5"/>
    <s v="Average annual fatal accidents per 100,000 women"/>
    <s v="Providence"/>
    <x v="2"/>
    <n v="22.2"/>
    <n v="22.2"/>
    <n v="21.52"/>
    <m/>
  </r>
  <r>
    <x v="5"/>
    <s v="Average annual fatal accidents per 100,000 women"/>
    <s v="Richmond"/>
    <x v="1"/>
    <n v="21.7"/>
    <n v="21.7"/>
    <n v="21.52"/>
    <m/>
  </r>
  <r>
    <x v="5"/>
    <s v="Average annual fatal accidents per 100,000 women"/>
    <s v="South Kingstown"/>
    <x v="1"/>
    <n v="21.7"/>
    <n v="21.7"/>
    <n v="21.52"/>
    <m/>
  </r>
  <r>
    <x v="5"/>
    <s v="Average annual fatal accidents per 100,000 women"/>
    <s v="Scituate"/>
    <x v="2"/>
    <n v="22.2"/>
    <n v="22.2"/>
    <n v="21.52"/>
    <m/>
  </r>
  <r>
    <x v="5"/>
    <s v="Average annual fatal accidents per 100,000 women"/>
    <s v="Smithfield"/>
    <x v="2"/>
    <n v="22.2"/>
    <n v="22.2"/>
    <n v="21.52"/>
    <m/>
  </r>
  <r>
    <x v="5"/>
    <s v="Average annual fatal accidents per 100,000 women"/>
    <s v="Tiverton"/>
    <x v="4"/>
    <n v="19.3"/>
    <n v="19.3"/>
    <n v="21.52"/>
    <m/>
  </r>
  <r>
    <x v="5"/>
    <s v="Average annual fatal accidents per 100,000 women"/>
    <s v="West Greenwich"/>
    <x v="3"/>
    <n v="27.3"/>
    <n v="27.3"/>
    <n v="21.52"/>
    <m/>
  </r>
  <r>
    <x v="5"/>
    <s v="Average annual fatal accidents per 100,000 women"/>
    <s v="West Warwick"/>
    <x v="3"/>
    <n v="27.3"/>
    <n v="27.3"/>
    <n v="21.52"/>
    <m/>
  </r>
  <r>
    <x v="5"/>
    <s v="Average annual fatal accidents per 100,000 women"/>
    <s v="Warren"/>
    <x v="0"/>
    <n v="17.100000000000001"/>
    <n v="17.100000000000001"/>
    <n v="21.52"/>
    <m/>
  </r>
  <r>
    <x v="5"/>
    <s v="Average annual fatal accidents per 100,000 women"/>
    <s v="Warwick"/>
    <x v="3"/>
    <n v="27.3"/>
    <n v="27.3"/>
    <n v="21.52"/>
    <m/>
  </r>
  <r>
    <x v="5"/>
    <s v="Average annual fatal accidents per 100,000 women"/>
    <s v="Westerly"/>
    <x v="1"/>
    <n v="21.7"/>
    <n v="21.7"/>
    <n v="21.52"/>
    <m/>
  </r>
  <r>
    <x v="5"/>
    <s v="Average annual fatal accidents per 100,000 women"/>
    <s v="Woonsocket"/>
    <x v="2"/>
    <n v="22.2"/>
    <n v="22.2"/>
    <n v="21.52"/>
    <m/>
  </r>
  <r>
    <x v="6"/>
    <s v="Average annual hospital encounters due to assault per 100,000 women"/>
    <s v="Barrington"/>
    <x v="0"/>
    <n v="156"/>
    <n v="179"/>
    <n v="278"/>
    <n v="381"/>
  </r>
  <r>
    <x v="6"/>
    <s v="Average annual hospital encounters due to assault per 100,000 women"/>
    <s v="Block Island"/>
    <x v="1"/>
    <n v="891"/>
    <n v="278.15789473684208"/>
    <n v="278"/>
    <n v="381"/>
  </r>
  <r>
    <x v="6"/>
    <s v="Average annual hospital encounters due to assault per 100,000 women"/>
    <s v="Bristol"/>
    <x v="0"/>
    <n v="88"/>
    <n v="179"/>
    <n v="278"/>
    <n v="381"/>
  </r>
  <r>
    <x v="6"/>
    <s v="Average annual hospital encounters due to assault per 100,000 women"/>
    <s v="Burrillvile"/>
    <x v="2"/>
    <n v="217"/>
    <n v="278.15789473684208"/>
    <n v="278"/>
    <n v="381"/>
  </r>
  <r>
    <x v="6"/>
    <s v="Average annual hospital encounters due to assault per 100,000 women"/>
    <s v="Central Falls"/>
    <x v="2"/>
    <n v="726"/>
    <n v="278.15789473684208"/>
    <n v="278"/>
    <n v="381"/>
  </r>
  <r>
    <x v="6"/>
    <s v="Average annual hospital encounters due to assault per 100,000 women"/>
    <s v="Charlestown"/>
    <x v="1"/>
    <n v="242"/>
    <n v="278.15789473684208"/>
    <n v="278"/>
    <n v="381"/>
  </r>
  <r>
    <x v="6"/>
    <s v="Average annual hospital encounters due to assault per 100,000 women"/>
    <s v="Coventry"/>
    <x v="3"/>
    <n v="245"/>
    <n v="213"/>
    <n v="278"/>
    <n v="381"/>
  </r>
  <r>
    <x v="6"/>
    <s v="Average annual hospital encounters due to assault per 100,000 women"/>
    <s v="Cranston"/>
    <x v="2"/>
    <n v="311"/>
    <n v="278.15789473684208"/>
    <n v="278"/>
    <n v="381"/>
  </r>
  <r>
    <x v="6"/>
    <s v="Average annual hospital encounters due to assault per 100,000 women"/>
    <s v="Cumberland"/>
    <x v="2"/>
    <n v="104"/>
    <n v="278.15789473684208"/>
    <n v="278"/>
    <n v="381"/>
  </r>
  <r>
    <x v="6"/>
    <s v="Average annual hospital encounters due to assault per 100,000 women"/>
    <s v="East Greenwich"/>
    <x v="3"/>
    <n v="175"/>
    <n v="213"/>
    <n v="278"/>
    <n v="381"/>
  </r>
  <r>
    <x v="6"/>
    <s v="Average annual hospital encounters due to assault per 100,000 women"/>
    <s v="East Providence"/>
    <x v="2"/>
    <n v="252"/>
    <n v="278.15789473684208"/>
    <n v="278"/>
    <n v="381"/>
  </r>
  <r>
    <x v="6"/>
    <s v="Average annual hospital encounters due to assault per 100,000 women"/>
    <s v="Exeter"/>
    <x v="1"/>
    <n v="92"/>
    <n v="278.15789473684208"/>
    <n v="278"/>
    <n v="381"/>
  </r>
  <r>
    <x v="6"/>
    <s v="Average annual hospital encounters due to assault per 100,000 women"/>
    <s v="Foster"/>
    <x v="2"/>
    <s v="-"/>
    <n v="278.15789473684208"/>
    <n v="278"/>
    <n v="381"/>
  </r>
  <r>
    <x v="6"/>
    <s v="Average annual hospital encounters due to assault per 100,000 women"/>
    <s v="Glocester"/>
    <x v="2"/>
    <n v="161"/>
    <n v="278.15789473684208"/>
    <n v="278"/>
    <n v="381"/>
  </r>
  <r>
    <x v="6"/>
    <s v="Average annual hospital encounters due to assault per 100,000 women"/>
    <s v="Hopkinton"/>
    <x v="1"/>
    <n v="189"/>
    <n v="278.15789473684208"/>
    <n v="278"/>
    <n v="381"/>
  </r>
  <r>
    <x v="6"/>
    <s v="Average annual hospital encounters due to assault per 100,000 women"/>
    <s v="Jamestown"/>
    <x v="4"/>
    <n v="145"/>
    <n v="164"/>
    <n v="278"/>
    <n v="381"/>
  </r>
  <r>
    <x v="6"/>
    <s v="Average annual hospital encounters due to assault per 100,000 women"/>
    <s v="Johnston"/>
    <x v="2"/>
    <n v="195"/>
    <n v="278.15789473684208"/>
    <n v="278"/>
    <n v="381"/>
  </r>
  <r>
    <x v="6"/>
    <s v="Average annual hospital encounters due to assault per 100,000 women"/>
    <s v="Lincoln"/>
    <x v="2"/>
    <n v="128"/>
    <n v="278.15789473684208"/>
    <n v="278"/>
    <n v="381"/>
  </r>
  <r>
    <x v="6"/>
    <s v="Average annual hospital encounters due to assault per 100,000 women"/>
    <s v="Little Compton"/>
    <x v="4"/>
    <n v="223"/>
    <n v="164"/>
    <n v="278"/>
    <n v="381"/>
  </r>
  <r>
    <x v="6"/>
    <s v="Average annual hospital encounters due to assault per 100,000 women"/>
    <s v="Middletown"/>
    <x v="4"/>
    <n v="241"/>
    <n v="164"/>
    <n v="278"/>
    <n v="381"/>
  </r>
  <r>
    <x v="6"/>
    <s v="Average annual hospital encounters due to assault per 100,000 women"/>
    <s v="North Kingstown"/>
    <x v="1"/>
    <n v="223"/>
    <n v="278.15789473684208"/>
    <n v="278"/>
    <n v="381"/>
  </r>
  <r>
    <x v="6"/>
    <s v="Average annual hospital encounters due to assault per 100,000 women"/>
    <s v="North Providence"/>
    <x v="2"/>
    <n v="322"/>
    <n v="278.15789473684208"/>
    <n v="278"/>
    <n v="381"/>
  </r>
  <r>
    <x v="6"/>
    <s v="Average annual hospital encounters due to assault per 100,000 women"/>
    <s v="North Smithfield"/>
    <x v="2"/>
    <n v="106"/>
    <n v="278.15789473684208"/>
    <n v="278"/>
    <n v="381"/>
  </r>
  <r>
    <x v="6"/>
    <s v="Average annual hospital encounters due to assault per 100,000 women"/>
    <s v="Narragansett"/>
    <x v="1"/>
    <n v="135"/>
    <n v="278.15789473684208"/>
    <n v="278"/>
    <n v="381"/>
  </r>
  <r>
    <x v="6"/>
    <s v="Average annual hospital encounters due to assault per 100,000 women"/>
    <s v="New Shoreham"/>
    <x v="1"/>
    <n v="891"/>
    <n v="278.15789473684208"/>
    <n v="278"/>
    <n v="381"/>
  </r>
  <r>
    <x v="6"/>
    <s v="Average annual hospital encounters due to assault per 100,000 women"/>
    <s v="Newport"/>
    <x v="4"/>
    <n v="164"/>
    <n v="164"/>
    <n v="278"/>
    <n v="381"/>
  </r>
  <r>
    <x v="6"/>
    <s v="Average annual hospital encounters due to assault per 100,000 women"/>
    <s v="Pawtucket"/>
    <x v="2"/>
    <n v="483"/>
    <n v="278.15789473684208"/>
    <n v="278"/>
    <n v="381"/>
  </r>
  <r>
    <x v="6"/>
    <s v="Average annual hospital encounters due to assault per 100,000 women"/>
    <s v="Portsmouth"/>
    <x v="4"/>
    <n v="104"/>
    <n v="164"/>
    <n v="278"/>
    <n v="381"/>
  </r>
  <r>
    <x v="6"/>
    <s v="Average annual hospital encounters due to assault per 100,000 women"/>
    <s v="Providence"/>
    <x v="2"/>
    <n v="714"/>
    <n v="278.15789473684208"/>
    <n v="278"/>
    <n v="381"/>
  </r>
  <r>
    <x v="6"/>
    <s v="Average annual hospital encounters due to assault per 100,000 women"/>
    <s v="Richmond"/>
    <x v="1"/>
    <n v="265"/>
    <n v="278.15789473684208"/>
    <n v="278"/>
    <n v="381"/>
  </r>
  <r>
    <x v="6"/>
    <s v="Average annual hospital encounters due to assault per 100,000 women"/>
    <s v="South Kingstown"/>
    <x v="1"/>
    <s v="-"/>
    <n v="278.15789473684208"/>
    <n v="278"/>
    <n v="381"/>
  </r>
  <r>
    <x v="6"/>
    <s v="Average annual hospital encounters due to assault per 100,000 women"/>
    <s v="Scituate"/>
    <x v="2"/>
    <n v="170"/>
    <n v="278.15789473684208"/>
    <n v="278"/>
    <n v="381"/>
  </r>
  <r>
    <x v="6"/>
    <s v="Average annual hospital encounters due to assault per 100,000 women"/>
    <s v="Smithfield"/>
    <x v="2"/>
    <n v="120"/>
    <n v="278.15789473684208"/>
    <n v="278"/>
    <n v="381"/>
  </r>
  <r>
    <x v="6"/>
    <s v="Average annual hospital encounters due to assault per 100,000 women"/>
    <s v="Tiverton"/>
    <x v="4"/>
    <n v="107"/>
    <n v="164"/>
    <n v="278"/>
    <n v="381"/>
  </r>
  <r>
    <x v="6"/>
    <s v="Average annual hospital encounters due to assault per 100,000 women"/>
    <s v="West Greenwich"/>
    <x v="3"/>
    <n v="121"/>
    <n v="213"/>
    <n v="278"/>
    <n v="381"/>
  </r>
  <r>
    <x v="6"/>
    <s v="Average annual hospital encounters due to assault per 100,000 women"/>
    <s v="West Warwick"/>
    <x v="3"/>
    <n v="319"/>
    <n v="213"/>
    <n v="278"/>
    <n v="381"/>
  </r>
  <r>
    <x v="6"/>
    <s v="Average annual hospital encounters due to assault per 100,000 women"/>
    <s v="Warren"/>
    <x v="0"/>
    <n v="293"/>
    <n v="179"/>
    <n v="278"/>
    <n v="381"/>
  </r>
  <r>
    <x v="6"/>
    <s v="Average annual hospital encounters due to assault per 100,000 women"/>
    <s v="Warwick"/>
    <x v="3"/>
    <n v="205"/>
    <n v="213"/>
    <n v="278"/>
    <n v="381"/>
  </r>
  <r>
    <x v="6"/>
    <s v="Average annual hospital encounters due to assault per 100,000 women"/>
    <s v="Westerly"/>
    <x v="1"/>
    <n v="269"/>
    <n v="278.15789473684208"/>
    <n v="278"/>
    <n v="381"/>
  </r>
  <r>
    <x v="6"/>
    <s v="Average annual hospital encounters due to assault per 100,000 women"/>
    <s v="Woonsocket"/>
    <x v="2"/>
    <n v="778"/>
    <n v="278.15789473684208"/>
    <n v="278"/>
    <n v="381"/>
  </r>
  <r>
    <x v="7"/>
    <s v="Average annual domestic violence calls for assistance per 100,000 population"/>
    <s v="Barrington"/>
    <x v="0"/>
    <n v="0"/>
    <n v="0"/>
    <n v="0.11088000000000001"/>
    <m/>
  </r>
  <r>
    <x v="7"/>
    <s v="Average annual domestic violence calls for assistance per 100,000 population"/>
    <s v="Block Island"/>
    <x v="1"/>
    <n v="0"/>
    <n v="6.7100000000000007E-2"/>
    <n v="0.11088000000000001"/>
    <m/>
  </r>
  <r>
    <x v="7"/>
    <s v="Average annual domestic violence calls for assistance per 100,000 population"/>
    <s v="Bristol"/>
    <x v="0"/>
    <n v="0"/>
    <n v="0"/>
    <n v="0.11088000000000001"/>
    <m/>
  </r>
  <r>
    <x v="7"/>
    <s v="Average annual domestic violence calls for assistance per 100,000 population"/>
    <s v="Burrillvile"/>
    <x v="2"/>
    <n v="0"/>
    <n v="0.17580000000000001"/>
    <n v="0.11088000000000001"/>
    <m/>
  </r>
  <r>
    <x v="7"/>
    <s v="Average annual domestic violence calls for assistance per 100,000 population"/>
    <s v="Central Falls"/>
    <x v="2"/>
    <n v="0.624"/>
    <n v="0.17580000000000001"/>
    <n v="0.11088000000000001"/>
    <m/>
  </r>
  <r>
    <x v="7"/>
    <s v="Average annual domestic violence calls for assistance per 100,000 population"/>
    <s v="Charlestown"/>
    <x v="1"/>
    <n v="0"/>
    <n v="6.7100000000000007E-2"/>
    <n v="0.11088000000000001"/>
    <m/>
  </r>
  <r>
    <x v="7"/>
    <s v="Average annual domestic violence calls for assistance per 100,000 population"/>
    <s v="Coventry"/>
    <x v="3"/>
    <n v="5.57E-2"/>
    <n v="0.2722"/>
    <n v="0.11088000000000001"/>
    <m/>
  </r>
  <r>
    <x v="7"/>
    <s v="Average annual domestic violence calls for assistance per 100,000 population"/>
    <s v="Cranston"/>
    <x v="2"/>
    <n v="9.7199999999999995E-2"/>
    <n v="0.17580000000000001"/>
    <n v="0.11088000000000001"/>
    <m/>
  </r>
  <r>
    <x v="7"/>
    <s v="Average annual domestic violence calls for assistance per 100,000 population"/>
    <s v="Cumberland"/>
    <x v="2"/>
    <n v="5.4699999999999999E-2"/>
    <n v="0.17580000000000001"/>
    <n v="0.11088000000000001"/>
    <m/>
  </r>
  <r>
    <x v="7"/>
    <s v="Average annual domestic violence calls for assistance per 100,000 population"/>
    <s v="East Greenwich"/>
    <x v="3"/>
    <n v="0.14599999999999999"/>
    <n v="0.2722"/>
    <n v="0.11088000000000001"/>
    <m/>
  </r>
  <r>
    <x v="7"/>
    <s v="Average annual domestic violence calls for assistance per 100,000 population"/>
    <s v="East Providence"/>
    <x v="2"/>
    <n v="8.14E-2"/>
    <n v="0.17580000000000001"/>
    <n v="0.11088000000000001"/>
    <m/>
  </r>
  <r>
    <x v="7"/>
    <s v="Average annual domestic violence calls for assistance per 100,000 population"/>
    <s v="Exeter"/>
    <x v="1"/>
    <n v="0"/>
    <n v="6.7100000000000007E-2"/>
    <n v="0.11088000000000001"/>
    <m/>
  </r>
  <r>
    <x v="7"/>
    <s v="Average annual domestic violence calls for assistance per 100,000 population"/>
    <s v="Foster"/>
    <x v="2"/>
    <n v="0"/>
    <n v="0.17580000000000001"/>
    <n v="0.11088000000000001"/>
    <m/>
  </r>
  <r>
    <x v="7"/>
    <s v="Average annual domestic violence calls for assistance per 100,000 population"/>
    <s v="Glocester"/>
    <x v="2"/>
    <n v="0"/>
    <n v="0.17580000000000001"/>
    <n v="0.11088000000000001"/>
    <m/>
  </r>
  <r>
    <x v="7"/>
    <s v="Average annual domestic violence calls for assistance per 100,000 population"/>
    <s v="Hopkinton"/>
    <x v="1"/>
    <n v="0"/>
    <n v="6.7100000000000007E-2"/>
    <n v="0.11088000000000001"/>
    <m/>
  </r>
  <r>
    <x v="7"/>
    <s v="Average annual domestic violence calls for assistance per 100,000 population"/>
    <s v="Jamestown"/>
    <x v="4"/>
    <n v="0"/>
    <n v="3.9300000000000002E-2"/>
    <n v="0.11088000000000001"/>
    <m/>
  </r>
  <r>
    <x v="7"/>
    <s v="Average annual domestic violence calls for assistance per 100,000 population"/>
    <s v="Johnston"/>
    <x v="2"/>
    <n v="6.5000000000000002E-2"/>
    <n v="0.17580000000000001"/>
    <n v="0.11088000000000001"/>
    <m/>
  </r>
  <r>
    <x v="7"/>
    <s v="Average annual domestic violence calls for assistance per 100,000 population"/>
    <s v="Lincoln"/>
    <x v="2"/>
    <n v="0.17100000000000001"/>
    <n v="0.17580000000000001"/>
    <n v="0.11088000000000001"/>
    <m/>
  </r>
  <r>
    <x v="7"/>
    <s v="Average annual domestic violence calls for assistance per 100,000 population"/>
    <s v="Little Compton"/>
    <x v="4"/>
    <n v="0"/>
    <n v="3.9300000000000002E-2"/>
    <n v="0.11088000000000001"/>
    <m/>
  </r>
  <r>
    <x v="7"/>
    <s v="Average annual domestic violence calls for assistance per 100,000 population"/>
    <s v="Middletown"/>
    <x v="4"/>
    <n v="0"/>
    <n v="3.9300000000000002E-2"/>
    <n v="0.11088000000000001"/>
    <m/>
  </r>
  <r>
    <x v="7"/>
    <s v="Average annual domestic violence calls for assistance per 100,000 population"/>
    <s v="North Kingstown"/>
    <x v="1"/>
    <n v="2.9680000000000002E-2"/>
    <n v="6.7100000000000007E-2"/>
    <n v="0.11088000000000001"/>
    <m/>
  </r>
  <r>
    <x v="7"/>
    <s v="Average annual domestic violence calls for assistance per 100,000 population"/>
    <s v="North Providence"/>
    <x v="2"/>
    <n v="5.6500000000000002E-2"/>
    <n v="0.17580000000000001"/>
    <n v="0.11088000000000001"/>
    <m/>
  </r>
  <r>
    <x v="7"/>
    <s v="Average annual domestic violence calls for assistance per 100,000 population"/>
    <s v="North Smithfield"/>
    <x v="2"/>
    <n v="0.15140000000000001"/>
    <n v="0.17580000000000001"/>
    <n v="0.11088000000000001"/>
    <m/>
  </r>
  <r>
    <x v="7"/>
    <s v="Average annual domestic violence calls for assistance per 100,000 population"/>
    <s v="Narragansett"/>
    <x v="1"/>
    <n v="0.1225"/>
    <n v="6.7100000000000007E-2"/>
    <n v="0.11088000000000001"/>
    <m/>
  </r>
  <r>
    <x v="7"/>
    <s v="Average annual domestic violence calls for assistance per 100,000 population"/>
    <s v="New Shoreham"/>
    <x v="1"/>
    <n v="0"/>
    <n v="6.7100000000000007E-2"/>
    <n v="0.11088000000000001"/>
    <m/>
  </r>
  <r>
    <x v="7"/>
    <s v="Average annual domestic violence calls for assistance per 100,000 population"/>
    <s v="Newport"/>
    <x v="4"/>
    <n v="0.12039999999999999"/>
    <n v="3.9300000000000002E-2"/>
    <n v="0.11088000000000001"/>
    <m/>
  </r>
  <r>
    <x v="7"/>
    <s v="Average annual domestic violence calls for assistance per 100,000 population"/>
    <s v="Pawtucket"/>
    <x v="2"/>
    <n v="0.41599999999999998"/>
    <n v="0.17580000000000001"/>
    <n v="0.11088000000000001"/>
    <m/>
  </r>
  <r>
    <x v="7"/>
    <s v="Average annual domestic violence calls for assistance per 100,000 population"/>
    <s v="Portsmouth"/>
    <x v="4"/>
    <n v="0.11559999999999999"/>
    <n v="3.9300000000000002E-2"/>
    <n v="0.11088000000000001"/>
    <m/>
  </r>
  <r>
    <x v="7"/>
    <s v="Average annual domestic violence calls for assistance per 100,000 population"/>
    <s v="Providence"/>
    <x v="2"/>
    <n v="0.91220000000000001"/>
    <n v="0.17580000000000001"/>
    <n v="0.11088000000000001"/>
    <m/>
  </r>
  <r>
    <x v="7"/>
    <s v="Average annual domestic violence calls for assistance per 100,000 population"/>
    <s v="Richmond"/>
    <x v="1"/>
    <n v="0"/>
    <n v="6.7100000000000007E-2"/>
    <n v="0.11088000000000001"/>
    <m/>
  </r>
  <r>
    <x v="7"/>
    <s v="Average annual domestic violence calls for assistance per 100,000 population"/>
    <s v="South Kingstown"/>
    <x v="1"/>
    <n v="0"/>
    <n v="6.7100000000000007E-2"/>
    <n v="0.11088000000000001"/>
    <m/>
  </r>
  <r>
    <x v="7"/>
    <s v="Average annual domestic violence calls for assistance per 100,000 population"/>
    <s v="Scituate"/>
    <x v="2"/>
    <n v="0"/>
    <n v="0.17580000000000001"/>
    <n v="0.11088000000000001"/>
    <m/>
  </r>
  <r>
    <x v="7"/>
    <s v="Average annual domestic violence calls for assistance per 100,000 population"/>
    <s v="Smithfield"/>
    <x v="2"/>
    <n v="0.18529999999999999"/>
    <n v="0.17580000000000001"/>
    <n v="0.11088000000000001"/>
    <m/>
  </r>
  <r>
    <x v="7"/>
    <s v="Average annual domestic violence calls for assistance per 100,000 population"/>
    <s v="Tiverton"/>
    <x v="4"/>
    <n v="0"/>
    <n v="3.9300000000000002E-2"/>
    <n v="0.11088000000000001"/>
    <m/>
  </r>
  <r>
    <x v="7"/>
    <s v="Average annual domestic violence calls for assistance per 100,000 population"/>
    <s v="West Greenwich"/>
    <x v="3"/>
    <n v="0.60540000000000005"/>
    <n v="0.2722"/>
    <n v="0.11088000000000001"/>
    <m/>
  </r>
  <r>
    <x v="7"/>
    <s v="Average annual domestic violence calls for assistance per 100,000 population"/>
    <s v="West Warwick"/>
    <x v="3"/>
    <n v="0.39090000000000003"/>
    <n v="0.2722"/>
    <n v="0.11088000000000001"/>
    <m/>
  </r>
  <r>
    <x v="7"/>
    <s v="Average annual domestic violence calls for assistance per 100,000 population"/>
    <s v="Warren"/>
    <x v="0"/>
    <n v="0"/>
    <n v="0"/>
    <n v="0.11088000000000001"/>
    <m/>
  </r>
  <r>
    <x v="7"/>
    <s v="Average annual domestic violence calls for assistance per 100,000 population"/>
    <s v="Warwick"/>
    <x v="3"/>
    <n v="0.16270000000000001"/>
    <n v="0.2722"/>
    <n v="0.11088000000000001"/>
    <m/>
  </r>
  <r>
    <x v="7"/>
    <s v="Average annual domestic violence calls for assistance per 100,000 population"/>
    <s v="Westerly"/>
    <x v="1"/>
    <n v="0.25240000000000001"/>
    <n v="6.7100000000000007E-2"/>
    <n v="0.11088000000000001"/>
    <m/>
  </r>
  <r>
    <x v="7"/>
    <s v="Average annual domestic violence calls for assistance per 100,000 population"/>
    <s v="Woonsocket"/>
    <x v="2"/>
    <n v="0"/>
    <n v="0.17580000000000001"/>
    <n v="0.11088000000000001"/>
    <m/>
  </r>
  <r>
    <x v="8"/>
    <s v="Average annual sexual assaults per 100,000 females"/>
    <s v="Barrington"/>
    <x v="0"/>
    <n v="0"/>
    <n v="10.296010000000001"/>
    <n v="24.967133019999999"/>
    <n v="43.55"/>
  </r>
  <r>
    <x v="8"/>
    <s v="Average annual sexual assaults per 100,000 females"/>
    <s v="Block Island"/>
    <x v="1"/>
    <n v="0"/>
    <n v="8.8357399999999995"/>
    <n v="24.967133019999999"/>
    <n v="43.55"/>
  </r>
  <r>
    <x v="8"/>
    <s v="Average annual sexual assaults per 100,000 females"/>
    <s v="Bristol"/>
    <x v="0"/>
    <n v="0.1197"/>
    <n v="10.296010000000001"/>
    <n v="24.967133019999999"/>
    <n v="43.55"/>
  </r>
  <r>
    <x v="8"/>
    <s v="Average annual sexual assaults per 100,000 females"/>
    <s v="Burrillvile"/>
    <x v="2"/>
    <n v="0"/>
    <n v="35.723219999999998"/>
    <n v="24.967133019999999"/>
    <n v="43.55"/>
  </r>
  <r>
    <x v="8"/>
    <s v="Average annual sexual assaults per 100,000 females"/>
    <s v="Central Falls"/>
    <x v="2"/>
    <n v="0.311"/>
    <n v="35.723219999999998"/>
    <n v="24.967133019999999"/>
    <n v="43.55"/>
  </r>
  <r>
    <x v="8"/>
    <s v="Average annual sexual assaults per 100,000 females"/>
    <s v="Charlestown"/>
    <x v="1"/>
    <n v="0"/>
    <n v="8.8357399999999995"/>
    <n v="24.967133019999999"/>
    <n v="43.55"/>
  </r>
  <r>
    <x v="8"/>
    <s v="Average annual sexual assaults per 100,000 females"/>
    <s v="Coventry"/>
    <x v="3"/>
    <n v="5.57E-2"/>
    <n v="9.2994872910000002"/>
    <n v="24.967133019999999"/>
    <n v="43.55"/>
  </r>
  <r>
    <x v="8"/>
    <s v="Average annual sexual assaults per 100,000 females"/>
    <s v="Cranston"/>
    <x v="2"/>
    <n v="0.1216"/>
    <n v="35.723219999999998"/>
    <n v="24.967133019999999"/>
    <n v="43.55"/>
  </r>
  <r>
    <x v="8"/>
    <s v="Average annual sexual assaults per 100,000 females"/>
    <s v="Cumberland"/>
    <x v="2"/>
    <n v="5.4699999999999999E-2"/>
    <n v="35.723219999999998"/>
    <n v="24.967133019999999"/>
    <n v="43.55"/>
  </r>
  <r>
    <x v="8"/>
    <s v="Average annual sexual assaults per 100,000 females"/>
    <s v="East Greenwich"/>
    <x v="3"/>
    <n v="0"/>
    <n v="9.2994872910000002"/>
    <n v="24.967133019999999"/>
    <n v="43.55"/>
  </r>
  <r>
    <x v="8"/>
    <s v="Average annual sexual assaults per 100,000 females"/>
    <s v="East Providence"/>
    <x v="2"/>
    <n v="0.1221"/>
    <n v="35.723219999999998"/>
    <n v="24.967133019999999"/>
    <n v="43.55"/>
  </r>
  <r>
    <x v="8"/>
    <s v="Average annual sexual assaults per 100,000 females"/>
    <s v="Exeter"/>
    <x v="1"/>
    <n v="0.30740000000000001"/>
    <n v="8.8357399999999995"/>
    <n v="24.967133019999999"/>
    <n v="43.55"/>
  </r>
  <r>
    <x v="8"/>
    <s v="Average annual sexual assaults per 100,000 females"/>
    <s v="Foster"/>
    <x v="2"/>
    <n v="0"/>
    <n v="35.723219999999998"/>
    <n v="24.967133019999999"/>
    <n v="43.55"/>
  </r>
  <r>
    <x v="8"/>
    <s v="Average annual sexual assaults per 100,000 females"/>
    <s v="Glocester"/>
    <x v="2"/>
    <n v="0"/>
    <n v="35.723219999999998"/>
    <n v="24.967133019999999"/>
    <n v="43.55"/>
  </r>
  <r>
    <x v="8"/>
    <s v="Average annual sexual assaults per 100,000 females"/>
    <s v="Hopkinton"/>
    <x v="1"/>
    <n v="0"/>
    <n v="8.8357399999999995"/>
    <n v="24.967133019999999"/>
    <n v="43.55"/>
  </r>
  <r>
    <x v="8"/>
    <s v="Average annual sexual assaults per 100,000 females"/>
    <s v="Jamestown"/>
    <x v="4"/>
    <n v="0"/>
    <n v="123.65716"/>
    <n v="24.967133019999999"/>
    <n v="43.55"/>
  </r>
  <r>
    <x v="8"/>
    <s v="Average annual sexual assaults per 100,000 females"/>
    <s v="Johnston"/>
    <x v="2"/>
    <n v="0.19500000000000001"/>
    <n v="35.723219999999998"/>
    <n v="24.967133019999999"/>
    <n v="43.55"/>
  </r>
  <r>
    <x v="8"/>
    <s v="Average annual sexual assaults per 100,000 females"/>
    <s v="Lincoln"/>
    <x v="2"/>
    <n v="0"/>
    <n v="35.723219999999998"/>
    <n v="24.967133019999999"/>
    <n v="43.55"/>
  </r>
  <r>
    <x v="8"/>
    <s v="Average annual sexual assaults per 100,000 females"/>
    <s v="Little Compton"/>
    <x v="4"/>
    <n v="0"/>
    <n v="123.65716"/>
    <n v="24.967133019999999"/>
    <n v="43.55"/>
  </r>
  <r>
    <x v="8"/>
    <s v="Average annual sexual assaults per 100,000 females"/>
    <s v="Middletown"/>
    <x v="4"/>
    <n v="0"/>
    <n v="123.65716"/>
    <n v="24.967133019999999"/>
    <n v="43.55"/>
  </r>
  <r>
    <x v="8"/>
    <s v="Average annual sexual assaults per 100,000 females"/>
    <s v="North Kingstown"/>
    <x v="1"/>
    <n v="0.1484"/>
    <n v="8.8357399999999995"/>
    <n v="24.967133019999999"/>
    <n v="43.55"/>
  </r>
  <r>
    <x v="8"/>
    <s v="Average annual sexual assaults per 100,000 females"/>
    <s v="North Providence"/>
    <x v="2"/>
    <n v="5.6399999999999999E-2"/>
    <n v="35.723219999999998"/>
    <n v="24.967133019999999"/>
    <n v="43.55"/>
  </r>
  <r>
    <x v="8"/>
    <s v="Average annual sexual assaults per 100,000 females"/>
    <s v="North Smithfield"/>
    <x v="2"/>
    <n v="0"/>
    <n v="35.723219999999998"/>
    <n v="24.967133019999999"/>
    <n v="43.55"/>
  </r>
  <r>
    <x v="8"/>
    <s v="Average annual sexual assaults per 100,000 females"/>
    <s v="Narragansett"/>
    <x v="1"/>
    <n v="0.24490000000000001"/>
    <n v="8.8357399999999995"/>
    <n v="24.967133019999999"/>
    <n v="43.55"/>
  </r>
  <r>
    <x v="8"/>
    <s v="Average annual sexual assaults per 100,000 females"/>
    <s v="New Shoreham"/>
    <x v="1"/>
    <n v="0"/>
    <n v="8.8357399999999995"/>
    <n v="24.967133019999999"/>
    <n v="43.55"/>
  </r>
  <r>
    <x v="8"/>
    <s v="Average annual sexual assaults per 100,000 females"/>
    <s v="Newport"/>
    <x v="4"/>
    <n v="0.33710000000000001"/>
    <n v="123.65716"/>
    <n v="24.967133019999999"/>
    <n v="43.55"/>
  </r>
  <r>
    <x v="8"/>
    <s v="Average annual sexual assaults per 100,000 females"/>
    <s v="Pawtucket"/>
    <x v="2"/>
    <n v="0.19409999999999999"/>
    <n v="35.723219999999998"/>
    <n v="24.967133019999999"/>
    <n v="43.55"/>
  </r>
  <r>
    <x v="8"/>
    <s v="Average annual sexual assaults per 100,000 females"/>
    <s v="Portsmouth"/>
    <x v="4"/>
    <n v="0.11559999999999999"/>
    <n v="123.65716"/>
    <n v="24.967133019999999"/>
    <n v="43.55"/>
  </r>
  <r>
    <x v="8"/>
    <s v="Average annual sexual assaults per 100,000 females"/>
    <s v="Providence"/>
    <x v="2"/>
    <n v="0.5151"/>
    <n v="35.723219999999998"/>
    <n v="24.967133019999999"/>
    <n v="43.55"/>
  </r>
  <r>
    <x v="8"/>
    <s v="Average annual sexual assaults per 100,000 females"/>
    <s v="Richmond"/>
    <x v="1"/>
    <n v="0"/>
    <n v="8.8357399999999995"/>
    <n v="24.967133019999999"/>
    <n v="43.55"/>
  </r>
  <r>
    <x v="8"/>
    <s v="Average annual sexual assaults per 100,000 females"/>
    <s v="South Kingstown"/>
    <x v="1"/>
    <n v="0"/>
    <n v="8.8357399999999995"/>
    <n v="24.967133019999999"/>
    <n v="43.55"/>
  </r>
  <r>
    <x v="8"/>
    <s v="Average annual sexual assaults per 100,000 females"/>
    <s v="Scituate"/>
    <x v="2"/>
    <n v="0.189"/>
    <n v="35.723219999999998"/>
    <n v="24.967133019999999"/>
    <n v="43.55"/>
  </r>
  <r>
    <x v="8"/>
    <s v="Average annual sexual assaults per 100,000 females"/>
    <s v="Smithfield"/>
    <x v="2"/>
    <n v="0.3705"/>
    <n v="35.723219999999998"/>
    <n v="24.967133019999999"/>
    <n v="43.55"/>
  </r>
  <r>
    <x v="8"/>
    <s v="Average annual sexual assaults per 100,000 females"/>
    <s v="Tiverton"/>
    <x v="4"/>
    <n v="0.26840000000000003"/>
    <n v="123.65716"/>
    <n v="24.967133019999999"/>
    <n v="43.55"/>
  </r>
  <r>
    <x v="8"/>
    <s v="Average annual sexual assaults per 100,000 females"/>
    <s v="West Greenwich"/>
    <x v="3"/>
    <n v="0.30280000000000001"/>
    <n v="9.2506900000000005"/>
    <n v="24.967133019999999"/>
    <n v="43.55"/>
  </r>
  <r>
    <x v="8"/>
    <s v="Average annual sexual assaults per 100,000 females"/>
    <s v="West Warwick"/>
    <x v="3"/>
    <n v="0.1303"/>
    <n v="9.2506900000000005"/>
    <n v="24.967133019999999"/>
    <n v="43.55"/>
  </r>
  <r>
    <x v="8"/>
    <s v="Average annual sexual assaults per 100,000 females"/>
    <s v="Warren"/>
    <x v="0"/>
    <n v="0.18329999999999999"/>
    <n v="10.296010000000001"/>
    <n v="24.967133019999999"/>
    <n v="43.55"/>
  </r>
  <r>
    <x v="8"/>
    <s v="Average annual sexual assaults per 100,000 females"/>
    <s v="Warwick"/>
    <x v="3"/>
    <n v="9.2999999999999999E-2"/>
    <n v="9.2506900000000005"/>
    <n v="24.967133019999999"/>
    <n v="43.55"/>
  </r>
  <r>
    <x v="8"/>
    <s v="Average annual sexual assaults per 100,000 females"/>
    <s v="Westerly"/>
    <x v="1"/>
    <n v="8.4099999999999994E-2"/>
    <n v="8.8357399999999995"/>
    <n v="24.967133019999999"/>
    <n v="43.55"/>
  </r>
  <r>
    <x v="8"/>
    <s v="Average annual sexual assaults per 100,000 females"/>
    <s v="Woonsocket"/>
    <x v="2"/>
    <n v="4.7100000000000003E-2"/>
    <n v="35.723219999999998"/>
    <n v="24.967133019999999"/>
    <n v="43.55"/>
  </r>
  <r>
    <x v="9"/>
    <s v="Average annual number of suicides per 100,000 women"/>
    <s v="Barrington"/>
    <x v="0"/>
    <m/>
    <m/>
    <n v="5.4"/>
    <n v="7.7"/>
  </r>
  <r>
    <x v="9"/>
    <s v="Average annual number of suicides per 100,000 women"/>
    <s v="Block Island"/>
    <x v="1"/>
    <n v="4.0999999999999996"/>
    <n v="4.0999999999999996"/>
    <n v="5.4"/>
    <n v="7.7"/>
  </r>
  <r>
    <x v="9"/>
    <s v="Average annual number of suicides per 100,000 women"/>
    <s v="Bristol"/>
    <x v="0"/>
    <m/>
    <m/>
    <n v="5.4"/>
    <n v="7.7"/>
  </r>
  <r>
    <x v="9"/>
    <s v="Average annual number of suicides per 100,000 women"/>
    <s v="Burrillvile"/>
    <x v="2"/>
    <n v="4.8"/>
    <n v="4.8"/>
    <n v="5.4"/>
    <n v="7.7"/>
  </r>
  <r>
    <x v="9"/>
    <s v="Average annual number of suicides per 100,000 women"/>
    <s v="Central Falls"/>
    <x v="2"/>
    <n v="4.8"/>
    <n v="4.8"/>
    <n v="5.4"/>
    <n v="7.7"/>
  </r>
  <r>
    <x v="9"/>
    <s v="Average annual number of suicides per 100,000 women"/>
    <s v="Charlestown"/>
    <x v="1"/>
    <n v="4.0999999999999996"/>
    <n v="4.0999999999999996"/>
    <n v="5.4"/>
    <n v="7.7"/>
  </r>
  <r>
    <x v="9"/>
    <s v="Average annual number of suicides per 100,000 women"/>
    <s v="Coventry"/>
    <x v="3"/>
    <n v="5.9"/>
    <n v="5.9"/>
    <n v="5.4"/>
    <n v="7.7"/>
  </r>
  <r>
    <x v="9"/>
    <s v="Average annual number of suicides per 100,000 women"/>
    <s v="Cranston"/>
    <x v="2"/>
    <n v="4.95"/>
    <n v="4.95"/>
    <n v="5.4"/>
    <n v="7.7"/>
  </r>
  <r>
    <x v="9"/>
    <s v="Average annual number of suicides per 100,000 women"/>
    <s v="Cumberland"/>
    <x v="2"/>
    <n v="4.95"/>
    <n v="4.95"/>
    <n v="5.4"/>
    <n v="7.7"/>
  </r>
  <r>
    <x v="9"/>
    <s v="Average annual number of suicides per 100,000 women"/>
    <s v="East Greenwich"/>
    <x v="3"/>
    <n v="5.9"/>
    <n v="5.9"/>
    <n v="5.4"/>
    <n v="7.7"/>
  </r>
  <r>
    <x v="9"/>
    <s v="Average annual number of suicides per 100,000 women"/>
    <s v="East Providence"/>
    <x v="2"/>
    <n v="4.95"/>
    <n v="4.95"/>
    <n v="5.4"/>
    <n v="7.7"/>
  </r>
  <r>
    <x v="9"/>
    <s v="Average annual number of suicides per 100,000 women"/>
    <s v="Exeter"/>
    <x v="1"/>
    <n v="4.0999999999999996"/>
    <n v="4.0999999999999996"/>
    <n v="5.4"/>
    <n v="7.7"/>
  </r>
  <r>
    <x v="9"/>
    <s v="Average annual number of suicides per 100,000 women"/>
    <s v="Foster"/>
    <x v="2"/>
    <n v="4.95"/>
    <n v="4.95"/>
    <n v="5.4"/>
    <n v="7.7"/>
  </r>
  <r>
    <x v="9"/>
    <s v="Average annual number of suicides per 100,000 women"/>
    <s v="Glocester"/>
    <x v="2"/>
    <n v="4.95"/>
    <n v="4.95"/>
    <n v="5.4"/>
    <n v="7.7"/>
  </r>
  <r>
    <x v="9"/>
    <s v="Average annual number of suicides per 100,000 women"/>
    <s v="Hopkinton"/>
    <x v="1"/>
    <n v="4.0999999999999996"/>
    <n v="4.0999999999999996"/>
    <n v="5.4"/>
    <n v="7.7"/>
  </r>
  <r>
    <x v="9"/>
    <s v="Average annual number of suicides per 100,000 women"/>
    <s v="Jamestown"/>
    <x v="4"/>
    <n v="7.1"/>
    <n v="7.1"/>
    <n v="5.4"/>
    <n v="7.7"/>
  </r>
  <r>
    <x v="9"/>
    <s v="Average annual number of suicides per 100,000 women"/>
    <s v="Johnston"/>
    <x v="2"/>
    <n v="4.95"/>
    <n v="4.95"/>
    <n v="5.4"/>
    <n v="7.7"/>
  </r>
  <r>
    <x v="9"/>
    <s v="Average annual number of suicides per 100,000 women"/>
    <s v="Lincoln"/>
    <x v="2"/>
    <n v="4.95"/>
    <n v="4.95"/>
    <n v="5.4"/>
    <n v="7.7"/>
  </r>
  <r>
    <x v="9"/>
    <s v="Average annual number of suicides per 100,000 women"/>
    <s v="Little Compton"/>
    <x v="4"/>
    <n v="7.1"/>
    <n v="7.1"/>
    <n v="5.4"/>
    <n v="7.7"/>
  </r>
  <r>
    <x v="9"/>
    <s v="Average annual number of suicides per 100,000 women"/>
    <s v="Middletown"/>
    <x v="4"/>
    <n v="7.1"/>
    <n v="7.1"/>
    <n v="5.4"/>
    <n v="7.7"/>
  </r>
  <r>
    <x v="9"/>
    <s v="Average annual number of suicides per 100,000 women"/>
    <s v="North Kingstown"/>
    <x v="1"/>
    <n v="4.0999999999999996"/>
    <n v="4.0999999999999996"/>
    <n v="5.4"/>
    <n v="7.7"/>
  </r>
  <r>
    <x v="9"/>
    <s v="Average annual number of suicides per 100,000 women"/>
    <s v="North Providence"/>
    <x v="2"/>
    <n v="4.95"/>
    <n v="4.95"/>
    <n v="5.4"/>
    <n v="7.7"/>
  </r>
  <r>
    <x v="9"/>
    <s v="Average annual number of suicides per 100,000 women"/>
    <s v="North Smithfield"/>
    <x v="2"/>
    <n v="4.95"/>
    <n v="4.95"/>
    <n v="5.4"/>
    <n v="7.7"/>
  </r>
  <r>
    <x v="9"/>
    <s v="Average annual number of suicides per 100,000 women"/>
    <s v="Narragansett"/>
    <x v="1"/>
    <n v="4.0999999999999996"/>
    <n v="4.0999999999999996"/>
    <n v="5.4"/>
    <n v="7.7"/>
  </r>
  <r>
    <x v="9"/>
    <s v="Average annual number of suicides per 100,000 women"/>
    <s v="New Shoreham"/>
    <x v="1"/>
    <n v="4.0999999999999996"/>
    <n v="4.0999999999999996"/>
    <n v="5.4"/>
    <n v="7.7"/>
  </r>
  <r>
    <x v="9"/>
    <s v="Average annual number of suicides per 100,000 women"/>
    <s v="Newport"/>
    <x v="4"/>
    <n v="7.1"/>
    <n v="7.1"/>
    <n v="5.4"/>
    <n v="7.7"/>
  </r>
  <r>
    <x v="9"/>
    <s v="Average annual number of suicides per 100,000 women"/>
    <s v="Pawtucket"/>
    <x v="2"/>
    <n v="4.95"/>
    <n v="4.95"/>
    <n v="5.4"/>
    <n v="7.7"/>
  </r>
  <r>
    <x v="9"/>
    <s v="Average annual number of suicides per 100,000 women"/>
    <s v="Portsmouth"/>
    <x v="4"/>
    <n v="7.1"/>
    <n v="7.1"/>
    <n v="5.4"/>
    <n v="7.7"/>
  </r>
  <r>
    <x v="9"/>
    <s v="Average annual number of suicides per 100,000 women"/>
    <s v="Providence"/>
    <x v="2"/>
    <n v="4.95"/>
    <n v="4.95"/>
    <n v="5.4"/>
    <n v="7.7"/>
  </r>
  <r>
    <x v="9"/>
    <s v="Average annual number of suicides per 100,000 women"/>
    <s v="Richmond"/>
    <x v="1"/>
    <n v="4.0999999999999996"/>
    <n v="4.0999999999999996"/>
    <n v="5.4"/>
    <n v="7.7"/>
  </r>
  <r>
    <x v="9"/>
    <s v="Average annual number of suicides per 100,000 women"/>
    <s v="South Kingstown"/>
    <x v="1"/>
    <n v="4.0999999999999996"/>
    <n v="4.0999999999999996"/>
    <n v="5.4"/>
    <n v="7.7"/>
  </r>
  <r>
    <x v="9"/>
    <s v="Average annual number of suicides per 100,000 women"/>
    <s v="Scituate"/>
    <x v="2"/>
    <n v="4.95"/>
    <n v="4.95"/>
    <n v="5.4"/>
    <n v="7.7"/>
  </r>
  <r>
    <x v="9"/>
    <s v="Average annual number of suicides per 100,000 women"/>
    <s v="Smithfield"/>
    <x v="2"/>
    <n v="4.95"/>
    <n v="4.95"/>
    <n v="5.4"/>
    <n v="7.7"/>
  </r>
  <r>
    <x v="9"/>
    <s v="Average annual number of suicides per 100,000 women"/>
    <s v="Tiverton"/>
    <x v="4"/>
    <n v="7.1"/>
    <n v="7.1"/>
    <n v="5.4"/>
    <n v="7.7"/>
  </r>
  <r>
    <x v="9"/>
    <s v="Average annual number of suicides per 100,000 women"/>
    <s v="West Greenwich"/>
    <x v="3"/>
    <n v="5.9"/>
    <n v="5.9"/>
    <n v="5.4"/>
    <n v="7.7"/>
  </r>
  <r>
    <x v="9"/>
    <s v="Average annual number of suicides per 100,000 women"/>
    <s v="West Warwick"/>
    <x v="3"/>
    <n v="5.9"/>
    <n v="5.9"/>
    <n v="5.4"/>
    <n v="7.7"/>
  </r>
  <r>
    <x v="9"/>
    <s v="Average annual number of suicides per 100,000 women"/>
    <s v="Warren"/>
    <x v="0"/>
    <m/>
    <m/>
    <n v="5.4"/>
    <n v="7.7"/>
  </r>
  <r>
    <x v="9"/>
    <s v="Average annual number of suicides per 100,000 women"/>
    <s v="Warwick"/>
    <x v="3"/>
    <n v="5.9"/>
    <n v="5.9"/>
    <n v="5.4"/>
    <n v="7.7"/>
  </r>
  <r>
    <x v="9"/>
    <s v="Average annual number of suicides per 100,000 women"/>
    <s v="Westerly"/>
    <x v="1"/>
    <n v="4.0999999999999996"/>
    <n v="4.0999999999999996"/>
    <n v="5.4"/>
    <n v="7.7"/>
  </r>
  <r>
    <x v="9"/>
    <s v="Average annual number of suicides per 100,000 women"/>
    <s v="Woonsocket"/>
    <x v="2"/>
    <n v="4.95"/>
    <n v="4.95"/>
    <n v="5.4"/>
    <n v="7.7"/>
  </r>
  <r>
    <x v="10"/>
    <s v="Female unemployment rate for civilian population ages 16-64"/>
    <s v="Barrington"/>
    <x v="0"/>
    <n v="1.6E-2"/>
    <n v="2.7E-2"/>
    <n v="4.1000000000000002E-2"/>
    <n v="4.4999999999999998E-2"/>
  </r>
  <r>
    <x v="10"/>
    <s v="Female unemployment rate for civilian population ages 16-64"/>
    <s v="Bristol"/>
    <x v="0"/>
    <n v="2.1999999999999999E-2"/>
    <n v="2.7E-2"/>
    <n v="4.1000000000000002E-2"/>
    <n v="4.4999999999999998E-2"/>
  </r>
  <r>
    <x v="10"/>
    <s v="Female unemployment rate for civilian population ages 16-64"/>
    <s v="Burrillvile"/>
    <x v="2"/>
    <n v="3.9E-2"/>
    <n v="5.8000000000000003E-2"/>
    <n v="4.1000000000000002E-2"/>
    <n v="4.4999999999999998E-2"/>
  </r>
  <r>
    <x v="10"/>
    <s v="Female unemployment rate for civilian population ages 16-64"/>
    <s v="Central Falls"/>
    <x v="2"/>
    <n v="7.0000000000000007E-2"/>
    <n v="5.8000000000000003E-2"/>
    <n v="4.1000000000000002E-2"/>
    <n v="4.4999999999999998E-2"/>
  </r>
  <r>
    <x v="10"/>
    <s v="Female unemployment rate for civilian population ages 16-64"/>
    <s v="Charlestown"/>
    <x v="1"/>
    <n v="6.4000000000000001E-2"/>
    <n v="4.9000000000000002E-2"/>
    <n v="4.1000000000000002E-2"/>
    <n v="4.4999999999999998E-2"/>
  </r>
  <r>
    <x v="10"/>
    <s v="Female unemployment rate for civilian population ages 16-64"/>
    <s v="Coventry"/>
    <x v="3"/>
    <n v="2.9000000000000001E-2"/>
    <n v="4.2999999999999997E-2"/>
    <n v="4.1000000000000002E-2"/>
    <n v="4.4999999999999998E-2"/>
  </r>
  <r>
    <x v="10"/>
    <s v="Female unemployment rate for civilian population ages 16-64"/>
    <s v="Cranston"/>
    <x v="2"/>
    <n v="5.0999999999999997E-2"/>
    <n v="5.8000000000000003E-2"/>
    <n v="4.1000000000000002E-2"/>
    <n v="4.4999999999999998E-2"/>
  </r>
  <r>
    <x v="10"/>
    <s v="Female unemployment rate for civilian population ages 16-64"/>
    <s v="Cumberland"/>
    <x v="2"/>
    <n v="2.1999999999999999E-2"/>
    <n v="5.8000000000000003E-2"/>
    <n v="4.1000000000000002E-2"/>
    <n v="4.4999999999999998E-2"/>
  </r>
  <r>
    <x v="10"/>
    <s v="Female unemployment rate for civilian population ages 16-64"/>
    <s v="East Greenwich"/>
    <x v="3"/>
    <n v="3.7999999999999999E-2"/>
    <n v="4.2999999999999997E-2"/>
    <n v="4.1000000000000002E-2"/>
    <n v="4.4999999999999998E-2"/>
  </r>
  <r>
    <x v="10"/>
    <s v="Female unemployment rate for civilian population ages 16-64"/>
    <s v="East Providence"/>
    <x v="2"/>
    <n v="0.05"/>
    <n v="5.8000000000000003E-2"/>
    <n v="4.1000000000000002E-2"/>
    <n v="4.4999999999999998E-2"/>
  </r>
  <r>
    <x v="10"/>
    <s v="Female unemployment rate for civilian population ages 16-64"/>
    <s v="Exeter"/>
    <x v="1"/>
    <n v="4.1000000000000002E-2"/>
    <n v="4.9000000000000002E-2"/>
    <n v="4.1000000000000002E-2"/>
    <n v="4.4999999999999998E-2"/>
  </r>
  <r>
    <x v="10"/>
    <s v="Female unemployment rate for civilian population ages 16-64"/>
    <s v="Foster"/>
    <x v="2"/>
    <n v="8.0000000000000002E-3"/>
    <n v="5.8000000000000003E-2"/>
    <n v="4.1000000000000002E-2"/>
    <n v="4.4999999999999998E-2"/>
  </r>
  <r>
    <x v="10"/>
    <s v="Female unemployment rate for civilian population ages 16-64"/>
    <s v="Glocester"/>
    <x v="2"/>
    <n v="3.6999999999999998E-2"/>
    <n v="5.8000000000000003E-2"/>
    <n v="4.1000000000000002E-2"/>
    <n v="4.4999999999999998E-2"/>
  </r>
  <r>
    <x v="10"/>
    <s v="Female unemployment rate for civilian population ages 16-64"/>
    <s v="Hopkinton"/>
    <x v="1"/>
    <n v="1.7999999999999999E-2"/>
    <n v="4.9000000000000002E-2"/>
    <n v="4.1000000000000002E-2"/>
    <n v="4.4999999999999998E-2"/>
  </r>
  <r>
    <x v="10"/>
    <s v="Female unemployment rate for civilian population ages 16-64"/>
    <s v="Jamestown"/>
    <x v="4"/>
    <n v="8.7999999999999995E-2"/>
    <n v="4.1000000000000002E-2"/>
    <n v="4.1000000000000002E-2"/>
    <n v="4.4999999999999998E-2"/>
  </r>
  <r>
    <x v="10"/>
    <s v="Female unemployment rate for civilian population ages 16-64"/>
    <s v="Johnston"/>
    <x v="2"/>
    <n v="3.9E-2"/>
    <n v="5.8000000000000003E-2"/>
    <n v="4.1000000000000002E-2"/>
    <n v="4.4999999999999998E-2"/>
  </r>
  <r>
    <x v="10"/>
    <s v="Female unemployment rate for civilian population ages 16-64"/>
    <s v="Lincoln"/>
    <x v="2"/>
    <n v="7.8E-2"/>
    <n v="5.8000000000000003E-2"/>
    <n v="4.1000000000000002E-2"/>
    <n v="4.4999999999999998E-2"/>
  </r>
  <r>
    <x v="10"/>
    <s v="Female unemployment rate for civilian population ages 16-64"/>
    <s v="Little Compton"/>
    <x v="4"/>
    <n v="4.3999999999999997E-2"/>
    <n v="4.1000000000000002E-2"/>
    <n v="4.1000000000000002E-2"/>
    <n v="4.4999999999999998E-2"/>
  </r>
  <r>
    <x v="10"/>
    <s v="Female unemployment rate for civilian population ages 16-64"/>
    <s v="Middletown"/>
    <x v="4"/>
    <n v="4.4999999999999998E-2"/>
    <n v="4.1000000000000002E-2"/>
    <n v="4.1000000000000002E-2"/>
    <n v="4.4999999999999998E-2"/>
  </r>
  <r>
    <x v="10"/>
    <s v="Female unemployment rate for civilian population ages 16-64"/>
    <s v="North Kingstown"/>
    <x v="1"/>
    <n v="5.8999999999999997E-2"/>
    <n v="4.9000000000000002E-2"/>
    <n v="4.1000000000000002E-2"/>
    <n v="4.4999999999999998E-2"/>
  </r>
  <r>
    <x v="10"/>
    <s v="Female unemployment rate for civilian population ages 16-64"/>
    <s v="North Providence"/>
    <x v="2"/>
    <n v="4.5999999999999999E-2"/>
    <n v="5.8000000000000003E-2"/>
    <n v="4.1000000000000002E-2"/>
    <n v="4.4999999999999998E-2"/>
  </r>
  <r>
    <x v="10"/>
    <s v="Female unemployment rate for civilian population ages 16-64"/>
    <s v="North Smithfield"/>
    <x v="2"/>
    <n v="3.3000000000000002E-2"/>
    <n v="5.8000000000000003E-2"/>
    <n v="4.1000000000000002E-2"/>
    <n v="4.4999999999999998E-2"/>
  </r>
  <r>
    <x v="10"/>
    <s v="Female unemployment rate for civilian population ages 16-64"/>
    <s v="Narragansett"/>
    <x v="1"/>
    <n v="5.1999999999999998E-2"/>
    <n v="4.9000000000000002E-2"/>
    <n v="4.1000000000000002E-2"/>
    <n v="4.4999999999999998E-2"/>
  </r>
  <r>
    <x v="10"/>
    <s v="Female unemployment rate for civilian population ages 16-64"/>
    <s v="New Shoreham"/>
    <x v="1"/>
    <n v="4.7E-2"/>
    <n v="4.9000000000000002E-2"/>
    <n v="4.1000000000000002E-2"/>
    <n v="4.4999999999999998E-2"/>
  </r>
  <r>
    <x v="10"/>
    <s v="Female unemployment rate for civilian population ages 16-64"/>
    <s v="Newport"/>
    <x v="4"/>
    <n v="4.7E-2"/>
    <n v="4.1000000000000002E-2"/>
    <n v="4.1000000000000002E-2"/>
    <n v="4.4999999999999998E-2"/>
  </r>
  <r>
    <x v="10"/>
    <s v="Female unemployment rate for civilian population ages 16-64"/>
    <s v="Pawtucket"/>
    <x v="2"/>
    <n v="5.1999999999999998E-2"/>
    <n v="5.8000000000000003E-2"/>
    <n v="4.1000000000000002E-2"/>
    <n v="4.4999999999999998E-2"/>
  </r>
  <r>
    <x v="10"/>
    <s v="Female unemployment rate for civilian population ages 16-64"/>
    <s v="Portsmouth"/>
    <x v="4"/>
    <n v="1.7000000000000001E-2"/>
    <n v="4.1000000000000002E-2"/>
    <n v="4.1000000000000002E-2"/>
    <n v="4.4999999999999998E-2"/>
  </r>
  <r>
    <x v="10"/>
    <s v="Female unemployment rate for civilian population ages 16-64"/>
    <s v="Providence"/>
    <x v="2"/>
    <n v="8.8999999999999996E-2"/>
    <n v="5.8000000000000003E-2"/>
    <n v="4.1000000000000002E-2"/>
    <n v="4.4999999999999998E-2"/>
  </r>
  <r>
    <x v="10"/>
    <s v="Female unemployment rate for civilian population ages 16-64"/>
    <s v="Richmond"/>
    <x v="1"/>
    <n v="3.2000000000000001E-2"/>
    <n v="4.9000000000000002E-2"/>
    <n v="4.1000000000000002E-2"/>
    <n v="4.4999999999999998E-2"/>
  </r>
  <r>
    <x v="10"/>
    <s v="Female unemployment rate for civilian population ages 16-64"/>
    <s v="South Kingstown"/>
    <x v="1"/>
    <n v="4.1000000000000002E-2"/>
    <n v="4.9000000000000002E-2"/>
    <n v="4.1000000000000002E-2"/>
    <n v="4.4999999999999998E-2"/>
  </r>
  <r>
    <x v="10"/>
    <s v="Female unemployment rate for civilian population ages 16-64"/>
    <s v="Scituate"/>
    <x v="2"/>
    <n v="4.2999999999999997E-2"/>
    <n v="5.8000000000000003E-2"/>
    <n v="4.1000000000000002E-2"/>
    <n v="4.4999999999999998E-2"/>
  </r>
  <r>
    <x v="10"/>
    <s v="Female unemployment rate for civilian population ages 16-64"/>
    <s v="Smithfield"/>
    <x v="2"/>
    <n v="1.4999999999999999E-2"/>
    <n v="5.8000000000000003E-2"/>
    <n v="4.1000000000000002E-2"/>
    <n v="4.4999999999999998E-2"/>
  </r>
  <r>
    <x v="10"/>
    <s v="Female unemployment rate for civilian population ages 16-64"/>
    <s v="Tiverton"/>
    <x v="4"/>
    <n v="3.9E-2"/>
    <n v="4.1000000000000002E-2"/>
    <n v="4.1000000000000002E-2"/>
    <n v="4.4999999999999998E-2"/>
  </r>
  <r>
    <x v="10"/>
    <s v="Female unemployment rate for civilian population ages 16-64"/>
    <s v="West Greenwich"/>
    <x v="3"/>
    <n v="7.0000000000000001E-3"/>
    <n v="4.2999999999999997E-2"/>
    <n v="4.1000000000000002E-2"/>
    <n v="4.4999999999999998E-2"/>
  </r>
  <r>
    <x v="10"/>
    <s v="Female unemployment rate for civilian population ages 16-64"/>
    <s v="West Warwick"/>
    <x v="3"/>
    <n v="0.06"/>
    <n v="4.2999999999999997E-2"/>
    <n v="4.1000000000000002E-2"/>
    <n v="4.4999999999999998E-2"/>
  </r>
  <r>
    <x v="10"/>
    <s v="Female unemployment rate for civilian population ages 16-64"/>
    <s v="Warren"/>
    <x v="0"/>
    <n v="4.7E-2"/>
    <n v="2.7E-2"/>
    <n v="4.1000000000000002E-2"/>
    <n v="4.4999999999999998E-2"/>
  </r>
  <r>
    <x v="10"/>
    <s v="Female unemployment rate for civilian population ages 16-64"/>
    <s v="Warwick"/>
    <x v="3"/>
    <n v="4.5999999999999999E-2"/>
    <n v="4.2999999999999997E-2"/>
    <n v="4.1000000000000002E-2"/>
    <n v="4.4999999999999998E-2"/>
  </r>
  <r>
    <x v="10"/>
    <s v="Female unemployment rate for civilian population ages 16-64"/>
    <s v="Westerly"/>
    <x v="1"/>
    <n v="6.9000000000000006E-2"/>
    <n v="4.9000000000000002E-2"/>
    <n v="4.1000000000000002E-2"/>
    <n v="4.4999999999999998E-2"/>
  </r>
  <r>
    <x v="10"/>
    <s v="Female unemployment rate for civilian population ages 16-64"/>
    <s v="Woonsocket"/>
    <x v="2"/>
    <n v="8.8999999999999996E-2"/>
    <n v="5.8000000000000003E-2"/>
    <n v="4.1000000000000002E-2"/>
    <n v="4.4999999999999998E-2"/>
  </r>
  <r>
    <x v="11"/>
    <s v="Labor force participation rate for women ages 16-64"/>
    <s v="Barrington"/>
    <x v="0"/>
    <n v="0.78800000000000003"/>
    <n v="0.79500000000000004"/>
    <n v="0.76700000000000002"/>
    <n v="0.73199999999999998"/>
  </r>
  <r>
    <x v="11"/>
    <s v="Labor force participation rate for women ages 16-64"/>
    <s v="Bristol"/>
    <x v="0"/>
    <n v="0.78100000000000003"/>
    <n v="0.79500000000000004"/>
    <n v="0.76700000000000002"/>
    <n v="0.73199999999999998"/>
  </r>
  <r>
    <x v="11"/>
    <s v="Labor force participation rate for women ages 16-64"/>
    <s v="Burrillvile"/>
    <x v="2"/>
    <n v="0.78800000000000003"/>
    <n v="0.752"/>
    <n v="0.76700000000000002"/>
    <n v="0.73199999999999998"/>
  </r>
  <r>
    <x v="11"/>
    <s v="Labor force participation rate for women ages 16-64"/>
    <s v="Central Falls"/>
    <x v="2"/>
    <n v="0.65600000000000003"/>
    <n v="0.752"/>
    <n v="0.76700000000000002"/>
    <n v="0.73199999999999998"/>
  </r>
  <r>
    <x v="11"/>
    <s v="Labor force participation rate for women ages 16-64"/>
    <s v="Charlestown"/>
    <x v="1"/>
    <n v="0.80800000000000005"/>
    <n v="0.79800000000000004"/>
    <n v="0.76700000000000002"/>
    <n v="0.73199999999999998"/>
  </r>
  <r>
    <x v="11"/>
    <s v="Labor force participation rate for women ages 16-64"/>
    <s v="Coventry"/>
    <x v="3"/>
    <n v="0.79700000000000004"/>
    <n v="0.78900000000000003"/>
    <n v="0.76700000000000002"/>
    <n v="0.73199999999999998"/>
  </r>
  <r>
    <x v="11"/>
    <s v="Labor force participation rate for women ages 16-64"/>
    <s v="Cranston"/>
    <x v="2"/>
    <n v="0.78500000000000003"/>
    <n v="0.752"/>
    <n v="0.76700000000000002"/>
    <n v="0.73199999999999998"/>
  </r>
  <r>
    <x v="11"/>
    <s v="Labor force participation rate for women ages 16-64"/>
    <s v="Cumberland"/>
    <x v="2"/>
    <n v="0.78300000000000003"/>
    <n v="0.752"/>
    <n v="0.76700000000000002"/>
    <n v="0.73199999999999998"/>
  </r>
  <r>
    <x v="11"/>
    <s v="Labor force participation rate for women ages 16-64"/>
    <s v="East Greenwich"/>
    <x v="3"/>
    <n v="0.78700000000000003"/>
    <n v="0.78900000000000003"/>
    <n v="0.76700000000000002"/>
    <n v="0.73199999999999998"/>
  </r>
  <r>
    <x v="11"/>
    <s v="Labor force participation rate for women ages 16-64"/>
    <s v="East Providence"/>
    <x v="2"/>
    <n v="0.80700000000000005"/>
    <n v="0.752"/>
    <n v="0.76700000000000002"/>
    <n v="0.73199999999999998"/>
  </r>
  <r>
    <x v="11"/>
    <s v="Labor force participation rate for women ages 16-64"/>
    <s v="Exeter"/>
    <x v="1"/>
    <n v="0.74299999999999999"/>
    <n v="0.79800000000000004"/>
    <n v="0.76700000000000002"/>
    <n v="0.73199999999999998"/>
  </r>
  <r>
    <x v="11"/>
    <s v="Labor force participation rate for women ages 16-64"/>
    <s v="Foster"/>
    <x v="2"/>
    <n v="0.79100000000000004"/>
    <n v="0.752"/>
    <n v="0.76700000000000002"/>
    <n v="0.73199999999999998"/>
  </r>
  <r>
    <x v="11"/>
    <s v="Labor force participation rate for women ages 16-64"/>
    <s v="Glocester"/>
    <x v="2"/>
    <n v="0.79400000000000004"/>
    <n v="0.752"/>
    <n v="0.76700000000000002"/>
    <n v="0.73199999999999998"/>
  </r>
  <r>
    <x v="11"/>
    <s v="Labor force participation rate for women ages 16-64"/>
    <s v="Hopkinton"/>
    <x v="1"/>
    <n v="0.84699999999999998"/>
    <n v="0.79800000000000004"/>
    <n v="0.76700000000000002"/>
    <n v="0.73199999999999998"/>
  </r>
  <r>
    <x v="11"/>
    <s v="Labor force participation rate for women ages 16-64"/>
    <s v="Jamestown"/>
    <x v="4"/>
    <n v="0.71799999999999997"/>
    <n v="0.78700000000000003"/>
    <n v="0.76700000000000002"/>
    <n v="0.73199999999999998"/>
  </r>
  <r>
    <x v="11"/>
    <s v="Labor force participation rate for women ages 16-64"/>
    <s v="Johnston"/>
    <x v="2"/>
    <n v="0.80200000000000005"/>
    <n v="0.752"/>
    <n v="0.76700000000000002"/>
    <n v="0.73199999999999998"/>
  </r>
  <r>
    <x v="11"/>
    <s v="Labor force participation rate for women ages 16-64"/>
    <s v="Lincoln"/>
    <x v="2"/>
    <n v="0.77100000000000002"/>
    <n v="0.752"/>
    <n v="0.76700000000000002"/>
    <n v="0.73199999999999998"/>
  </r>
  <r>
    <x v="11"/>
    <s v="Labor force participation rate for women ages 16-64"/>
    <s v="Little Compton"/>
    <x v="4"/>
    <n v="0.71599999999999997"/>
    <n v="0.78700000000000003"/>
    <n v="0.76700000000000002"/>
    <n v="0.73199999999999998"/>
  </r>
  <r>
    <x v="11"/>
    <s v="Labor force participation rate for women ages 16-64"/>
    <s v="Middletown"/>
    <x v="4"/>
    <n v="0.75800000000000001"/>
    <n v="0.78700000000000003"/>
    <n v="0.76700000000000002"/>
    <n v="0.73199999999999998"/>
  </r>
  <r>
    <x v="11"/>
    <s v="Labor force participation rate for women ages 16-64"/>
    <s v="North Kingstown"/>
    <x v="1"/>
    <n v="0.78500000000000003"/>
    <n v="0.79800000000000004"/>
    <n v="0.76700000000000002"/>
    <n v="0.73199999999999998"/>
  </r>
  <r>
    <x v="11"/>
    <s v="Labor force participation rate for women ages 16-64"/>
    <s v="North Providence"/>
    <x v="2"/>
    <n v="0.76500000000000001"/>
    <n v="0.752"/>
    <n v="0.76700000000000002"/>
    <n v="0.73199999999999998"/>
  </r>
  <r>
    <x v="11"/>
    <s v="Labor force participation rate for women ages 16-64"/>
    <s v="North Smithfield"/>
    <x v="2"/>
    <n v="0.8"/>
    <n v="0.752"/>
    <n v="0.76700000000000002"/>
    <n v="0.73199999999999998"/>
  </r>
  <r>
    <x v="11"/>
    <s v="Labor force participation rate for women ages 16-64"/>
    <s v="Narragansett"/>
    <x v="1"/>
    <n v="0.61199999999999999"/>
    <n v="0.79800000000000004"/>
    <n v="0.76700000000000002"/>
    <n v="0.73199999999999998"/>
  </r>
  <r>
    <x v="11"/>
    <s v="Labor force participation rate for women ages 16-64"/>
    <s v="New Shoreham"/>
    <x v="1"/>
    <n v="0.90600000000000003"/>
    <n v="0.79800000000000004"/>
    <n v="0.76700000000000002"/>
    <n v="0.73199999999999998"/>
  </r>
  <r>
    <x v="11"/>
    <s v="Labor force participation rate for women ages 16-64"/>
    <s v="Newport"/>
    <x v="4"/>
    <n v="0.80900000000000005"/>
    <n v="0.78700000000000003"/>
    <n v="0.76700000000000002"/>
    <n v="0.73199999999999998"/>
  </r>
  <r>
    <x v="11"/>
    <s v="Labor force participation rate for women ages 16-64"/>
    <s v="Pawtucket"/>
    <x v="2"/>
    <n v="0.75700000000000001"/>
    <n v="0.752"/>
    <n v="0.76700000000000002"/>
    <n v="0.73199999999999998"/>
  </r>
  <r>
    <x v="11"/>
    <s v="Labor force participation rate for women ages 16-64"/>
    <s v="Portsmouth"/>
    <x v="4"/>
    <n v="0.77400000000000002"/>
    <n v="0.78700000000000003"/>
    <n v="0.76700000000000002"/>
    <n v="0.73199999999999998"/>
  </r>
  <r>
    <x v="11"/>
    <s v="Labor force participation rate for women ages 16-64"/>
    <s v="Providence"/>
    <x v="2"/>
    <n v="0.69499999999999995"/>
    <n v="0.752"/>
    <n v="0.76700000000000002"/>
    <n v="0.73199999999999998"/>
  </r>
  <r>
    <x v="11"/>
    <s v="Labor force participation rate for women ages 16-64"/>
    <s v="Richmond"/>
    <x v="1"/>
    <n v="0.82399999999999995"/>
    <n v="0.79800000000000004"/>
    <n v="0.76700000000000002"/>
    <n v="0.73199999999999998"/>
  </r>
  <r>
    <x v="11"/>
    <s v="Labor force participation rate for women ages 16-64"/>
    <s v="South Kingstown"/>
    <x v="1"/>
    <n v="0.77600000000000002"/>
    <n v="0.79800000000000004"/>
    <n v="0.76700000000000002"/>
    <n v="0.73199999999999998"/>
  </r>
  <r>
    <x v="11"/>
    <s v="Labor force participation rate for women ages 16-64"/>
    <s v="Scituate"/>
    <x v="2"/>
    <n v="0.82"/>
    <n v="0.752"/>
    <n v="0.76700000000000002"/>
    <n v="0.73199999999999998"/>
  </r>
  <r>
    <x v="11"/>
    <s v="Labor force participation rate for women ages 16-64"/>
    <s v="Smithfield"/>
    <x v="2"/>
    <n v="0.79500000000000004"/>
    <n v="0.752"/>
    <n v="0.76700000000000002"/>
    <n v="0.73199999999999998"/>
  </r>
  <r>
    <x v="11"/>
    <s v="Labor force participation rate for women ages 16-64"/>
    <s v="Tiverton"/>
    <x v="4"/>
    <n v="0.79800000000000004"/>
    <n v="0.78700000000000003"/>
    <n v="0.76700000000000002"/>
    <n v="0.73199999999999998"/>
  </r>
  <r>
    <x v="11"/>
    <s v="Labor force participation rate for women ages 16-64"/>
    <s v="West Greenwich"/>
    <x v="3"/>
    <n v="0.82399999999999995"/>
    <n v="0.78900000000000003"/>
    <n v="0.76700000000000002"/>
    <n v="0.73199999999999998"/>
  </r>
  <r>
    <x v="11"/>
    <s v="Labor force participation rate for women ages 16-64"/>
    <s v="West Warwick"/>
    <x v="3"/>
    <n v="0.79500000000000004"/>
    <n v="0.78900000000000003"/>
    <n v="0.76700000000000002"/>
    <n v="0.73199999999999998"/>
  </r>
  <r>
    <x v="11"/>
    <s v="Labor force participation rate for women ages 16-64"/>
    <s v="Warren"/>
    <x v="0"/>
    <n v="0.83099999999999996"/>
    <n v="0.79500000000000004"/>
    <n v="0.76700000000000002"/>
    <n v="0.73199999999999998"/>
  </r>
  <r>
    <x v="11"/>
    <s v="Labor force participation rate for women ages 16-64"/>
    <s v="Warwick"/>
    <x v="3"/>
    <n v="0.77500000000000002"/>
    <n v="0.78900000000000003"/>
    <n v="0.76700000000000002"/>
    <n v="0.73199999999999998"/>
  </r>
  <r>
    <x v="11"/>
    <s v="Labor force participation rate for women ages 16-64"/>
    <s v="Westerly"/>
    <x v="1"/>
    <n v="0.81899999999999995"/>
    <n v="0.79800000000000004"/>
    <n v="0.76700000000000002"/>
    <n v="0.73199999999999998"/>
  </r>
  <r>
    <x v="11"/>
    <s v="Labor force participation rate for women ages 16-64"/>
    <s v="Woonsocket"/>
    <x v="2"/>
    <n v="0.69499999999999995"/>
    <n v="0.752"/>
    <n v="0.76700000000000002"/>
    <n v="0.73199999999999998"/>
  </r>
  <r>
    <x v="12"/>
    <s v="% of women working in low-wage occupations"/>
    <s v="Barrington"/>
    <x v="0"/>
    <m/>
    <m/>
    <n v="0.64400000000000002"/>
    <n v="0.65900000000000003"/>
  </r>
  <r>
    <x v="12"/>
    <s v="% of women working in low-wage occupations"/>
    <s v="Bristol"/>
    <x v="0"/>
    <m/>
    <m/>
    <n v="0.64400000000000002"/>
    <n v="0.65900000000000003"/>
  </r>
  <r>
    <x v="12"/>
    <s v="% of women working in low-wage occupations"/>
    <s v="Burrillvile"/>
    <x v="2"/>
    <m/>
    <m/>
    <n v="0.64400000000000002"/>
    <n v="0.65900000000000003"/>
  </r>
  <r>
    <x v="12"/>
    <s v="% of women working in low-wage occupations"/>
    <s v="Central Falls"/>
    <x v="2"/>
    <n v="9.4E-2"/>
    <n v="9.4E-2"/>
    <n v="0.64400000000000002"/>
    <n v="0.65900000000000003"/>
  </r>
  <r>
    <x v="12"/>
    <s v="% of women working in low-wage occupations"/>
    <s v="Charlestown"/>
    <x v="1"/>
    <m/>
    <m/>
    <n v="0.64400000000000002"/>
    <n v="0.65900000000000003"/>
  </r>
  <r>
    <x v="12"/>
    <s v="% of women working in low-wage occupations"/>
    <s v="Coventry"/>
    <x v="3"/>
    <m/>
    <m/>
    <n v="0.64400000000000002"/>
    <n v="0.65900000000000003"/>
  </r>
  <r>
    <x v="12"/>
    <s v="% of women working in low-wage occupations"/>
    <s v="Cranston"/>
    <x v="2"/>
    <n v="9.4E-2"/>
    <n v="9.4E-2"/>
    <n v="0.64400000000000002"/>
    <n v="0.65900000000000003"/>
  </r>
  <r>
    <x v="12"/>
    <s v="% of women working in low-wage occupations"/>
    <s v="Cumberland"/>
    <x v="2"/>
    <n v="9.4E-2"/>
    <n v="9.4E-2"/>
    <n v="0.64400000000000002"/>
    <n v="0.65900000000000003"/>
  </r>
  <r>
    <x v="12"/>
    <s v="% of women working in low-wage occupations"/>
    <s v="East Greenwich"/>
    <x v="3"/>
    <m/>
    <m/>
    <n v="0.64400000000000002"/>
    <n v="0.65900000000000003"/>
  </r>
  <r>
    <x v="12"/>
    <s v="% of women working in low-wage occupations"/>
    <s v="East Providence"/>
    <x v="2"/>
    <n v="9.4E-2"/>
    <n v="9.4E-2"/>
    <n v="0.64400000000000002"/>
    <n v="0.65900000000000003"/>
  </r>
  <r>
    <x v="12"/>
    <s v="% of women working in low-wage occupations"/>
    <s v="Exeter"/>
    <x v="1"/>
    <m/>
    <m/>
    <n v="0.64400000000000002"/>
    <n v="0.65900000000000003"/>
  </r>
  <r>
    <x v="12"/>
    <s v="% of women working in low-wage occupations"/>
    <s v="Foster"/>
    <x v="2"/>
    <n v="9.4E-2"/>
    <n v="9.4E-2"/>
    <n v="0.64400000000000002"/>
    <n v="0.65900000000000003"/>
  </r>
  <r>
    <x v="12"/>
    <s v="% of women working in low-wage occupations"/>
    <s v="Glocester"/>
    <x v="2"/>
    <n v="9.4E-2"/>
    <n v="9.4E-2"/>
    <n v="0.64400000000000002"/>
    <n v="0.65900000000000003"/>
  </r>
  <r>
    <x v="12"/>
    <s v="% of women working in low-wage occupations"/>
    <s v="Hopkinton"/>
    <x v="1"/>
    <m/>
    <m/>
    <n v="0.64400000000000002"/>
    <n v="0.65900000000000003"/>
  </r>
  <r>
    <x v="12"/>
    <s v="% of women working in low-wage occupations"/>
    <s v="Jamestown"/>
    <x v="4"/>
    <m/>
    <m/>
    <n v="0.64400000000000002"/>
    <n v="0.65900000000000003"/>
  </r>
  <r>
    <x v="12"/>
    <s v="% of women working in low-wage occupations"/>
    <s v="Johnston"/>
    <x v="2"/>
    <n v="9.4E-2"/>
    <n v="9.4E-2"/>
    <n v="0.64400000000000002"/>
    <n v="0.65900000000000003"/>
  </r>
  <r>
    <x v="12"/>
    <s v="% of women working in low-wage occupations"/>
    <s v="Lincoln"/>
    <x v="2"/>
    <n v="9.4E-2"/>
    <n v="9.4E-2"/>
    <n v="0.64400000000000002"/>
    <n v="0.65900000000000003"/>
  </r>
  <r>
    <x v="12"/>
    <s v="% of women working in low-wage occupations"/>
    <s v="Little Compton"/>
    <x v="4"/>
    <m/>
    <m/>
    <n v="0.64400000000000002"/>
    <n v="0.65900000000000003"/>
  </r>
  <r>
    <x v="12"/>
    <s v="% of women working in low-wage occupations"/>
    <s v="Middletown"/>
    <x v="4"/>
    <m/>
    <m/>
    <n v="0.64400000000000002"/>
    <n v="0.65900000000000003"/>
  </r>
  <r>
    <x v="12"/>
    <s v="% of women working in low-wage occupations"/>
    <s v="North Kingstown"/>
    <x v="1"/>
    <m/>
    <m/>
    <n v="0.64400000000000002"/>
    <n v="0.65900000000000003"/>
  </r>
  <r>
    <x v="12"/>
    <s v="% of women working in low-wage occupations"/>
    <s v="North Providence"/>
    <x v="2"/>
    <n v="9.4E-2"/>
    <n v="9.4E-2"/>
    <n v="0.64400000000000002"/>
    <n v="0.65900000000000003"/>
  </r>
  <r>
    <x v="12"/>
    <s v="% of women working in low-wage occupations"/>
    <s v="North Smithfield"/>
    <x v="2"/>
    <n v="9.4E-2"/>
    <n v="9.4E-2"/>
    <n v="0.64400000000000002"/>
    <n v="0.65900000000000003"/>
  </r>
  <r>
    <x v="12"/>
    <s v="% of women working in low-wage occupations"/>
    <s v="Narragansett"/>
    <x v="1"/>
    <m/>
    <m/>
    <n v="0.64400000000000002"/>
    <n v="0.65900000000000003"/>
  </r>
  <r>
    <x v="12"/>
    <s v="% of women working in low-wage occupations"/>
    <s v="New Shoreham"/>
    <x v="1"/>
    <m/>
    <m/>
    <n v="0.64400000000000002"/>
    <n v="0.65900000000000003"/>
  </r>
  <r>
    <x v="12"/>
    <s v="% of women working in low-wage occupations"/>
    <s v="Newport"/>
    <x v="4"/>
    <m/>
    <m/>
    <n v="0.64400000000000002"/>
    <n v="0.65900000000000003"/>
  </r>
  <r>
    <x v="12"/>
    <s v="% of women working in low-wage occupations"/>
    <s v="Pawtucket"/>
    <x v="2"/>
    <n v="9.4E-2"/>
    <n v="9.4E-2"/>
    <n v="0.64400000000000002"/>
    <n v="0.65900000000000003"/>
  </r>
  <r>
    <x v="12"/>
    <s v="% of women working in low-wage occupations"/>
    <s v="Portsmouth"/>
    <x v="4"/>
    <m/>
    <m/>
    <n v="0.64400000000000002"/>
    <n v="0.65900000000000003"/>
  </r>
  <r>
    <x v="12"/>
    <s v="% of women working in low-wage occupations"/>
    <s v="Providence"/>
    <x v="2"/>
    <n v="9.4E-2"/>
    <n v="9.4E-2"/>
    <n v="0.64400000000000002"/>
    <n v="0.65900000000000003"/>
  </r>
  <r>
    <x v="12"/>
    <s v="% of women working in low-wage occupations"/>
    <s v="Richmond"/>
    <x v="1"/>
    <m/>
    <m/>
    <n v="0.64400000000000002"/>
    <n v="0.65900000000000003"/>
  </r>
  <r>
    <x v="12"/>
    <s v="% of women working in low-wage occupations"/>
    <s v="South Kingstown"/>
    <x v="1"/>
    <m/>
    <m/>
    <n v="0.64400000000000002"/>
    <n v="0.65900000000000003"/>
  </r>
  <r>
    <x v="12"/>
    <s v="% of women working in low-wage occupations"/>
    <s v="Scituate"/>
    <x v="2"/>
    <n v="9.4E-2"/>
    <n v="9.4E-2"/>
    <n v="0.64400000000000002"/>
    <n v="0.65900000000000003"/>
  </r>
  <r>
    <x v="12"/>
    <s v="% of women working in low-wage occupations"/>
    <s v="Smithfield"/>
    <x v="2"/>
    <n v="9.4E-2"/>
    <n v="9.4E-2"/>
    <n v="0.64400000000000002"/>
    <n v="0.65900000000000003"/>
  </r>
  <r>
    <x v="12"/>
    <s v="% of women working in low-wage occupations"/>
    <s v="Tiverton"/>
    <x v="4"/>
    <m/>
    <m/>
    <n v="0.64400000000000002"/>
    <n v="0.65900000000000003"/>
  </r>
  <r>
    <x v="12"/>
    <s v="% of women working in low-wage occupations"/>
    <s v="West Greenwich"/>
    <x v="3"/>
    <m/>
    <m/>
    <n v="0.64400000000000002"/>
    <n v="0.65900000000000003"/>
  </r>
  <r>
    <x v="12"/>
    <s v="% of women working in low-wage occupations"/>
    <s v="West Warwick"/>
    <x v="3"/>
    <m/>
    <m/>
    <n v="0.64400000000000002"/>
    <n v="0.65900000000000003"/>
  </r>
  <r>
    <x v="12"/>
    <s v="% of women working in low-wage occupations"/>
    <s v="Warren"/>
    <x v="0"/>
    <m/>
    <m/>
    <n v="0.64400000000000002"/>
    <n v="0.65900000000000003"/>
  </r>
  <r>
    <x v="12"/>
    <s v="% of women working in low-wage occupations"/>
    <s v="Warwick"/>
    <x v="3"/>
    <m/>
    <m/>
    <n v="0.64400000000000002"/>
    <n v="0.65900000000000003"/>
  </r>
  <r>
    <x v="12"/>
    <s v="% of women working in low-wage occupations"/>
    <s v="Westerly"/>
    <x v="1"/>
    <m/>
    <m/>
    <n v="0.64400000000000002"/>
    <n v="0.65900000000000003"/>
  </r>
  <r>
    <x v="12"/>
    <s v="% of women working in low-wage occupations"/>
    <s v="Woonsocket"/>
    <x v="2"/>
    <n v="9.4E-2"/>
    <n v="9.4E-2"/>
    <n v="0.64400000000000002"/>
    <n v="0.65900000000000003"/>
  </r>
  <r>
    <x v="13"/>
    <s v="% of women working in managerial and professional occupations"/>
    <s v="Barrington"/>
    <x v="0"/>
    <m/>
    <n v="0.47499999999999998"/>
    <n v="0.38500000000000001"/>
    <n v="0.379"/>
  </r>
  <r>
    <x v="13"/>
    <s v="% of women working in managerial and professional occupations"/>
    <s v="Bristol"/>
    <x v="0"/>
    <m/>
    <n v="0.47499999999999998"/>
    <n v="0.38500000000000001"/>
    <n v="0.379"/>
  </r>
  <r>
    <x v="13"/>
    <s v="% of women working in managerial and professional occupations"/>
    <s v="Burrillvile"/>
    <x v="2"/>
    <m/>
    <n v="0.35399999999999998"/>
    <n v="0.38500000000000001"/>
    <n v="0.379"/>
  </r>
  <r>
    <x v="13"/>
    <s v="% of women working in managerial and professional occupations"/>
    <s v="Central Falls"/>
    <x v="2"/>
    <n v="0.35399999999999998"/>
    <n v="0.35399999999999998"/>
    <n v="0.38500000000000001"/>
    <n v="0.379"/>
  </r>
  <r>
    <x v="13"/>
    <s v="% of women working in managerial and professional occupations"/>
    <s v="Charlestown"/>
    <x v="1"/>
    <m/>
    <n v="0.47299999999999998"/>
    <n v="0.38500000000000001"/>
    <n v="0.379"/>
  </r>
  <r>
    <x v="13"/>
    <s v="% of women working in managerial and professional occupations"/>
    <s v="Coventry"/>
    <x v="3"/>
    <m/>
    <n v="0.40100000000000002"/>
    <n v="0.38500000000000001"/>
    <n v="0.379"/>
  </r>
  <r>
    <x v="13"/>
    <s v="% of women working in managerial and professional occupations"/>
    <s v="Cranston"/>
    <x v="2"/>
    <m/>
    <n v="0.35399999999999998"/>
    <n v="0.38500000000000001"/>
    <n v="0.379"/>
  </r>
  <r>
    <x v="13"/>
    <s v="% of women working in managerial and professional occupations"/>
    <s v="Cumberland"/>
    <x v="2"/>
    <m/>
    <n v="0.35399999999999998"/>
    <n v="0.38500000000000001"/>
    <n v="0.379"/>
  </r>
  <r>
    <x v="13"/>
    <s v="% of women working in managerial and professional occupations"/>
    <s v="East Greenwich"/>
    <x v="3"/>
    <m/>
    <n v="0.40100000000000002"/>
    <n v="0.38500000000000001"/>
    <n v="0.379"/>
  </r>
  <r>
    <x v="13"/>
    <s v="% of women working in managerial and professional occupations"/>
    <s v="East Providence"/>
    <x v="2"/>
    <m/>
    <n v="0.35399999999999998"/>
    <n v="0.38500000000000001"/>
    <n v="0.379"/>
  </r>
  <r>
    <x v="13"/>
    <s v="% of women working in managerial and professional occupations"/>
    <s v="Exeter"/>
    <x v="1"/>
    <m/>
    <n v="0.47299999999999998"/>
    <n v="0.38500000000000001"/>
    <n v="0.379"/>
  </r>
  <r>
    <x v="13"/>
    <s v="% of women working in managerial and professional occupations"/>
    <s v="Foster"/>
    <x v="2"/>
    <m/>
    <n v="0.35399999999999998"/>
    <n v="0.38500000000000001"/>
    <n v="0.379"/>
  </r>
  <r>
    <x v="13"/>
    <s v="% of women working in managerial and professional occupations"/>
    <s v="Glocester"/>
    <x v="2"/>
    <m/>
    <n v="0.35399999999999998"/>
    <n v="0.38500000000000001"/>
    <n v="0.379"/>
  </r>
  <r>
    <x v="13"/>
    <s v="% of women working in managerial and professional occupations"/>
    <s v="Hopkinton"/>
    <x v="1"/>
    <m/>
    <n v="0.47299999999999998"/>
    <n v="0.38500000000000001"/>
    <n v="0.379"/>
  </r>
  <r>
    <x v="13"/>
    <s v="% of women working in managerial and professional occupations"/>
    <s v="Jamestown"/>
    <x v="4"/>
    <m/>
    <n v="0.44700000000000001"/>
    <n v="0.38500000000000001"/>
    <n v="0.379"/>
  </r>
  <r>
    <x v="13"/>
    <s v="% of women working in managerial and professional occupations"/>
    <s v="Johnston"/>
    <x v="2"/>
    <m/>
    <n v="0.35399999999999998"/>
    <n v="0.38500000000000001"/>
    <n v="0.379"/>
  </r>
  <r>
    <x v="13"/>
    <s v="% of women working in managerial and professional occupations"/>
    <s v="Lincoln"/>
    <x v="2"/>
    <m/>
    <n v="0.35399999999999998"/>
    <n v="0.38500000000000001"/>
    <n v="0.379"/>
  </r>
  <r>
    <x v="13"/>
    <s v="% of women working in managerial and professional occupations"/>
    <s v="Little Compton"/>
    <x v="4"/>
    <m/>
    <n v="0.44700000000000001"/>
    <n v="0.38500000000000001"/>
    <n v="0.379"/>
  </r>
  <r>
    <x v="13"/>
    <s v="% of women working in managerial and professional occupations"/>
    <s v="Middletown"/>
    <x v="4"/>
    <m/>
    <n v="0.44700000000000001"/>
    <n v="0.38500000000000001"/>
    <n v="0.379"/>
  </r>
  <r>
    <x v="13"/>
    <s v="% of women working in managerial and professional occupations"/>
    <s v="North Kingstown"/>
    <x v="1"/>
    <m/>
    <n v="0.47299999999999998"/>
    <n v="0.38500000000000001"/>
    <n v="0.379"/>
  </r>
  <r>
    <x v="13"/>
    <s v="% of women working in managerial and professional occupations"/>
    <s v="North Providence"/>
    <x v="2"/>
    <m/>
    <n v="0.35399999999999998"/>
    <n v="0.38500000000000001"/>
    <n v="0.379"/>
  </r>
  <r>
    <x v="13"/>
    <s v="% of women working in managerial and professional occupations"/>
    <s v="North Smithfield"/>
    <x v="2"/>
    <m/>
    <n v="0.35399999999999998"/>
    <n v="0.38500000000000001"/>
    <n v="0.379"/>
  </r>
  <r>
    <x v="13"/>
    <s v="% of women working in managerial and professional occupations"/>
    <s v="Narragansett"/>
    <x v="1"/>
    <m/>
    <n v="0.47299999999999998"/>
    <n v="0.38500000000000001"/>
    <n v="0.379"/>
  </r>
  <r>
    <x v="13"/>
    <s v="% of women working in managerial and professional occupations"/>
    <s v="New Shoreham"/>
    <x v="1"/>
    <m/>
    <n v="0.47299999999999998"/>
    <n v="0.38500000000000001"/>
    <n v="0.379"/>
  </r>
  <r>
    <x v="13"/>
    <s v="% of women working in managerial and professional occupations"/>
    <s v="Newport"/>
    <x v="4"/>
    <m/>
    <n v="0.44700000000000001"/>
    <n v="0.38500000000000001"/>
    <n v="0.379"/>
  </r>
  <r>
    <x v="13"/>
    <s v="% of women working in managerial and professional occupations"/>
    <s v="Pawtucket"/>
    <x v="2"/>
    <m/>
    <n v="0.35399999999999998"/>
    <n v="0.38500000000000001"/>
    <n v="0.379"/>
  </r>
  <r>
    <x v="13"/>
    <s v="% of women working in managerial and professional occupations"/>
    <s v="Portsmouth"/>
    <x v="4"/>
    <m/>
    <n v="0.44700000000000001"/>
    <n v="0.38500000000000001"/>
    <n v="0.379"/>
  </r>
  <r>
    <x v="13"/>
    <s v="% of women working in managerial and professional occupations"/>
    <s v="Providence"/>
    <x v="2"/>
    <m/>
    <n v="0.35399999999999998"/>
    <n v="0.38500000000000001"/>
    <n v="0.379"/>
  </r>
  <r>
    <x v="13"/>
    <s v="% of women working in managerial and professional occupations"/>
    <s v="Richmond"/>
    <x v="1"/>
    <m/>
    <n v="0.47299999999999998"/>
    <n v="0.38500000000000001"/>
    <n v="0.379"/>
  </r>
  <r>
    <x v="13"/>
    <s v="% of women working in managerial and professional occupations"/>
    <s v="South Kingstown"/>
    <x v="1"/>
    <m/>
    <n v="0.47299999999999998"/>
    <n v="0.38500000000000001"/>
    <n v="0.379"/>
  </r>
  <r>
    <x v="13"/>
    <s v="% of women working in managerial and professional occupations"/>
    <s v="Scituate"/>
    <x v="2"/>
    <m/>
    <n v="0.35399999999999998"/>
    <n v="0.38500000000000001"/>
    <n v="0.379"/>
  </r>
  <r>
    <x v="13"/>
    <s v="% of women working in managerial and professional occupations"/>
    <s v="Smithfield"/>
    <x v="2"/>
    <m/>
    <n v="0.35399999999999998"/>
    <n v="0.38500000000000001"/>
    <n v="0.379"/>
  </r>
  <r>
    <x v="13"/>
    <s v="% of women working in managerial and professional occupations"/>
    <s v="Tiverton"/>
    <x v="4"/>
    <m/>
    <n v="0.44700000000000001"/>
    <n v="0.38500000000000001"/>
    <n v="0.379"/>
  </r>
  <r>
    <x v="13"/>
    <s v="% of women working in managerial and professional occupations"/>
    <s v="West Greenwich"/>
    <x v="3"/>
    <m/>
    <n v="0.40100000000000002"/>
    <n v="0.38500000000000001"/>
    <n v="0.379"/>
  </r>
  <r>
    <x v="13"/>
    <s v="% of women working in managerial and professional occupations"/>
    <s v="West Warwick"/>
    <x v="3"/>
    <m/>
    <n v="0.40100000000000002"/>
    <n v="0.38500000000000001"/>
    <n v="0.379"/>
  </r>
  <r>
    <x v="13"/>
    <s v="% of women working in managerial and professional occupations"/>
    <s v="Warren"/>
    <x v="0"/>
    <m/>
    <n v="0.47499999999999998"/>
    <n v="0.38500000000000001"/>
    <n v="0.379"/>
  </r>
  <r>
    <x v="13"/>
    <s v="% of women working in managerial and professional occupations"/>
    <s v="Warwick"/>
    <x v="3"/>
    <m/>
    <n v="0.40100000000000002"/>
    <n v="0.38500000000000001"/>
    <n v="0.379"/>
  </r>
  <r>
    <x v="13"/>
    <s v="% of women working in managerial and professional occupations"/>
    <s v="Westerly"/>
    <x v="1"/>
    <m/>
    <n v="0.47299999999999998"/>
    <n v="0.38500000000000001"/>
    <n v="0.379"/>
  </r>
  <r>
    <x v="13"/>
    <s v="% of women working in managerial and professional occupations"/>
    <s v="Woonsocket"/>
    <x v="2"/>
    <m/>
    <n v="0.35399999999999998"/>
    <n v="0.38500000000000001"/>
    <n v="0.379"/>
  </r>
  <r>
    <x v="14"/>
    <s v="% of women working in managerial and professional occupations"/>
    <s v="Barrington"/>
    <x v="0"/>
    <n v="75035"/>
    <n v="53566"/>
    <n v="46177"/>
    <n v="41690"/>
  </r>
  <r>
    <x v="14"/>
    <s v="Median earnings for women employed full-time, year-round in past 12 months"/>
    <s v="Bristol"/>
    <x v="0"/>
    <n v="51725"/>
    <n v="53566"/>
    <n v="46177"/>
    <n v="41690"/>
  </r>
  <r>
    <x v="14"/>
    <s v="Median earnings for women employed full-time, year-round in past 12 months"/>
    <s v="Burrilville"/>
    <x v="2"/>
    <n v="45716"/>
    <n v="42696"/>
    <n v="46177"/>
    <n v="41690"/>
  </r>
  <r>
    <x v="14"/>
    <s v="Median earnings for women employed full-time, year-round in past 12 months"/>
    <s v="Central Falls"/>
    <x v="2"/>
    <n v="27326"/>
    <n v="42696"/>
    <n v="46177"/>
    <n v="41690"/>
  </r>
  <r>
    <x v="14"/>
    <s v="Median earnings for women employed full-time, year-round in past 12 months"/>
    <s v="Charlestown"/>
    <x v="1"/>
    <n v="43843"/>
    <n v="53452"/>
    <n v="46177"/>
    <n v="41690"/>
  </r>
  <r>
    <x v="14"/>
    <s v="Median earnings for women employed full-time, year-round in past 12 months"/>
    <s v="Coventry"/>
    <x v="3"/>
    <n v="44725"/>
    <n v="48249"/>
    <n v="46177"/>
    <n v="41690"/>
  </r>
  <r>
    <x v="14"/>
    <s v="Median earnings for women employed full-time, year-round in past 12 months"/>
    <s v="Cranston"/>
    <x v="2"/>
    <n v="48561"/>
    <n v="42696"/>
    <n v="46177"/>
    <n v="41690"/>
  </r>
  <r>
    <x v="14"/>
    <s v="Median earnings for women employed full-time, year-round in past 12 months"/>
    <s v="Cumberland"/>
    <x v="2"/>
    <n v="55407"/>
    <n v="42696"/>
    <n v="46177"/>
    <n v="41690"/>
  </r>
  <r>
    <x v="14"/>
    <s v="Median earnings for women employed full-time, year-round in past 12 months"/>
    <s v="E. Greenwich"/>
    <x v="3"/>
    <n v="72452"/>
    <n v="48249"/>
    <n v="46177"/>
    <n v="41690"/>
  </r>
  <r>
    <x v="14"/>
    <s v="Median earnings for women employed full-time, year-round in past 12 months"/>
    <s v="E. Providence"/>
    <x v="2"/>
    <n v="44802"/>
    <n v="42696"/>
    <n v="46177"/>
    <n v="41690"/>
  </r>
  <r>
    <x v="14"/>
    <s v="Median earnings for women employed full-time, year-round in past 12 months"/>
    <s v="Exeter"/>
    <x v="1"/>
    <n v="60258"/>
    <n v="53452"/>
    <n v="46177"/>
    <n v="41690"/>
  </r>
  <r>
    <x v="14"/>
    <s v="Median earnings for women employed full-time, year-round in past 12 months"/>
    <s v="Foster"/>
    <x v="2"/>
    <n v="40455"/>
    <n v="42696"/>
    <n v="46177"/>
    <n v="41690"/>
  </r>
  <r>
    <x v="14"/>
    <s v="Median earnings for women employed full-time, year-round in past 12 months"/>
    <s v="Glocester"/>
    <x v="2"/>
    <n v="54435"/>
    <n v="42696"/>
    <n v="46177"/>
    <n v="41690"/>
  </r>
  <r>
    <x v="14"/>
    <s v="Median earnings for women employed full-time, year-round in past 12 months"/>
    <s v="Hopkinton"/>
    <x v="1"/>
    <n v="52791"/>
    <n v="53452"/>
    <n v="46177"/>
    <n v="41690"/>
  </r>
  <r>
    <x v="14"/>
    <s v="Median earnings for women employed full-time, year-round in past 12 months"/>
    <s v="Jamestown"/>
    <x v="4"/>
    <n v="72297"/>
    <n v="50936"/>
    <n v="46177"/>
    <n v="41690"/>
  </r>
  <r>
    <x v="14"/>
    <s v="Median earnings for women employed full-time, year-round in past 12 months"/>
    <s v="Johnston"/>
    <x v="2"/>
    <n v="44165"/>
    <n v="42696"/>
    <n v="46177"/>
    <n v="41690"/>
  </r>
  <r>
    <x v="14"/>
    <s v="Median earnings for women employed full-time, year-round in past 12 months"/>
    <s v="Lincoln"/>
    <x v="2"/>
    <n v="53333"/>
    <n v="42696"/>
    <n v="46177"/>
    <n v="41690"/>
  </r>
  <r>
    <x v="14"/>
    <s v="Median earnings for women employed full-time, year-round in past 12 months"/>
    <s v="Little Compton"/>
    <x v="4"/>
    <n v="49688"/>
    <n v="50936"/>
    <n v="46177"/>
    <n v="41690"/>
  </r>
  <r>
    <x v="14"/>
    <s v="Median earnings for women employed full-time, year-round in past 12 months"/>
    <s v="Middletown"/>
    <x v="4"/>
    <n v="41186"/>
    <n v="50936"/>
    <n v="46177"/>
    <n v="41690"/>
  </r>
  <r>
    <x v="14"/>
    <s v="Median earnings for women employed full-time, year-round in past 12 months"/>
    <s v="N. Kingstown"/>
    <x v="1"/>
    <n v="62583"/>
    <n v="53452"/>
    <n v="46177"/>
    <n v="41690"/>
  </r>
  <r>
    <x v="14"/>
    <s v="Median earnings for women employed full-time, year-round in past 12 months"/>
    <s v="N. Providence"/>
    <x v="2"/>
    <n v="46599"/>
    <n v="42696"/>
    <n v="46177"/>
    <n v="41690"/>
  </r>
  <r>
    <x v="14"/>
    <s v="Median earnings for women employed full-time, year-round in past 12 months"/>
    <s v="N. Smithfield"/>
    <x v="2"/>
    <n v="55520"/>
    <n v="42696"/>
    <n v="46177"/>
    <n v="41690"/>
  </r>
  <r>
    <x v="14"/>
    <s v="Median earnings for women employed full-time, year-round in past 12 months"/>
    <s v="Narragansett"/>
    <x v="1"/>
    <n v="59494"/>
    <n v="53452"/>
    <n v="46177"/>
    <n v="41690"/>
  </r>
  <r>
    <x v="14"/>
    <s v="Median earnings for women employed full-time, year-round in past 12 months"/>
    <s v="New Shoreham"/>
    <x v="1"/>
    <n v="42143"/>
    <n v="53452"/>
    <n v="46177"/>
    <n v="41690"/>
  </r>
  <r>
    <x v="14"/>
    <s v="Median earnings for women employed full-time, year-round in past 12 months"/>
    <s v="Newport"/>
    <x v="4"/>
    <n v="47281"/>
    <n v="50936"/>
    <n v="46177"/>
    <n v="41690"/>
  </r>
  <r>
    <x v="14"/>
    <s v="Median earnings for women employed full-time, year-round in past 12 months"/>
    <s v="Pawtucket"/>
    <x v="2"/>
    <n v="38370"/>
    <n v="42696"/>
    <n v="46177"/>
    <n v="41690"/>
  </r>
  <r>
    <x v="14"/>
    <s v="Median earnings for women employed full-time, year-round in past 12 months"/>
    <s v="Portsmouth"/>
    <x v="4"/>
    <n v="60170"/>
    <n v="50936"/>
    <n v="46177"/>
    <n v="41690"/>
  </r>
  <r>
    <x v="14"/>
    <s v="Median earnings for women employed full-time, year-round in past 12 months"/>
    <s v="Providence"/>
    <x v="2"/>
    <n v="37435"/>
    <n v="42696"/>
    <n v="46177"/>
    <n v="41690"/>
  </r>
  <r>
    <x v="14"/>
    <s v="Median earnings for women employed full-time, year-round in past 12 months"/>
    <s v="Richmond"/>
    <x v="1"/>
    <n v="47373"/>
    <n v="53452"/>
    <n v="46177"/>
    <n v="41690"/>
  </r>
  <r>
    <x v="14"/>
    <s v="Median earnings for women employed full-time, year-round in past 12 months"/>
    <s v="S. Kingstown"/>
    <x v="1"/>
    <n v="54170"/>
    <n v="53452"/>
    <n v="46177"/>
    <n v="41690"/>
  </r>
  <r>
    <x v="14"/>
    <s v="Median earnings for women employed full-time, year-round in past 12 months"/>
    <s v="Scituate"/>
    <x v="2"/>
    <n v="56131"/>
    <n v="42696"/>
    <n v="46177"/>
    <n v="41690"/>
  </r>
  <r>
    <x v="14"/>
    <s v="Median earnings for women employed full-time, year-round in past 12 months"/>
    <s v="Smithfield"/>
    <x v="2"/>
    <n v="54625"/>
    <n v="42696"/>
    <n v="46177"/>
    <n v="41690"/>
  </r>
  <r>
    <x v="14"/>
    <s v="Median earnings for women employed full-time, year-round in past 12 months"/>
    <s v="Tiverton"/>
    <x v="4"/>
    <n v="50705"/>
    <n v="50936"/>
    <n v="46177"/>
    <n v="41690"/>
  </r>
  <r>
    <x v="14"/>
    <s v="Median earnings for women employed full-time, year-round in past 12 months"/>
    <s v="W. Greenwich"/>
    <x v="3"/>
    <n v="54774"/>
    <n v="48249"/>
    <n v="46177"/>
    <n v="41690"/>
  </r>
  <r>
    <x v="14"/>
    <s v="Median earnings for women employed full-time, year-round in past 12 months"/>
    <s v="W. Warwick"/>
    <x v="3"/>
    <n v="42319"/>
    <n v="48249"/>
    <n v="46177"/>
    <n v="41690"/>
  </r>
  <r>
    <x v="14"/>
    <s v="Median earnings for women employed full-time, year-round in past 12 months"/>
    <s v="Warren"/>
    <x v="0"/>
    <n v="47239"/>
    <n v="53566"/>
    <n v="46177"/>
    <n v="41690"/>
  </r>
  <r>
    <x v="14"/>
    <s v="Median earnings for women employed full-time, year-round in past 12 months"/>
    <s v="Warwick"/>
    <x v="3"/>
    <n v="50757"/>
    <n v="48249"/>
    <n v="46177"/>
    <n v="41690"/>
  </r>
  <r>
    <x v="14"/>
    <s v="Median earnings for women employed full-time, year-round in past 12 months"/>
    <s v="Westerly"/>
    <x v="1"/>
    <n v="48145"/>
    <n v="53452"/>
    <n v="46177"/>
    <n v="41690"/>
  </r>
  <r>
    <x v="14"/>
    <s v="Median earnings for women employed full-time, year-round in past 12 months"/>
    <s v="Woonsocket"/>
    <x v="2"/>
    <n v="36332"/>
    <n v="42696"/>
    <n v="46177"/>
    <n v="41690"/>
  </r>
  <r>
    <x v="15"/>
    <s v="Ratio of women's to men's median earnings for individuals employed full-time, year-round in past 12 months."/>
    <s v="Barrington"/>
    <x v="0"/>
    <n v="0.73860000000000003"/>
    <n v="0.78539999999999999"/>
    <n v="0.83589999999999998"/>
    <n v="0.79690000000000005"/>
  </r>
  <r>
    <x v="15"/>
    <s v="Ratio of women's to men's median earnings for individuals employed full-time, year-round in past 12 months."/>
    <s v="Bristol"/>
    <x v="0"/>
    <n v="0.88759999999999994"/>
    <n v="0.78539999999999999"/>
    <n v="0.83589999999999998"/>
    <n v="0.79690000000000005"/>
  </r>
  <r>
    <x v="15"/>
    <s v="Ratio of women's to men's median earnings for individuals employed full-time, year-round in past 12 months."/>
    <s v="Burrillvile"/>
    <x v="2"/>
    <n v="0.83979999999999999"/>
    <n v="0.82189999999999996"/>
    <n v="0.83589999999999998"/>
    <n v="0.79690000000000005"/>
  </r>
  <r>
    <x v="15"/>
    <s v="Ratio of women's to men's median earnings for individuals employed full-time, year-round in past 12 months."/>
    <s v="Central Falls"/>
    <x v="2"/>
    <n v="0.93899999999999995"/>
    <n v="0.82189999999999996"/>
    <n v="0.83589999999999998"/>
    <n v="0.79690000000000005"/>
  </r>
  <r>
    <x v="15"/>
    <s v="Ratio of women's to men's median earnings for individuals employed full-time, year-round in past 12 months."/>
    <s v="Charlestown"/>
    <x v="1"/>
    <n v="0.81440000000000001"/>
    <n v="0.82620000000000005"/>
    <n v="0.83589999999999998"/>
    <n v="0.79690000000000005"/>
  </r>
  <r>
    <x v="15"/>
    <s v="Ratio of women's to men's median earnings for individuals employed full-time, year-round in past 12 months."/>
    <s v="Coventry"/>
    <x v="3"/>
    <n v="0.71109999999999995"/>
    <n v="0.8075"/>
    <n v="0.83589999999999998"/>
    <n v="0.79690000000000005"/>
  </r>
  <r>
    <x v="15"/>
    <s v="Ratio of women's to men's median earnings for individuals employed full-time, year-round in past 12 months."/>
    <s v="Cranston"/>
    <x v="2"/>
    <n v="0.87529999999999997"/>
    <n v="0.82189999999999996"/>
    <n v="0.83589999999999998"/>
    <n v="0.79690000000000005"/>
  </r>
  <r>
    <x v="15"/>
    <s v="Ratio of women's to men's median earnings for individuals employed full-time, year-round in past 12 months."/>
    <s v="Cumberland"/>
    <x v="2"/>
    <n v="0.83389999999999997"/>
    <n v="0.82189999999999996"/>
    <n v="0.83589999999999998"/>
    <n v="0.79690000000000005"/>
  </r>
  <r>
    <x v="15"/>
    <s v="Ratio of women's to men's median earnings for individuals employed full-time, year-round in past 12 months."/>
    <s v="East Greenwich"/>
    <x v="3"/>
    <n v="0.70609999999999995"/>
    <n v="0.8075"/>
    <n v="0.83589999999999998"/>
    <n v="0.79690000000000005"/>
  </r>
  <r>
    <x v="15"/>
    <s v="Ratio of women's to men's median earnings for individuals employed full-time, year-round in past 12 months."/>
    <s v="East Providence"/>
    <x v="2"/>
    <n v="0.86160000000000003"/>
    <n v="0.82189999999999996"/>
    <n v="0.83589999999999998"/>
    <n v="0.79690000000000005"/>
  </r>
  <r>
    <x v="15"/>
    <s v="Ratio of women's to men's median earnings for individuals employed full-time, year-round in past 12 months."/>
    <s v="Exeter"/>
    <x v="1"/>
    <n v="1.0184"/>
    <n v="0.82620000000000005"/>
    <n v="0.83589999999999998"/>
    <n v="0.79690000000000005"/>
  </r>
  <r>
    <x v="15"/>
    <s v="Ratio of women's to men's median earnings for individuals employed full-time, year-round in past 12 months."/>
    <s v="Foster"/>
    <x v="2"/>
    <n v="0.56779999999999997"/>
    <n v="0.82189999999999996"/>
    <n v="0.83589999999999998"/>
    <n v="0.79690000000000005"/>
  </r>
  <r>
    <x v="15"/>
    <s v="Ratio of women's to men's median earnings for individuals employed full-time, year-round in past 12 months."/>
    <s v="Glocester"/>
    <x v="2"/>
    <n v="0.87170000000000003"/>
    <n v="0.82189999999999996"/>
    <n v="0.83589999999999998"/>
    <n v="0.79690000000000005"/>
  </r>
  <r>
    <x v="15"/>
    <s v="Ratio of women's to men's median earnings for individuals employed full-time, year-round in past 12 months."/>
    <s v="Hopkinton"/>
    <x v="1"/>
    <n v="0.89239999999999997"/>
    <n v="0.82620000000000005"/>
    <n v="0.83589999999999998"/>
    <n v="0.79690000000000005"/>
  </r>
  <r>
    <x v="15"/>
    <s v="Ratio of women's to men's median earnings for individuals employed full-time, year-round in past 12 months."/>
    <s v="Jamestown"/>
    <x v="4"/>
    <n v="0.70909999999999995"/>
    <n v="0.75170000000000003"/>
    <n v="0.83589999999999998"/>
    <n v="0.79690000000000005"/>
  </r>
  <r>
    <x v="15"/>
    <s v="Ratio of women's to men's median earnings for individuals employed full-time, year-round in past 12 months."/>
    <s v="Johnston"/>
    <x v="2"/>
    <n v="0.75639999999999996"/>
    <n v="0.82189999999999996"/>
    <n v="0.83589999999999998"/>
    <n v="0.79690000000000005"/>
  </r>
  <r>
    <x v="15"/>
    <s v="Ratio of women's to men's median earnings for individuals employed full-time, year-round in past 12 months."/>
    <s v="Lincoln"/>
    <x v="2"/>
    <n v="0.75560000000000005"/>
    <n v="0.82189999999999996"/>
    <n v="0.83589999999999998"/>
    <n v="0.79690000000000005"/>
  </r>
  <r>
    <x v="15"/>
    <s v="Ratio of women's to men's median earnings for individuals employed full-time, year-round in past 12 months."/>
    <s v="Little Compton"/>
    <x v="4"/>
    <n v="0.5746"/>
    <n v="0.75170000000000003"/>
    <n v="0.83589999999999998"/>
    <n v="0.79690000000000005"/>
  </r>
  <r>
    <x v="15"/>
    <s v="Ratio of women's to men's median earnings for individuals employed full-time, year-round in past 12 months."/>
    <s v="Middletown"/>
    <x v="4"/>
    <n v="0.64949999999999997"/>
    <n v="0.75170000000000003"/>
    <n v="0.83589999999999998"/>
    <n v="0.79690000000000005"/>
  </r>
  <r>
    <x v="15"/>
    <s v="Ratio of women's to men's median earnings for individuals employed full-time, year-round in past 12 months."/>
    <s v="North Kingstown"/>
    <x v="1"/>
    <n v="0.82509999999999994"/>
    <n v="0.82620000000000005"/>
    <n v="0.83589999999999998"/>
    <n v="0.79690000000000005"/>
  </r>
  <r>
    <x v="15"/>
    <s v="Ratio of women's to men's median earnings for individuals employed full-time, year-round in past 12 months."/>
    <s v="North Providence"/>
    <x v="2"/>
    <n v="0.78990000000000005"/>
    <n v="0.82189999999999996"/>
    <n v="0.83589999999999998"/>
    <n v="0.79690000000000005"/>
  </r>
  <r>
    <x v="15"/>
    <s v="Ratio of women's to men's median earnings for individuals employed full-time, year-round in past 12 months."/>
    <s v="North Smithfield"/>
    <x v="2"/>
    <n v="0.83560000000000001"/>
    <n v="0.82189999999999996"/>
    <n v="0.83589999999999998"/>
    <n v="0.79690000000000005"/>
  </r>
  <r>
    <x v="15"/>
    <s v="Ratio of women's to men's median earnings for individuals employed full-time, year-round in past 12 months."/>
    <s v="Narragansett"/>
    <x v="1"/>
    <n v="0.72419999999999995"/>
    <n v="0.82620000000000005"/>
    <n v="0.83589999999999998"/>
    <n v="0.79690000000000005"/>
  </r>
  <r>
    <x v="15"/>
    <s v="Ratio of women's to men's median earnings for individuals employed full-time, year-round in past 12 months."/>
    <s v="New Shoreham"/>
    <x v="1"/>
    <n v="0.62390000000000001"/>
    <n v="0.82620000000000005"/>
    <n v="0.83589999999999998"/>
    <n v="0.79690000000000005"/>
  </r>
  <r>
    <x v="15"/>
    <s v="Ratio of women's to men's median earnings for individuals employed full-time, year-round in past 12 months."/>
    <s v="Newport"/>
    <x v="4"/>
    <n v="0.79190000000000005"/>
    <n v="0.75170000000000003"/>
    <n v="0.83589999999999998"/>
    <n v="0.79690000000000005"/>
  </r>
  <r>
    <x v="15"/>
    <s v="Ratio of women's to men's median earnings for individuals employed full-time, year-round in past 12 months."/>
    <s v="Pawtucket"/>
    <x v="2"/>
    <n v="0.90329999999999999"/>
    <n v="0.82189999999999996"/>
    <n v="0.83589999999999998"/>
    <n v="0.79690000000000005"/>
  </r>
  <r>
    <x v="15"/>
    <s v="Ratio of women's to men's median earnings for individuals employed full-time, year-round in past 12 months."/>
    <s v="Portsmouth"/>
    <x v="4"/>
    <n v="0.72929999999999995"/>
    <n v="0.75170000000000003"/>
    <n v="0.83589999999999998"/>
    <n v="0.79690000000000005"/>
  </r>
  <r>
    <x v="15"/>
    <s v="Ratio of women's to men's median earnings for individuals employed full-time, year-round in past 12 months."/>
    <s v="Providence"/>
    <x v="2"/>
    <n v="0.88490000000000002"/>
    <n v="0.82189999999999996"/>
    <n v="0.83589999999999998"/>
    <n v="0.79690000000000005"/>
  </r>
  <r>
    <x v="15"/>
    <s v="Ratio of women's to men's median earnings for individuals employed full-time, year-round in past 12 months."/>
    <s v="Richmond"/>
    <x v="1"/>
    <n v="0.77239999999999998"/>
    <n v="0.82620000000000005"/>
    <n v="0.83589999999999998"/>
    <n v="0.79690000000000005"/>
  </r>
  <r>
    <x v="15"/>
    <s v="Ratio of women's to men's median earnings for individuals employed full-time, year-round in past 12 months."/>
    <s v="South Kingstown"/>
    <x v="1"/>
    <n v="0.78149999999999997"/>
    <n v="0.82620000000000005"/>
    <n v="0.83589999999999998"/>
    <n v="0.79690000000000005"/>
  </r>
  <r>
    <x v="15"/>
    <s v="Ratio of women's to men's median earnings for individuals employed full-time, year-round in past 12 months."/>
    <s v="Scituate"/>
    <x v="2"/>
    <n v="0.872"/>
    <n v="0.82189999999999996"/>
    <n v="0.83589999999999998"/>
    <n v="0.79690000000000005"/>
  </r>
  <r>
    <x v="15"/>
    <s v="Ratio of women's to men's median earnings for individuals employed full-time, year-round in past 12 months."/>
    <s v="Smithfield"/>
    <x v="2"/>
    <n v="0.78190000000000004"/>
    <n v="0.82189999999999996"/>
    <n v="0.83589999999999998"/>
    <n v="0.79690000000000005"/>
  </r>
  <r>
    <x v="15"/>
    <s v="Ratio of women's to men's median earnings for individuals employed full-time, year-round in past 12 months."/>
    <s v="Tiverton"/>
    <x v="4"/>
    <n v="0.82709999999999995"/>
    <n v="0.75170000000000003"/>
    <n v="0.83589999999999998"/>
    <n v="0.79690000000000005"/>
  </r>
  <r>
    <x v="15"/>
    <s v="Ratio of women's to men's median earnings for individuals employed full-time, year-round in past 12 months."/>
    <s v="West Greenwich"/>
    <x v="3"/>
    <n v="0.80130000000000001"/>
    <n v="0.8075"/>
    <n v="0.83589999999999998"/>
    <n v="0.79690000000000005"/>
  </r>
  <r>
    <x v="15"/>
    <s v="Ratio of women's to men's median earnings for individuals employed full-time, year-round in past 12 months."/>
    <s v="West Warwick"/>
    <x v="3"/>
    <n v="0.80959999999999999"/>
    <n v="0.8075"/>
    <n v="0.83589999999999998"/>
    <n v="0.79690000000000005"/>
  </r>
  <r>
    <x v="15"/>
    <s v="Ratio of women's to men's median earnings for individuals employed full-time, year-round in past 12 months."/>
    <s v="Warren"/>
    <x v="0"/>
    <n v="0.83779999999999999"/>
    <n v="0.78539999999999999"/>
    <n v="0.83589999999999998"/>
    <n v="0.79690000000000005"/>
  </r>
  <r>
    <x v="15"/>
    <s v="Ratio of women's to men's median earnings for individuals employed full-time, year-round in past 12 months."/>
    <s v="Warwick"/>
    <x v="3"/>
    <n v="0.90139999999999998"/>
    <n v="0.8075"/>
    <n v="0.83589999999999998"/>
    <n v="0.79690000000000005"/>
  </r>
  <r>
    <x v="15"/>
    <s v="Ratio of women's to men's median earnings for individuals employed full-time, year-round in past 12 months."/>
    <s v="Westerly"/>
    <x v="1"/>
    <n v="0.87649999999999995"/>
    <n v="0.82620000000000005"/>
    <n v="0.83589999999999998"/>
    <n v="0.79690000000000005"/>
  </r>
  <r>
    <x v="15"/>
    <s v="Ratio of women's to men's median earnings for individuals employed full-time, year-round in past 12 months."/>
    <s v="Woonsocket"/>
    <x v="2"/>
    <n v="0.77480000000000004"/>
    <n v="0.82189999999999996"/>
    <n v="0.83589999999999998"/>
    <n v="0.79690000000000005"/>
  </r>
  <r>
    <x v="16"/>
    <s v="% of women age 18 and over living in poverty"/>
    <s v="Barrington"/>
    <x v="0"/>
    <n v="3.5999999999999997E-2"/>
    <n v="8.3000000000000004E-2"/>
    <n v="0.14299999999999999"/>
    <n v="0.153"/>
  </r>
  <r>
    <x v="16"/>
    <s v="% of women age 18 and over living in poverty"/>
    <s v="Bristol"/>
    <x v="0"/>
    <n v="9.7000000000000003E-2"/>
    <n v="8.3000000000000004E-2"/>
    <n v="0.14299999999999999"/>
    <n v="0.153"/>
  </r>
  <r>
    <x v="16"/>
    <s v="% of women age 18 and over living in poverty"/>
    <s v="Burrillvile"/>
    <x v="2"/>
    <n v="0.114"/>
    <n v="0.17499999999999999"/>
    <n v="0.14299999999999999"/>
    <n v="0.153"/>
  </r>
  <r>
    <x v="16"/>
    <s v="% of women age 18 and over living in poverty"/>
    <s v="Central Falls"/>
    <x v="2"/>
    <n v="0.34399999999999997"/>
    <n v="0.17499999999999999"/>
    <n v="0.14299999999999999"/>
    <n v="0.153"/>
  </r>
  <r>
    <x v="16"/>
    <s v="% of women age 18 and over living in poverty"/>
    <s v="Charlestown"/>
    <x v="1"/>
    <n v="8.7999999999999995E-2"/>
    <n v="0.10100000000000001"/>
    <n v="0.14299999999999999"/>
    <n v="0.153"/>
  </r>
  <r>
    <x v="16"/>
    <s v="% of women age 18 and over living in poverty"/>
    <s v="Coventry"/>
    <x v="3"/>
    <n v="9.7000000000000003E-2"/>
    <n v="9.0999999999999998E-2"/>
    <n v="0.14299999999999999"/>
    <n v="0.153"/>
  </r>
  <r>
    <x v="16"/>
    <s v="% of women age 18 and over living in poverty"/>
    <s v="Cranston"/>
    <x v="2"/>
    <n v="9.9000000000000005E-2"/>
    <n v="0.17499999999999999"/>
    <n v="0.14299999999999999"/>
    <n v="0.153"/>
  </r>
  <r>
    <x v="16"/>
    <s v="% of women age 18 and over living in poverty"/>
    <s v="Cumberland"/>
    <x v="2"/>
    <n v="8.5999999999999993E-2"/>
    <n v="0.17499999999999999"/>
    <n v="0.14299999999999999"/>
    <n v="0.153"/>
  </r>
  <r>
    <x v="16"/>
    <s v="% of women age 18 and over living in poverty"/>
    <s v="East Greenwich"/>
    <x v="3"/>
    <n v="7.2999999999999995E-2"/>
    <n v="9.0999999999999998E-2"/>
    <n v="0.14299999999999999"/>
    <n v="0.153"/>
  </r>
  <r>
    <x v="16"/>
    <s v="% of women age 18 and over living in poverty"/>
    <s v="East Providence"/>
    <x v="2"/>
    <n v="0.11"/>
    <n v="0.17499999999999999"/>
    <n v="0.14299999999999999"/>
    <n v="0.153"/>
  </r>
  <r>
    <x v="16"/>
    <s v="% of women age 18 and over living in poverty"/>
    <s v="Exeter"/>
    <x v="1"/>
    <n v="5.8000000000000003E-2"/>
    <n v="0.10100000000000001"/>
    <n v="0.14299999999999999"/>
    <n v="0.153"/>
  </r>
  <r>
    <x v="16"/>
    <s v="% of women age 18 and over living in poverty"/>
    <s v="Foster"/>
    <x v="2"/>
    <n v="5.8999999999999997E-2"/>
    <n v="0.17499999999999999"/>
    <n v="0.14299999999999999"/>
    <n v="0.153"/>
  </r>
  <r>
    <x v="16"/>
    <s v="% of women age 18 and over living in poverty"/>
    <s v="Glocester"/>
    <x v="2"/>
    <n v="7.0999999999999994E-2"/>
    <n v="0.17499999999999999"/>
    <n v="0.14299999999999999"/>
    <n v="0.153"/>
  </r>
  <r>
    <x v="16"/>
    <s v="% of women age 18 and over living in poverty"/>
    <s v="Hopkinton"/>
    <x v="1"/>
    <n v="6.3E-2"/>
    <n v="0.10100000000000001"/>
    <n v="0.14299999999999999"/>
    <n v="0.153"/>
  </r>
  <r>
    <x v="16"/>
    <s v="% of women age 18 and over living in poverty"/>
    <s v="Jamestown"/>
    <x v="4"/>
    <n v="0.05"/>
    <n v="9.9000000000000005E-2"/>
    <n v="0.14299999999999999"/>
    <n v="0.153"/>
  </r>
  <r>
    <x v="16"/>
    <s v="% of women age 18 and over living in poverty"/>
    <s v="Johnston"/>
    <x v="2"/>
    <n v="6.2E-2"/>
    <n v="0.17499999999999999"/>
    <n v="0.14299999999999999"/>
    <n v="0.153"/>
  </r>
  <r>
    <x v="16"/>
    <s v="% of women age 18 and over living in poverty"/>
    <s v="Lincoln"/>
    <x v="2"/>
    <n v="0.112"/>
    <n v="0.17499999999999999"/>
    <n v="0.14299999999999999"/>
    <n v="0.153"/>
  </r>
  <r>
    <x v="16"/>
    <s v="% of women age 18 and over living in poverty"/>
    <s v="Little Compton"/>
    <x v="4"/>
    <n v="7.0000000000000007E-2"/>
    <n v="9.9000000000000005E-2"/>
    <n v="0.14299999999999999"/>
    <n v="0.153"/>
  </r>
  <r>
    <x v="16"/>
    <s v="% of women age 18 and over living in poverty"/>
    <s v="Middletown"/>
    <x v="4"/>
    <n v="0.1"/>
    <n v="9.9000000000000005E-2"/>
    <n v="0.14299999999999999"/>
    <n v="0.153"/>
  </r>
  <r>
    <x v="16"/>
    <s v="% of women age 18 and over living in poverty"/>
    <s v="North Kingstown"/>
    <x v="1"/>
    <n v="0.186"/>
    <n v="0.10100000000000001"/>
    <n v="0.14299999999999999"/>
    <n v="0.153"/>
  </r>
  <r>
    <x v="16"/>
    <s v="% of women age 18 and over living in poverty"/>
    <s v="North Providence"/>
    <x v="2"/>
    <n v="0.157"/>
    <n v="0.17499999999999999"/>
    <n v="0.14299999999999999"/>
    <n v="0.153"/>
  </r>
  <r>
    <x v="16"/>
    <s v="% of women age 18 and over living in poverty"/>
    <s v="North Smithfield"/>
    <x v="2"/>
    <n v="9.7000000000000003E-2"/>
    <n v="0.17499999999999999"/>
    <n v="0.14299999999999999"/>
    <n v="0.153"/>
  </r>
  <r>
    <x v="16"/>
    <s v="% of women age 18 and over living in poverty"/>
    <s v="Narragansett"/>
    <x v="1"/>
    <n v="0.128"/>
    <n v="0.10100000000000001"/>
    <n v="0.14299999999999999"/>
    <n v="0.153"/>
  </r>
  <r>
    <x v="16"/>
    <s v="% of women age 18 and over living in poverty"/>
    <s v="Newport"/>
    <x v="4"/>
    <n v="5.3999999999999999E-2"/>
    <n v="9.9000000000000005E-2"/>
    <n v="0.14299999999999999"/>
    <n v="0.153"/>
  </r>
  <r>
    <x v="16"/>
    <s v="% of women age 18 and over living in poverty"/>
    <s v="Pawtucket"/>
    <x v="2"/>
    <n v="0.19800000000000001"/>
    <n v="0.17499999999999999"/>
    <n v="0.14299999999999999"/>
    <n v="0.153"/>
  </r>
  <r>
    <x v="16"/>
    <s v="% of women age 18 and over living in poverty"/>
    <s v="Portsmouth"/>
    <x v="4"/>
    <n v="7.6999999999999999E-2"/>
    <n v="9.9000000000000005E-2"/>
    <n v="0.14299999999999999"/>
    <n v="0.153"/>
  </r>
  <r>
    <x v="16"/>
    <s v="% of women age 18 and over living in poverty"/>
    <s v="Providence"/>
    <x v="2"/>
    <n v="0.28799999999999998"/>
    <n v="0.17499999999999999"/>
    <n v="0.14299999999999999"/>
    <n v="0.153"/>
  </r>
  <r>
    <x v="16"/>
    <s v="% of women age 18 and over living in poverty"/>
    <s v="Richmond"/>
    <x v="1"/>
    <n v="4.2999999999999997E-2"/>
    <n v="0.10100000000000001"/>
    <n v="0.14299999999999999"/>
    <n v="0.153"/>
  </r>
  <r>
    <x v="16"/>
    <s v="% of women age 18 and over living in poverty"/>
    <s v="South Kingstown"/>
    <x v="1"/>
    <n v="2.4E-2"/>
    <n v="0.10100000000000001"/>
    <n v="0.14299999999999999"/>
    <n v="0.153"/>
  </r>
  <r>
    <x v="16"/>
    <s v="% of women age 18 and over living in poverty"/>
    <s v="Scituate"/>
    <x v="2"/>
    <n v="5.1999999999999998E-2"/>
    <n v="0.17499999999999999"/>
    <n v="0.14299999999999999"/>
    <n v="0.153"/>
  </r>
  <r>
    <x v="16"/>
    <s v="% of women age 18 and over living in poverty"/>
    <s v="Smithfield"/>
    <x v="2"/>
    <n v="9.2999999999999999E-2"/>
    <n v="0.17499999999999999"/>
    <n v="0.14299999999999999"/>
    <n v="0.153"/>
  </r>
  <r>
    <x v="16"/>
    <s v="% of women age 18 and over living in poverty"/>
    <s v="Tiverton"/>
    <x v="4"/>
    <n v="6.3E-2"/>
    <n v="9.9000000000000005E-2"/>
    <n v="0.14299999999999999"/>
    <n v="0.153"/>
  </r>
  <r>
    <x v="16"/>
    <s v="% of women age 18 and over living in poverty"/>
    <s v="West Greenwich"/>
    <x v="3"/>
    <n v="0.13100000000000001"/>
    <n v="9.0999999999999998E-2"/>
    <n v="0.14299999999999999"/>
    <n v="0.153"/>
  </r>
  <r>
    <x v="16"/>
    <s v="% of women age 18 and over living in poverty"/>
    <s v="West Warwick"/>
    <x v="3"/>
    <n v="7.1999999999999995E-2"/>
    <n v="9.0999999999999998E-2"/>
    <n v="0.14299999999999999"/>
    <n v="0.153"/>
  </r>
  <r>
    <x v="16"/>
    <s v="% of women age 18 and over living in poverty"/>
    <s v="Warren"/>
    <x v="0"/>
    <n v="1.7999999999999999E-2"/>
    <n v="8.3000000000000004E-2"/>
    <n v="0.14299999999999999"/>
    <n v="0.153"/>
  </r>
  <r>
    <x v="16"/>
    <s v="% of women age 18 and over living in poverty"/>
    <s v="Warwick"/>
    <x v="3"/>
    <n v="0.16600000000000001"/>
    <n v="9.0999999999999998E-2"/>
    <n v="0.14299999999999999"/>
    <n v="0.153"/>
  </r>
  <r>
    <x v="16"/>
    <s v="% of women age 18 and over living in poverty"/>
    <s v="Westerly"/>
    <x v="1"/>
    <n v="0.104"/>
    <n v="0.10100000000000001"/>
    <n v="0.14299999999999999"/>
    <n v="0.153"/>
  </r>
  <r>
    <x v="16"/>
    <s v="% of women age 18 and over living in poverty"/>
    <s v="Woonsocket"/>
    <x v="2"/>
    <n v="0.23899999999999999"/>
    <n v="0.17499999999999999"/>
    <n v="0.14299999999999999"/>
    <n v="0.153"/>
  </r>
  <r>
    <x v="17"/>
    <s v="% of low- and moderate-income women age 18 and over who are food insecure"/>
    <s v="Barrington"/>
    <x v="0"/>
    <n v="0.547794"/>
    <m/>
    <n v="0.60299999999999998"/>
    <m/>
  </r>
  <r>
    <x v="17"/>
    <s v="% of low- and moderate-income women age 18 and over who are food insecure"/>
    <s v="Block Island"/>
    <x v="1"/>
    <n v="0.66666700000000001"/>
    <m/>
    <n v="0.60299999999999998"/>
    <m/>
  </r>
  <r>
    <x v="17"/>
    <s v="% of low- and moderate-income women age 18 and over who are food insecure"/>
    <s v="Bristol"/>
    <x v="0"/>
    <n v="0.628633"/>
    <m/>
    <n v="0.60299999999999998"/>
    <m/>
  </r>
  <r>
    <x v="17"/>
    <s v="% of low- and moderate-income women age 18 and over who are food insecure"/>
    <s v="Burrillvile"/>
    <x v="2"/>
    <n v="0.64489300000000005"/>
    <m/>
    <n v="0.60299999999999998"/>
    <m/>
  </r>
  <r>
    <x v="17"/>
    <s v="% of low- and moderate-income women age 18 and over who are food insecure"/>
    <s v="Central Falls"/>
    <x v="2"/>
    <n v="0.62743400000000005"/>
    <m/>
    <n v="0.60299999999999998"/>
    <m/>
  </r>
  <r>
    <x v="17"/>
    <s v="% of low- and moderate-income women age 18 and over who are food insecure"/>
    <s v="Charlestown"/>
    <x v="1"/>
    <n v="0.56307700000000005"/>
    <m/>
    <n v="0.60299999999999998"/>
    <m/>
  </r>
  <r>
    <x v="17"/>
    <s v="% of low- and moderate-income women age 18 and over who are food insecure"/>
    <s v="Coventry"/>
    <x v="3"/>
    <n v="0.62038499999999996"/>
    <m/>
    <n v="0.60299999999999998"/>
    <m/>
  </r>
  <r>
    <x v="17"/>
    <s v="% of low- and moderate-income women age 18 and over who are food insecure"/>
    <s v="Cranston"/>
    <x v="2"/>
    <n v="0.61847200000000002"/>
    <m/>
    <n v="0.60299999999999998"/>
    <m/>
  </r>
  <r>
    <x v="17"/>
    <s v="% of low- and moderate-income women age 18 and over who are food insecure"/>
    <s v="Cumberland"/>
    <x v="2"/>
    <n v="0.65423699999999996"/>
    <m/>
    <n v="0.60299999999999998"/>
    <m/>
  </r>
  <r>
    <x v="17"/>
    <s v="% of low- and moderate-income women age 18 and over who are food insecure"/>
    <s v="East Greenwich"/>
    <x v="3"/>
    <n v="0.59543599999999997"/>
    <m/>
    <n v="0.60299999999999998"/>
    <m/>
  </r>
  <r>
    <x v="17"/>
    <s v="% of low- and moderate-income women age 18 and over who are food insecure"/>
    <s v="East Providence"/>
    <x v="2"/>
    <n v="0.63253599999999999"/>
    <m/>
    <n v="0.60299999999999998"/>
    <m/>
  </r>
  <r>
    <x v="17"/>
    <s v="% of low- and moderate-income women age 18 and over who are food insecure"/>
    <s v="Exeter"/>
    <x v="1"/>
    <n v="0.580488"/>
    <m/>
    <n v="0.60299999999999998"/>
    <m/>
  </r>
  <r>
    <x v="17"/>
    <s v="% of low- and moderate-income women age 18 and over who are food insecure"/>
    <s v="Foster"/>
    <x v="2"/>
    <n v="0.61928899999999998"/>
    <m/>
    <n v="0.60299999999999998"/>
    <m/>
  </r>
  <r>
    <x v="17"/>
    <s v="% of low- and moderate-income women age 18 and over who are food insecure"/>
    <s v="Glocester"/>
    <x v="2"/>
    <n v="0.57142899999999996"/>
    <m/>
    <n v="0.60299999999999998"/>
    <m/>
  </r>
  <r>
    <x v="17"/>
    <s v="% of low- and moderate-income women age 18 and over who are food insecure"/>
    <s v="Hopkinton"/>
    <x v="1"/>
    <n v="0.63968700000000001"/>
    <m/>
    <n v="0.60299999999999998"/>
    <m/>
  </r>
  <r>
    <x v="17"/>
    <s v="% of low- and moderate-income women age 18 and over who are food insecure"/>
    <s v="Jamestown"/>
    <x v="4"/>
    <n v="0.58333299999999999"/>
    <m/>
    <n v="0.60299999999999998"/>
    <m/>
  </r>
  <r>
    <x v="17"/>
    <s v="% of low- and moderate-income women age 18 and over who are food insecure"/>
    <s v="Johnston"/>
    <x v="2"/>
    <n v="0.62485100000000005"/>
    <m/>
    <n v="0.60299999999999998"/>
    <m/>
  </r>
  <r>
    <x v="17"/>
    <s v="% of low- and moderate-income women age 18 and over who are food insecure"/>
    <s v="Lincoln"/>
    <x v="2"/>
    <n v="0.64758499999999997"/>
    <m/>
    <n v="0.60299999999999998"/>
    <m/>
  </r>
  <r>
    <x v="17"/>
    <s v="% of low- and moderate-income women age 18 and over who are food insecure"/>
    <s v="Little Compton"/>
    <x v="4"/>
    <n v="0.58974400000000005"/>
    <m/>
    <n v="0.60299999999999998"/>
    <m/>
  </r>
  <r>
    <x v="17"/>
    <s v="% of low- and moderate-income women age 18 and over who are food insecure"/>
    <s v="Middletown"/>
    <x v="4"/>
    <n v="0.601877"/>
    <m/>
    <n v="0.60299999999999998"/>
    <m/>
  </r>
  <r>
    <x v="17"/>
    <s v="% of low- and moderate-income women age 18 and over who are food insecure"/>
    <s v="North Kingstown"/>
    <x v="1"/>
    <n v="0.65402800000000005"/>
    <m/>
    <n v="0.60299999999999998"/>
    <m/>
  </r>
  <r>
    <x v="17"/>
    <s v="% of low- and moderate-income women age 18 and over who are food insecure"/>
    <s v="North Providence"/>
    <x v="2"/>
    <n v="0.62766"/>
    <m/>
    <n v="0.60299999999999998"/>
    <m/>
  </r>
  <r>
    <x v="17"/>
    <s v="% of low- and moderate-income women age 18 and over who are food insecure"/>
    <s v="North Smithfield"/>
    <x v="2"/>
    <n v="0.66047299999999998"/>
    <m/>
    <n v="0.60299999999999998"/>
    <m/>
  </r>
  <r>
    <x v="17"/>
    <s v="% of low- and moderate-income women age 18 and over who are food insecure"/>
    <s v="Narragansett"/>
    <x v="1"/>
    <n v="0.61974700000000005"/>
    <m/>
    <n v="0.60299999999999998"/>
    <m/>
  </r>
  <r>
    <x v="17"/>
    <s v="% of low- and moderate-income women age 18 and over who are food insecure"/>
    <s v="Newport"/>
    <x v="4"/>
    <n v="0.664516"/>
    <m/>
    <n v="0.60299999999999998"/>
    <m/>
  </r>
  <r>
    <x v="17"/>
    <s v="% of low- and moderate-income women age 18 and over who are food insecure"/>
    <s v="Pawtucket"/>
    <x v="2"/>
    <n v="0.60012200000000004"/>
    <m/>
    <n v="0.60299999999999998"/>
    <m/>
  </r>
  <r>
    <x v="17"/>
    <s v="% of low- and moderate-income women age 18 and over who are food insecure"/>
    <s v="Portsmouth"/>
    <x v="4"/>
    <n v="0.62878800000000001"/>
    <m/>
    <n v="0.60299999999999998"/>
    <m/>
  </r>
  <r>
    <x v="17"/>
    <s v="% of low- and moderate-income women age 18 and over who are food insecure"/>
    <s v="Providence"/>
    <x v="2"/>
    <n v="0.58721599999999996"/>
    <m/>
    <n v="0.60299999999999998"/>
    <m/>
  </r>
  <r>
    <x v="17"/>
    <s v="% of low- and moderate-income women age 18 and over who are food insecure"/>
    <s v="Richmond"/>
    <x v="1"/>
    <n v="0.57839700000000005"/>
    <m/>
    <n v="0.60299999999999998"/>
    <m/>
  </r>
  <r>
    <x v="17"/>
    <s v="% of low- and moderate-income women age 18 and over who are food insecure"/>
    <s v="South Kingstown"/>
    <x v="1"/>
    <n v="0.59036100000000002"/>
    <m/>
    <n v="0.60299999999999998"/>
    <m/>
  </r>
  <r>
    <x v="17"/>
    <s v="% of low- and moderate-income women age 18 and over who are food insecure"/>
    <s v="Scituate"/>
    <x v="2"/>
    <n v="0.60731299999999999"/>
    <m/>
    <n v="0.60299999999999998"/>
    <m/>
  </r>
  <r>
    <x v="17"/>
    <s v="% of low- and moderate-income women age 18 and over who are food insecure"/>
    <s v="Smithfield"/>
    <x v="2"/>
    <n v="0.577685"/>
    <m/>
    <n v="0.60299999999999998"/>
    <m/>
  </r>
  <r>
    <x v="17"/>
    <s v="% of low- and moderate-income women age 18 and over who are food insecure"/>
    <s v="Tiverton"/>
    <x v="4"/>
    <n v="0.63472200000000001"/>
    <m/>
    <n v="0.60299999999999998"/>
    <m/>
  </r>
  <r>
    <x v="17"/>
    <s v="% of low- and moderate-income women age 18 and over who are food insecure"/>
    <s v="West Greenwich"/>
    <x v="3"/>
    <n v="0.58179400000000003"/>
    <m/>
    <n v="0.60299999999999998"/>
    <m/>
  </r>
  <r>
    <x v="17"/>
    <s v="% of low- and moderate-income women age 18 and over who are food insecure"/>
    <s v="West Warwick"/>
    <x v="3"/>
    <n v="0.60226000000000002"/>
    <m/>
    <n v="0.60299999999999998"/>
    <m/>
  </r>
  <r>
    <x v="17"/>
    <s v="% of low- and moderate-income women age 18 and over who are food insecure"/>
    <s v="Warren"/>
    <x v="0"/>
    <n v="0.56626500000000002"/>
    <m/>
    <n v="0.60299999999999998"/>
    <m/>
  </r>
  <r>
    <x v="17"/>
    <s v="% of low- and moderate-income women age 18 and over who are food insecure"/>
    <s v="Warwick"/>
    <x v="3"/>
    <n v="0.58798300000000003"/>
    <m/>
    <n v="0.60299999999999998"/>
    <m/>
  </r>
  <r>
    <x v="17"/>
    <s v="% of low- and moderate-income women age 18 and over who are food insecure"/>
    <s v="Westerly"/>
    <x v="1"/>
    <n v="0.60298099999999999"/>
    <m/>
    <n v="0.60299999999999998"/>
    <m/>
  </r>
  <r>
    <x v="17"/>
    <s v="% of low- and moderate-income women age 18 and over who are food insecure"/>
    <s v="Woonsocket"/>
    <x v="2"/>
    <n v="0.58963699999999997"/>
    <m/>
    <n v="0.60299999999999998"/>
    <m/>
  </r>
  <r>
    <x v="18"/>
    <s v="Fair market rent as a percentage of single mothers' median income"/>
    <s v="Barrington"/>
    <x v="0"/>
    <n v="0.187636"/>
    <m/>
    <n v="0.45100000000000001"/>
    <m/>
  </r>
  <r>
    <x v="18"/>
    <s v="Fair market rent as a percentage of single mothers' median income"/>
    <s v="Block Island"/>
    <x v="1"/>
    <n v="0.257637"/>
    <m/>
    <n v="0.45100000000000001"/>
    <m/>
  </r>
  <r>
    <x v="18"/>
    <s v="Fair market rent as a percentage of single mothers' median income"/>
    <s v="Bristol"/>
    <x v="0"/>
    <n v="0.43693300000000002"/>
    <m/>
    <n v="0.45100000000000001"/>
    <m/>
  </r>
  <r>
    <x v="18"/>
    <s v="Fair market rent as a percentage of single mothers' median income"/>
    <s v="Burrillvile"/>
    <x v="2"/>
    <n v="0.59014599999999995"/>
    <m/>
    <n v="0.45100000000000001"/>
    <m/>
  </r>
  <r>
    <x v="18"/>
    <s v="Fair market rent as a percentage of single mothers' median income"/>
    <s v="Central Falls"/>
    <x v="2"/>
    <n v="0.65776100000000004"/>
    <m/>
    <n v="0.45100000000000001"/>
    <m/>
  </r>
  <r>
    <x v="18"/>
    <s v="Fair market rent as a percentage of single mothers' median income"/>
    <s v="Charlestown"/>
    <x v="1"/>
    <n v="0.45361800000000002"/>
    <m/>
    <n v="0.45100000000000001"/>
    <m/>
  </r>
  <r>
    <x v="18"/>
    <s v="Fair market rent as a percentage of single mothers' median income"/>
    <s v="Coventry"/>
    <x v="3"/>
    <n v="0.39957900000000002"/>
    <m/>
    <n v="0.45100000000000001"/>
    <m/>
  </r>
  <r>
    <x v="18"/>
    <s v="Fair market rent as a percentage of single mothers' median income"/>
    <s v="Cranston"/>
    <x v="2"/>
    <n v="0.29704999999999998"/>
    <m/>
    <n v="0.45100000000000001"/>
    <m/>
  </r>
  <r>
    <x v="18"/>
    <s v="Fair market rent as a percentage of single mothers' median income"/>
    <s v="Cumberland"/>
    <x v="2"/>
    <n v="0.40108199999999999"/>
    <m/>
    <n v="0.45100000000000001"/>
    <m/>
  </r>
  <r>
    <x v="18"/>
    <s v="Fair market rent as a percentage of single mothers' median income"/>
    <s v="East Greenwich"/>
    <x v="3"/>
    <n v="0.187636"/>
    <m/>
    <n v="0.45100000000000001"/>
    <m/>
  </r>
  <r>
    <x v="18"/>
    <s v="Fair market rent as a percentage of single mothers' median income"/>
    <s v="East Providence"/>
    <x v="2"/>
    <n v="0.43532500000000002"/>
    <m/>
    <n v="0.45100000000000001"/>
    <m/>
  </r>
  <r>
    <x v="18"/>
    <s v="Fair market rent as a percentage of single mothers' median income"/>
    <s v="Exeter"/>
    <x v="1"/>
    <n v="0.17659900000000001"/>
    <m/>
    <n v="0.45100000000000001"/>
    <m/>
  </r>
  <r>
    <x v="18"/>
    <s v="Fair market rent as a percentage of single mothers' median income"/>
    <s v="Foster"/>
    <x v="2"/>
    <n v="0.176787"/>
    <m/>
    <n v="0.45100000000000001"/>
    <m/>
  </r>
  <r>
    <x v="18"/>
    <s v="Fair market rent as a percentage of single mothers' median income"/>
    <s v="Glocester"/>
    <x v="2"/>
    <m/>
    <m/>
    <n v="0.45100000000000001"/>
    <m/>
  </r>
  <r>
    <x v="18"/>
    <s v="Fair market rent as a percentage of single mothers' median income"/>
    <s v="Hopkinton"/>
    <x v="1"/>
    <m/>
    <m/>
    <n v="0.45100000000000001"/>
    <m/>
  </r>
  <r>
    <x v="18"/>
    <s v="Fair market rent as a percentage of single mothers' median income"/>
    <s v="Jamestown"/>
    <x v="4"/>
    <m/>
    <m/>
    <n v="0.45100000000000001"/>
    <m/>
  </r>
  <r>
    <x v="18"/>
    <s v="Fair market rent as a percentage of single mothers' median income"/>
    <s v="Johnston"/>
    <x v="2"/>
    <n v="0.35131699999999999"/>
    <m/>
    <n v="0.45100000000000001"/>
    <m/>
  </r>
  <r>
    <x v="18"/>
    <s v="Fair market rent as a percentage of single mothers' median income"/>
    <s v="Lincoln"/>
    <x v="2"/>
    <n v="0.32447900000000002"/>
    <m/>
    <n v="0.45100000000000001"/>
    <m/>
  </r>
  <r>
    <x v="18"/>
    <s v="Fair market rent as a percentage of single mothers' median income"/>
    <s v="Little Compton"/>
    <x v="4"/>
    <m/>
    <m/>
    <n v="0.45100000000000001"/>
    <m/>
  </r>
  <r>
    <x v="18"/>
    <s v="Fair market rent as a percentage of single mothers' median income"/>
    <s v="Middletown"/>
    <x v="4"/>
    <n v="0.50082400000000005"/>
    <m/>
    <n v="0.45100000000000001"/>
    <m/>
  </r>
  <r>
    <x v="18"/>
    <s v="Fair market rent as a percentage of single mothers' median income"/>
    <s v="North Kingstown"/>
    <x v="1"/>
    <n v="0.49056899999999998"/>
    <m/>
    <n v="0.45100000000000001"/>
    <m/>
  </r>
  <r>
    <x v="18"/>
    <s v="Fair market rent as a percentage of single mothers' median income"/>
    <s v="North Providence"/>
    <x v="2"/>
    <n v="0.1111996"/>
    <m/>
    <n v="0.45100000000000001"/>
    <m/>
  </r>
  <r>
    <x v="18"/>
    <s v="Fair market rent as a percentage of single mothers' median income"/>
    <s v="North Smithfield"/>
    <x v="2"/>
    <m/>
    <m/>
    <n v="0.45100000000000001"/>
    <m/>
  </r>
  <r>
    <x v="18"/>
    <s v="Fair market rent as a percentage of single mothers' median income"/>
    <s v="Narragansett"/>
    <x v="1"/>
    <n v="0.39962799999999998"/>
    <m/>
    <n v="0.45100000000000001"/>
    <m/>
  </r>
  <r>
    <x v="18"/>
    <s v="Fair market rent as a percentage of single mothers' median income"/>
    <s v="New Shoreham"/>
    <x v="1"/>
    <m/>
    <m/>
    <n v="0.45100000000000001"/>
    <m/>
  </r>
  <r>
    <x v="18"/>
    <s v="Fair market rent as a percentage of single mothers' median income"/>
    <s v="Newport"/>
    <x v="4"/>
    <n v="0.20530000000000001"/>
    <m/>
    <n v="0.45100000000000001"/>
    <m/>
  </r>
  <r>
    <x v="18"/>
    <s v="Fair market rent as a percentage of single mothers' median income"/>
    <s v="Pawtucket"/>
    <x v="2"/>
    <n v="0.54793400000000003"/>
    <m/>
    <n v="0.45100000000000001"/>
    <m/>
  </r>
  <r>
    <x v="18"/>
    <s v="Fair market rent as a percentage of single mothers' median income"/>
    <s v="Portsmouth"/>
    <x v="4"/>
    <m/>
    <m/>
    <n v="0.45100000000000001"/>
    <m/>
  </r>
  <r>
    <x v="18"/>
    <s v="Fair market rent as a percentage of single mothers' median income"/>
    <s v="Providence"/>
    <x v="2"/>
    <m/>
    <m/>
    <n v="0.45100000000000001"/>
    <m/>
  </r>
  <r>
    <x v="18"/>
    <s v="Fair market rent as a percentage of single mothers' median income"/>
    <s v="Richmond"/>
    <x v="1"/>
    <n v="0.28299999999999997"/>
    <m/>
    <n v="0.45100000000000001"/>
    <m/>
  </r>
  <r>
    <x v="18"/>
    <s v="Fair market rent as a percentage of single mothers' median income"/>
    <s v="South Kingstown"/>
    <x v="1"/>
    <n v="0.222856"/>
    <m/>
    <n v="0.45100000000000001"/>
    <m/>
  </r>
  <r>
    <x v="18"/>
    <s v="Fair market rent as a percentage of single mothers' median income"/>
    <s v="Scituate"/>
    <x v="2"/>
    <n v="0.169737"/>
    <m/>
    <n v="0.45100000000000001"/>
    <m/>
  </r>
  <r>
    <x v="18"/>
    <s v="Fair market rent as a percentage of single mothers' median income"/>
    <s v="Smithfield"/>
    <x v="2"/>
    <n v="0.23139000000000001"/>
    <m/>
    <n v="0.45100000000000001"/>
    <m/>
  </r>
  <r>
    <x v="18"/>
    <s v="Fair market rent as a percentage of single mothers' median income"/>
    <s v="Tiverton"/>
    <x v="4"/>
    <n v="0.39801300000000001"/>
    <m/>
    <n v="0.45100000000000001"/>
    <m/>
  </r>
  <r>
    <x v="18"/>
    <s v="Fair market rent as a percentage of single mothers' median income"/>
    <s v="West Greenwich"/>
    <x v="3"/>
    <n v="0.407364"/>
    <m/>
    <n v="0.45100000000000001"/>
    <m/>
  </r>
  <r>
    <x v="18"/>
    <s v="Fair market rent as a percentage of single mothers' median income"/>
    <s v="West Warwick"/>
    <x v="3"/>
    <n v="0.30042600000000003"/>
    <m/>
    <n v="0.45100000000000001"/>
    <m/>
  </r>
  <r>
    <x v="18"/>
    <s v="Fair market rent as a percentage of single mothers' median income"/>
    <s v="Warren"/>
    <x v="0"/>
    <n v="0.17050399999999999"/>
    <m/>
    <n v="0.45100000000000001"/>
    <m/>
  </r>
  <r>
    <x v="18"/>
    <s v="Fair market rent as a percentage of single mothers' median income"/>
    <s v="Warwick"/>
    <x v="3"/>
    <n v="0.41395199999999999"/>
    <m/>
    <n v="0.45100000000000001"/>
    <m/>
  </r>
  <r>
    <x v="18"/>
    <s v="Fair market rent as a percentage of single mothers' median income"/>
    <s v="Westerly"/>
    <x v="1"/>
    <n v="0.486954"/>
    <m/>
    <n v="0.45100000000000001"/>
    <m/>
  </r>
  <r>
    <x v="18"/>
    <s v="Fair market rent as a percentage of single mothers' median income"/>
    <s v="Woonsocket"/>
    <x v="2"/>
    <n v="0.610622"/>
    <m/>
    <n v="0.45100000000000001"/>
    <m/>
  </r>
  <r>
    <x v="19"/>
    <s v="% of female workers age 16 and over who commute less than 15 minutes to work"/>
    <s v="Barrington"/>
    <x v="0"/>
    <n v="0.219"/>
    <n v="0.32700000000000001"/>
    <n v="0.28999999999999998"/>
    <n v="0.27900000000000003"/>
  </r>
  <r>
    <x v="19"/>
    <s v="% of female workers age 16 and over who commute less than 15 minutes to work"/>
    <s v="Block Island"/>
    <x v="1"/>
    <n v="0.9"/>
    <n v="0.30499999999999999"/>
    <n v="0.28999999999999998"/>
    <n v="0.27900000000000003"/>
  </r>
  <r>
    <x v="19"/>
    <s v="% of female workers age 16 and over who commute less than 15 minutes to work"/>
    <s v="Bristol"/>
    <x v="0"/>
    <n v="0.43099999999999999"/>
    <n v="0.32700000000000001"/>
    <n v="0.28999999999999998"/>
    <n v="0.27900000000000003"/>
  </r>
  <r>
    <x v="19"/>
    <s v="% of female workers age 16 and over who commute less than 15 minutes to work"/>
    <s v="Burrillvile"/>
    <x v="2"/>
    <n v="0.20300000000000001"/>
    <n v="0.28299999999999997"/>
    <n v="0.28999999999999998"/>
    <n v="0.27900000000000003"/>
  </r>
  <r>
    <x v="19"/>
    <s v="% of female workers age 16 and over who commute less than 15 minutes to work"/>
    <s v="Central Falls"/>
    <x v="2"/>
    <n v="0.24299999999999999"/>
    <n v="0.28299999999999997"/>
    <n v="0.28999999999999998"/>
    <n v="0.27900000000000003"/>
  </r>
  <r>
    <x v="19"/>
    <s v="% of female workers age 16 and over who commute less than 15 minutes to work"/>
    <s v="Charlestown"/>
    <x v="1"/>
    <n v="0.186"/>
    <n v="0.30499999999999999"/>
    <n v="0.28999999999999998"/>
    <n v="0.27900000000000003"/>
  </r>
  <r>
    <x v="19"/>
    <s v="% of female workers age 16 and over who commute less than 15 minutes to work"/>
    <s v="Coventry"/>
    <x v="3"/>
    <n v="0.183"/>
    <n v="0.253"/>
    <n v="0.28999999999999998"/>
    <n v="0.27900000000000003"/>
  </r>
  <r>
    <x v="19"/>
    <s v="% of female workers age 16 and over who commute less than 15 minutes to work"/>
    <s v="Cranston"/>
    <x v="2"/>
    <n v="0.28899999999999998"/>
    <n v="0.28299999999999997"/>
    <n v="0.28999999999999998"/>
    <n v="0.27900000000000003"/>
  </r>
  <r>
    <x v="19"/>
    <s v="% of female workers age 16 and over who commute less than 15 minutes to work"/>
    <s v="Cumberland"/>
    <x v="2"/>
    <n v="0.25600000000000001"/>
    <n v="0.28299999999999997"/>
    <n v="0.28999999999999998"/>
    <n v="0.27900000000000003"/>
  </r>
  <r>
    <x v="19"/>
    <s v="% of female workers age 16 and over who commute less than 15 minutes to work"/>
    <s v="East Greenwich"/>
    <x v="3"/>
    <n v="0.23799999999999999"/>
    <n v="0.253"/>
    <n v="0.28999999999999998"/>
    <n v="0.27900000000000003"/>
  </r>
  <r>
    <x v="19"/>
    <s v="% of female workers age 16 and over who commute less than 15 minutes to work"/>
    <s v="East Providence"/>
    <x v="2"/>
    <n v="0.36399999999999999"/>
    <n v="0.28299999999999997"/>
    <n v="0.28999999999999998"/>
    <n v="0.27900000000000003"/>
  </r>
  <r>
    <x v="19"/>
    <s v="% of female workers age 16 and over who commute less than 15 minutes to work"/>
    <s v="Exeter"/>
    <x v="1"/>
    <n v="9.6000000000000002E-2"/>
    <n v="0.30499999999999999"/>
    <n v="0.28999999999999998"/>
    <n v="0.27900000000000003"/>
  </r>
  <r>
    <x v="19"/>
    <s v="% of female workers age 16 and over who commute less than 15 minutes to work"/>
    <s v="Foster"/>
    <x v="2"/>
    <n v="6.4000000000000001E-2"/>
    <n v="0.28299999999999997"/>
    <n v="0.28999999999999998"/>
    <n v="0.27900000000000003"/>
  </r>
  <r>
    <x v="19"/>
    <s v="% of female workers age 16 and over who commute less than 15 minutes to work"/>
    <s v="Glocester"/>
    <x v="2"/>
    <n v="0.13700000000000001"/>
    <n v="0.28299999999999997"/>
    <n v="0.28999999999999998"/>
    <n v="0.27900000000000003"/>
  </r>
  <r>
    <x v="19"/>
    <s v="% of female workers age 16 and over who commute less than 15 minutes to work"/>
    <s v="Hopkinton"/>
    <x v="1"/>
    <n v="0.186"/>
    <n v="0.30499999999999999"/>
    <n v="0.28999999999999998"/>
    <n v="0.27900000000000003"/>
  </r>
  <r>
    <x v="19"/>
    <s v="% of female workers age 16 and over who commute less than 15 minutes to work"/>
    <s v="Jamestown"/>
    <x v="4"/>
    <n v="0.153"/>
    <n v="0.375"/>
    <n v="0.28999999999999998"/>
    <n v="0.27900000000000003"/>
  </r>
  <r>
    <x v="19"/>
    <s v="% of female workers age 16 and over who commute less than 15 minutes to work"/>
    <s v="Johnston"/>
    <x v="2"/>
    <n v="0.252"/>
    <n v="0.28299999999999997"/>
    <n v="0.28999999999999998"/>
    <n v="0.27900000000000003"/>
  </r>
  <r>
    <x v="19"/>
    <s v="% of female workers age 16 and over who commute less than 15 minutes to work"/>
    <s v="Lincoln"/>
    <x v="2"/>
    <n v="0.26300000000000001"/>
    <n v="0.28299999999999997"/>
    <n v="0.28999999999999998"/>
    <n v="0.27900000000000003"/>
  </r>
  <r>
    <x v="19"/>
    <s v="% of female workers age 16 and over who commute less than 15 minutes to work"/>
    <s v="Little Compton"/>
    <x v="4"/>
    <n v="0.20399999999999999"/>
    <n v="0.375"/>
    <n v="0.28999999999999998"/>
    <n v="0.27900000000000003"/>
  </r>
  <r>
    <x v="19"/>
    <s v="% of female workers age 16 and over who commute less than 15 minutes to work"/>
    <s v="Middletown"/>
    <x v="4"/>
    <n v="0.52300000000000002"/>
    <n v="0.375"/>
    <n v="0.28999999999999998"/>
    <n v="0.27900000000000003"/>
  </r>
  <r>
    <x v="19"/>
    <s v="% of female workers age 16 and over who commute less than 15 minutes to work"/>
    <s v="North Kingstown"/>
    <x v="1"/>
    <n v="0.34100000000000003"/>
    <n v="0.30499999999999999"/>
    <n v="0.28999999999999998"/>
    <n v="0.27900000000000003"/>
  </r>
  <r>
    <x v="19"/>
    <s v="% of female workers age 16 and over who commute less than 15 minutes to work"/>
    <s v="North Providence"/>
    <x v="2"/>
    <n v="0.55200000000000005"/>
    <n v="0.28299999999999997"/>
    <n v="0.28999999999999998"/>
    <n v="0.27900000000000003"/>
  </r>
  <r>
    <x v="19"/>
    <s v="% of female workers age 16 and over who commute less than 15 minutes to work"/>
    <s v="North Smithfield"/>
    <x v="2"/>
    <n v="0.23899999999999999"/>
    <n v="0.28299999999999997"/>
    <n v="0.28999999999999998"/>
    <n v="0.27900000000000003"/>
  </r>
  <r>
    <x v="19"/>
    <s v="% of female workers age 16 and over who commute less than 15 minutes to work"/>
    <s v="Narragansett"/>
    <x v="1"/>
    <n v="0.26800000000000002"/>
    <n v="0.30499999999999999"/>
    <n v="0.28999999999999998"/>
    <n v="0.27900000000000003"/>
  </r>
  <r>
    <x v="19"/>
    <s v="% of female workers age 16 and over who commute less than 15 minutes to work"/>
    <s v="Newport"/>
    <x v="4"/>
    <n v="0.186"/>
    <n v="0.375"/>
    <n v="0.28999999999999998"/>
    <n v="0.27900000000000003"/>
  </r>
  <r>
    <x v="19"/>
    <s v="% of female workers age 16 and over who commute less than 15 minutes to work"/>
    <s v="Pawtucket"/>
    <x v="2"/>
    <n v="0.27500000000000002"/>
    <n v="0.28299999999999997"/>
    <n v="0.28999999999999998"/>
    <n v="0.27900000000000003"/>
  </r>
  <r>
    <x v="19"/>
    <s v="% of female workers age 16 and over who commute less than 15 minutes to work"/>
    <s v="Portsmouth"/>
    <x v="4"/>
    <n v="0.23599999999999999"/>
    <n v="0.375"/>
    <n v="0.28999999999999998"/>
    <n v="0.27900000000000003"/>
  </r>
  <r>
    <x v="19"/>
    <s v="% of female workers age 16 and over who commute less than 15 minutes to work"/>
    <s v="Providence"/>
    <x v="2"/>
    <n v="0.317"/>
    <n v="0.28299999999999997"/>
    <n v="0.28999999999999998"/>
    <n v="0.27900000000000003"/>
  </r>
  <r>
    <x v="19"/>
    <s v="% of female workers age 16 and over who commute less than 15 minutes to work"/>
    <s v="Richmond"/>
    <x v="1"/>
    <n v="0.158"/>
    <n v="0.30499999999999999"/>
    <n v="0.28999999999999998"/>
    <n v="0.27900000000000003"/>
  </r>
  <r>
    <x v="19"/>
    <s v="% of female workers age 16 and over who commute less than 15 minutes to work"/>
    <s v="South Kingstown"/>
    <x v="1"/>
    <n v="0.104"/>
    <n v="0.30499999999999999"/>
    <n v="0.28999999999999998"/>
    <n v="0.27900000000000003"/>
  </r>
  <r>
    <x v="19"/>
    <s v="% of female workers age 16 and over who commute less than 15 minutes to work"/>
    <s v="Scituate"/>
    <x v="2"/>
    <n v="0.29299999999999998"/>
    <n v="0.28299999999999997"/>
    <n v="0.28999999999999998"/>
    <n v="0.27900000000000003"/>
  </r>
  <r>
    <x v="19"/>
    <s v="% of female workers age 16 and over who commute less than 15 minutes to work"/>
    <s v="Smithfield"/>
    <x v="2"/>
    <n v="0.40899999999999997"/>
    <n v="0.28299999999999997"/>
    <n v="0.28999999999999998"/>
    <n v="0.27900000000000003"/>
  </r>
  <r>
    <x v="19"/>
    <s v="% of female workers age 16 and over who commute less than 15 minutes to work"/>
    <s v="Tiverton"/>
    <x v="4"/>
    <n v="0.161"/>
    <n v="0.375"/>
    <n v="0.28999999999999998"/>
    <n v="0.27900000000000003"/>
  </r>
  <r>
    <x v="19"/>
    <s v="% of female workers age 16 and over who commute less than 15 minutes to work"/>
    <s v="West Greenwich"/>
    <x v="3"/>
    <n v="0.27100000000000002"/>
    <n v="0.253"/>
    <n v="0.28999999999999998"/>
    <n v="0.27900000000000003"/>
  </r>
  <r>
    <x v="19"/>
    <s v="% of female workers age 16 and over who commute less than 15 minutes to work"/>
    <s v="West Warwick"/>
    <x v="3"/>
    <n v="0.26800000000000002"/>
    <n v="0.253"/>
    <n v="0.28999999999999998"/>
    <n v="0.27900000000000003"/>
  </r>
  <r>
    <x v="19"/>
    <s v="% of female workers age 16 and over who commute less than 15 minutes to work"/>
    <s v="Warren"/>
    <x v="0"/>
    <n v="0.11899999999999999"/>
    <n v="0.32700000000000001"/>
    <n v="0.28999999999999998"/>
    <n v="0.27900000000000003"/>
  </r>
  <r>
    <x v="19"/>
    <s v="% of female workers age 16 and over who commute less than 15 minutes to work"/>
    <s v="Warwick"/>
    <x v="3"/>
    <n v="0.33100000000000002"/>
    <n v="0.253"/>
    <n v="0.28999999999999998"/>
    <n v="0.27900000000000003"/>
  </r>
  <r>
    <x v="19"/>
    <s v="% of female workers age 16 and over who commute less than 15 minutes to work"/>
    <s v="Westerly"/>
    <x v="1"/>
    <n v="0.41"/>
    <n v="0.30499999999999999"/>
    <n v="0.28999999999999998"/>
    <n v="0.27900000000000003"/>
  </r>
  <r>
    <x v="19"/>
    <s v="% of female workers age 16 and over who commute less than 15 minutes to work"/>
    <s v="Woonsocket"/>
    <x v="2"/>
    <n v="0.32500000000000001"/>
    <n v="0.28299999999999997"/>
    <n v="0.28999999999999998"/>
    <n v="0.27900000000000003"/>
  </r>
  <r>
    <x v="20"/>
    <s v="% of women age 25 and over with at least a high school diploma"/>
    <s v="Barrington"/>
    <x v="0"/>
    <n v="0.97729200000000005"/>
    <n v="0.91200000000000003"/>
    <n v="0.88500000000000001"/>
    <n v="0.88300000000000001"/>
  </r>
  <r>
    <x v="20"/>
    <s v="% of women age 25 and over with at least a high school diploma"/>
    <s v="Block Island"/>
    <x v="1"/>
    <n v="0.97245199999999998"/>
    <n v="0.94899999999999995"/>
    <n v="0.88500000000000001"/>
    <n v="0.88300000000000001"/>
  </r>
  <r>
    <x v="20"/>
    <s v="% of women age 25 and over with at least a high school diploma"/>
    <s v="Bristol"/>
    <x v="0"/>
    <n v="0.86691499999999999"/>
    <n v="0.91200000000000003"/>
    <n v="0.88500000000000001"/>
    <n v="0.88300000000000001"/>
  </r>
  <r>
    <x v="20"/>
    <s v="% of women age 25 and over with at least a high school diploma"/>
    <s v="Burrillvile"/>
    <x v="2"/>
    <n v="0.91039499999999995"/>
    <n v="0.85199999999999998"/>
    <n v="0.88500000000000001"/>
    <n v="0.88300000000000001"/>
  </r>
  <r>
    <x v="20"/>
    <s v="% of women age 25 and over with at least a high school diploma"/>
    <s v="Central Falls"/>
    <x v="2"/>
    <n v="0.64538600000000002"/>
    <n v="0.85199999999999998"/>
    <n v="0.88500000000000001"/>
    <n v="0.88300000000000001"/>
  </r>
  <r>
    <x v="20"/>
    <s v="% of women age 25 and over with at least a high school diploma"/>
    <s v="Charlestown"/>
    <x v="1"/>
    <n v="0.94052199999999997"/>
    <n v="0.94899999999999995"/>
    <n v="0.88500000000000001"/>
    <n v="0.88300000000000001"/>
  </r>
  <r>
    <x v="20"/>
    <s v="% of women age 25 and over with at least a high school diploma"/>
    <s v="Coventry"/>
    <x v="3"/>
    <n v="0.91922999999999999"/>
    <n v="0.92400000000000004"/>
    <n v="0.88500000000000001"/>
    <n v="0.88300000000000001"/>
  </r>
  <r>
    <x v="20"/>
    <s v="% of women age 25 and over with at least a high school diploma"/>
    <s v="Cranston"/>
    <x v="2"/>
    <n v="0.891038"/>
    <n v="0.85199999999999998"/>
    <n v="0.88500000000000001"/>
    <n v="0.88300000000000001"/>
  </r>
  <r>
    <x v="20"/>
    <s v="% of women age 25 and over with at least a high school diploma"/>
    <s v="Cumberland"/>
    <x v="2"/>
    <n v="0.90739800000000004"/>
    <n v="0.85199999999999998"/>
    <n v="0.88500000000000001"/>
    <n v="0.88300000000000001"/>
  </r>
  <r>
    <x v="20"/>
    <s v="% of women age 25 and over with at least a high school diploma"/>
    <s v="East Greenwich"/>
    <x v="3"/>
    <n v="0.95651299999999995"/>
    <n v="0.92400000000000004"/>
    <n v="0.88500000000000001"/>
    <n v="0.88300000000000001"/>
  </r>
  <r>
    <x v="20"/>
    <s v="% of women age 25 and over with at least a high school diploma"/>
    <s v="East Providence"/>
    <x v="2"/>
    <n v="0.84907100000000002"/>
    <n v="0.85199999999999998"/>
    <n v="0.88500000000000001"/>
    <n v="0.88300000000000001"/>
  </r>
  <r>
    <x v="20"/>
    <s v="% of women age 25 and over with at least a high school diploma"/>
    <s v="Exeter"/>
    <x v="1"/>
    <n v="0.92869100000000004"/>
    <n v="0.94899999999999995"/>
    <n v="0.88500000000000001"/>
    <n v="0.88300000000000001"/>
  </r>
  <r>
    <x v="20"/>
    <s v="% of women age 25 and over with at least a high school diploma"/>
    <s v="Foster"/>
    <x v="2"/>
    <n v="0.96373900000000001"/>
    <n v="0.85199999999999998"/>
    <n v="0.88500000000000001"/>
    <n v="0.88300000000000001"/>
  </r>
  <r>
    <x v="20"/>
    <s v="% of women age 25 and over with at least a high school diploma"/>
    <s v="Glocester"/>
    <x v="2"/>
    <n v="0.95831200000000005"/>
    <n v="0.85199999999999998"/>
    <n v="0.88500000000000001"/>
    <n v="0.88300000000000001"/>
  </r>
  <r>
    <x v="20"/>
    <s v="% of women age 25 and over with at least a high school diploma"/>
    <s v="Hopkinton"/>
    <x v="1"/>
    <n v="0.96310899999999999"/>
    <n v="0.94899999999999995"/>
    <n v="0.88500000000000001"/>
    <n v="0.88300000000000001"/>
  </r>
  <r>
    <x v="20"/>
    <s v="% of women age 25 and over with at least a high school diploma"/>
    <s v="Jamestown"/>
    <x v="4"/>
    <n v="0.97265299999999999"/>
    <n v="0.93400000000000005"/>
    <n v="0.88500000000000001"/>
    <n v="0.88300000000000001"/>
  </r>
  <r>
    <x v="20"/>
    <s v="% of women age 25 and over with at least a high school diploma"/>
    <s v="Johnston"/>
    <x v="2"/>
    <n v="0.916242"/>
    <n v="0.85199999999999998"/>
    <n v="0.88500000000000001"/>
    <n v="0.88300000000000001"/>
  </r>
  <r>
    <x v="20"/>
    <s v="% of women age 25 and over with at least a high school diploma"/>
    <s v="Lincoln"/>
    <x v="2"/>
    <n v="0.90254299999999998"/>
    <n v="0.85199999999999998"/>
    <n v="0.88500000000000001"/>
    <n v="0.88300000000000001"/>
  </r>
  <r>
    <x v="20"/>
    <s v="% of women age 25 and over with at least a high school diploma"/>
    <s v="Little Compton"/>
    <x v="4"/>
    <n v="0.963534"/>
    <n v="0.93400000000000005"/>
    <n v="0.88500000000000001"/>
    <n v="0.88300000000000001"/>
  </r>
  <r>
    <x v="20"/>
    <s v="% of women age 25 and over with at least a high school diploma"/>
    <s v="Middletown"/>
    <x v="4"/>
    <n v="0.91924499999999998"/>
    <n v="0.93400000000000005"/>
    <n v="0.88500000000000001"/>
    <n v="0.88300000000000001"/>
  </r>
  <r>
    <x v="20"/>
    <s v="% of women age 25 and over with at least a high school diploma"/>
    <s v="North Kingstown"/>
    <x v="1"/>
    <n v="0.96823700000000001"/>
    <n v="0.94899999999999995"/>
    <n v="0.88500000000000001"/>
    <n v="0.88300000000000001"/>
  </r>
  <r>
    <x v="20"/>
    <s v="% of women age 25 and over with at least a high school diploma"/>
    <s v="North Providence"/>
    <x v="2"/>
    <n v="0.94376099999999996"/>
    <n v="0.85199999999999998"/>
    <n v="0.88500000000000001"/>
    <n v="0.88300000000000001"/>
  </r>
  <r>
    <x v="20"/>
    <s v="% of women age 25 and over with at least a high school diploma"/>
    <s v="North Smithfield"/>
    <x v="2"/>
    <n v="0.95859399999999995"/>
    <n v="0.85199999999999998"/>
    <n v="0.88500000000000001"/>
    <n v="0.88300000000000001"/>
  </r>
  <r>
    <x v="20"/>
    <s v="% of women age 25 and over with at least a high school diploma"/>
    <s v="Narragansett"/>
    <x v="1"/>
    <n v="0.90296600000000005"/>
    <n v="0.94899999999999995"/>
    <n v="0.88500000000000001"/>
    <n v="0.88300000000000001"/>
  </r>
  <r>
    <x v="20"/>
    <s v="% of women age 25 and over with at least a high school diploma"/>
    <s v="Newport"/>
    <x v="4"/>
    <n v="0.90852699999999997"/>
    <n v="0.93400000000000005"/>
    <n v="0.88500000000000001"/>
    <n v="0.88300000000000001"/>
  </r>
  <r>
    <x v="20"/>
    <s v="% of women age 25 and over with at least a high school diploma"/>
    <s v="Pawtucket"/>
    <x v="2"/>
    <n v="0.80324499999999999"/>
    <n v="0.85199999999999998"/>
    <n v="0.88500000000000001"/>
    <n v="0.88300000000000001"/>
  </r>
  <r>
    <x v="20"/>
    <s v="% of women age 25 and over with at least a high school diploma"/>
    <s v="Portsmouth"/>
    <x v="4"/>
    <n v="0.92600000000000005"/>
    <n v="0.93400000000000005"/>
    <n v="0.88500000000000001"/>
    <n v="0.88300000000000001"/>
  </r>
  <r>
    <x v="20"/>
    <s v="% of women age 25 and over with at least a high school diploma"/>
    <s v="Providence"/>
    <x v="2"/>
    <n v="0.80495700000000003"/>
    <n v="0.85199999999999998"/>
    <n v="0.88500000000000001"/>
    <n v="0.88300000000000001"/>
  </r>
  <r>
    <x v="20"/>
    <s v="% of women age 25 and over with at least a high school diploma"/>
    <s v="Richmond"/>
    <x v="1"/>
    <n v="0.96516999999999997"/>
    <n v="0.94899999999999995"/>
    <n v="0.88500000000000001"/>
    <n v="0.88300000000000001"/>
  </r>
  <r>
    <x v="20"/>
    <s v="% of women age 25 and over with at least a high school diploma"/>
    <s v="South Kingstown"/>
    <x v="1"/>
    <n v="0.94777699999999998"/>
    <n v="0.94899999999999995"/>
    <n v="0.88500000000000001"/>
    <n v="0.88300000000000001"/>
  </r>
  <r>
    <x v="20"/>
    <s v="% of women age 25 and over with at least a high school diploma"/>
    <s v="Scituate"/>
    <x v="2"/>
    <n v="0.93468200000000001"/>
    <n v="0.85199999999999998"/>
    <n v="0.88500000000000001"/>
    <n v="0.88300000000000001"/>
  </r>
  <r>
    <x v="20"/>
    <s v="% of women age 25 and over with at least a high school diploma"/>
    <s v="Smithfield"/>
    <x v="2"/>
    <n v="0.95663600000000004"/>
    <n v="0.85199999999999998"/>
    <n v="0.88500000000000001"/>
    <n v="0.88300000000000001"/>
  </r>
  <r>
    <x v="20"/>
    <s v="% of women age 25 and over with at least a high school diploma"/>
    <s v="Tiverton"/>
    <x v="4"/>
    <n v="0.92462599999999995"/>
    <n v="0.93400000000000005"/>
    <n v="0.88500000000000001"/>
    <n v="0.88300000000000001"/>
  </r>
  <r>
    <x v="20"/>
    <s v="% of women age 25 and over with at least a high school diploma"/>
    <s v="West Greenwich"/>
    <x v="3"/>
    <n v="0.90529400000000004"/>
    <n v="0.92400000000000004"/>
    <n v="0.88500000000000001"/>
    <n v="0.88300000000000001"/>
  </r>
  <r>
    <x v="20"/>
    <s v="% of women age 25 and over with at least a high school diploma"/>
    <s v="West Warwick"/>
    <x v="3"/>
    <n v="0.92743200000000003"/>
    <n v="0.92400000000000004"/>
    <n v="0.88500000000000001"/>
    <n v="0.88300000000000001"/>
  </r>
  <r>
    <x v="20"/>
    <s v="% of women age 25 and over with at least a high school diploma"/>
    <s v="Warren"/>
    <x v="0"/>
    <n v="0.98536800000000002"/>
    <n v="0.91200000000000003"/>
    <n v="0.88500000000000001"/>
    <n v="0.88300000000000001"/>
  </r>
  <r>
    <x v="20"/>
    <s v="% of women age 25 and over with at least a high school diploma"/>
    <s v="Warwick"/>
    <x v="3"/>
    <n v="0.89297000000000004"/>
    <n v="0.92400000000000004"/>
    <n v="0.88500000000000001"/>
    <n v="0.88300000000000001"/>
  </r>
  <r>
    <x v="20"/>
    <s v="% of women age 25 and over with at least a high school diploma"/>
    <s v="Westerly"/>
    <x v="1"/>
    <n v="0.91399600000000003"/>
    <n v="0.94899999999999995"/>
    <n v="0.88500000000000001"/>
    <n v="0.88300000000000001"/>
  </r>
  <r>
    <x v="20"/>
    <s v="% of women age 25 and over with at least a high school diploma"/>
    <s v="Woonsocket"/>
    <x v="2"/>
    <n v="0.790798"/>
    <n v="0.85199999999999998"/>
    <n v="0.88500000000000001"/>
    <n v="0.88300000000000001"/>
  </r>
  <r>
    <x v="21"/>
    <s v="% of women who voted in the 2020 general election"/>
    <s v="Barrington"/>
    <x v="0"/>
    <n v="0.3957"/>
    <n v="0.39369999999999999"/>
    <n v="0.3901"/>
    <m/>
  </r>
  <r>
    <x v="21"/>
    <s v="% of women who voted in the 2020 general election"/>
    <s v="Block Island"/>
    <x v="1"/>
    <n v="0.3196"/>
    <n v="0.375"/>
    <n v="0.3901"/>
    <m/>
  </r>
  <r>
    <x v="21"/>
    <s v="% of women who voted in the 2020 general election"/>
    <s v="Bristol"/>
    <x v="0"/>
    <n v="0.32390000000000002"/>
    <n v="0.39369999999999999"/>
    <n v="0.3901"/>
    <m/>
  </r>
  <r>
    <x v="21"/>
    <s v="% of women who voted in the 2020 general election"/>
    <s v="Burrillville"/>
    <x v="2"/>
    <n v="0.29680000000000001"/>
    <n v="0.4158"/>
    <n v="0.3901"/>
    <m/>
  </r>
  <r>
    <x v="21"/>
    <s v="% of women who voted in the 2020 general election"/>
    <s v="Central Falls"/>
    <x v="2"/>
    <n v="0.34820000000000001"/>
    <n v="0.4158"/>
    <n v="0.3901"/>
    <m/>
  </r>
  <r>
    <x v="21"/>
    <s v="% of women who voted in the 2020 general election"/>
    <s v="Charlestown"/>
    <x v="1"/>
    <n v="0.33260000000000001"/>
    <n v="0.375"/>
    <n v="0.3901"/>
    <m/>
  </r>
  <r>
    <x v="21"/>
    <s v="% of women who voted in the 2020 general election"/>
    <s v="Coventry"/>
    <x v="3"/>
    <n v="0.40400000000000003"/>
    <n v="0.41120000000000001"/>
    <n v="0.3901"/>
    <m/>
  </r>
  <r>
    <x v="21"/>
    <s v="% of women who voted in the 2020 general election"/>
    <s v="Cranston"/>
    <x v="2"/>
    <n v="0.51180000000000003"/>
    <n v="0.4158"/>
    <n v="0.3901"/>
    <m/>
  </r>
  <r>
    <x v="21"/>
    <s v="% of women who voted in the 2020 general election"/>
    <s v="Cumberland"/>
    <x v="2"/>
    <n v="0.43580000000000002"/>
    <n v="0.4158"/>
    <n v="0.3901"/>
    <m/>
  </r>
  <r>
    <x v="21"/>
    <s v="% of women who voted in the 2020 general election"/>
    <s v="East Greenwich"/>
    <x v="3"/>
    <n v="0.42530000000000001"/>
    <n v="0.41120000000000001"/>
    <n v="0.3901"/>
    <m/>
  </r>
  <r>
    <x v="21"/>
    <s v="% of women who voted in the 2020 general election"/>
    <s v="East Providence"/>
    <x v="2"/>
    <n v="0.435"/>
    <n v="0.4158"/>
    <n v="0.3901"/>
    <m/>
  </r>
  <r>
    <x v="21"/>
    <s v="% of women who voted in the 2020 general election"/>
    <s v="Exeter"/>
    <x v="1"/>
    <n v="0.41599999999999998"/>
    <n v="0.375"/>
    <n v="0.3901"/>
    <m/>
  </r>
  <r>
    <x v="21"/>
    <s v="% of women who voted in the 2020 general election"/>
    <s v="Foster"/>
    <x v="2"/>
    <n v="0.31419999999999998"/>
    <n v="0.4158"/>
    <n v="0.3901"/>
    <m/>
  </r>
  <r>
    <x v="21"/>
    <s v="% of women who voted in the 2020 general election"/>
    <s v="Glocester"/>
    <x v="2"/>
    <n v="0.34289999999999998"/>
    <n v="0.4158"/>
    <n v="0.3901"/>
    <m/>
  </r>
  <r>
    <x v="21"/>
    <s v="% of women who voted in the 2020 general election"/>
    <s v="Hopkinton"/>
    <x v="1"/>
    <n v="0.34179999999999999"/>
    <n v="0.375"/>
    <n v="0.3901"/>
    <m/>
  </r>
  <r>
    <x v="21"/>
    <s v="% of women who voted in the 2020 general election"/>
    <s v="Jamestown"/>
    <x v="4"/>
    <n v="0.3987"/>
    <n v="0.39069999999999999"/>
    <n v="0.3901"/>
    <m/>
  </r>
  <r>
    <x v="21"/>
    <s v="% of women who voted in the 2020 general election"/>
    <s v="Johnston"/>
    <x v="2"/>
    <n v="0.46560000000000001"/>
    <n v="0.4158"/>
    <n v="0.3901"/>
    <m/>
  </r>
  <r>
    <x v="21"/>
    <s v="% of women who voted in the 2020 general election"/>
    <s v="Lincoln"/>
    <x v="2"/>
    <n v="0.43009999999999998"/>
    <n v="0.4158"/>
    <n v="0.3901"/>
    <m/>
  </r>
  <r>
    <x v="21"/>
    <s v="% of women who voted in the 2020 general election"/>
    <s v="Little Compton"/>
    <x v="4"/>
    <n v="0.3024"/>
    <n v="0.39069999999999999"/>
    <n v="0.3901"/>
    <m/>
  </r>
  <r>
    <x v="21"/>
    <s v="% of women who voted in the 2020 general election"/>
    <s v="Middletown"/>
    <x v="4"/>
    <n v="0.41060000000000002"/>
    <n v="0.39069999999999999"/>
    <n v="0.3901"/>
    <m/>
  </r>
  <r>
    <x v="21"/>
    <s v="% of women who voted in the 2020 general election"/>
    <s v="North Kingstown"/>
    <x v="1"/>
    <n v="0.4027"/>
    <n v="0.375"/>
    <n v="0.3901"/>
    <m/>
  </r>
  <r>
    <x v="21"/>
    <s v="% of women who voted in the 2020 general election"/>
    <s v="North Providence"/>
    <x v="2"/>
    <n v="0.3876"/>
    <n v="0.4158"/>
    <n v="0.3901"/>
    <m/>
  </r>
  <r>
    <x v="21"/>
    <s v="% of women who voted in the 2020 general election"/>
    <s v="North Smithfield"/>
    <x v="2"/>
    <n v="0.49930000000000002"/>
    <n v="0.4158"/>
    <n v="0.3901"/>
    <m/>
  </r>
  <r>
    <x v="21"/>
    <s v="% of women who voted in the 2020 general election"/>
    <s v="Narragansett"/>
    <x v="1"/>
    <n v="0.33069999999999999"/>
    <n v="0.375"/>
    <n v="0.3901"/>
    <m/>
  </r>
  <r>
    <x v="21"/>
    <s v="% of women who voted in the 2020 general election"/>
    <s v="New Shoreham"/>
    <x v="1"/>
    <n v="0.3196"/>
    <n v="0.375"/>
    <n v="0.3901"/>
    <m/>
  </r>
  <r>
    <x v="21"/>
    <s v="% of women who voted in the 2020 general election"/>
    <s v="Newport"/>
    <x v="4"/>
    <n v="0.49780000000000002"/>
    <n v="0.39069999999999999"/>
    <n v="0.3901"/>
    <m/>
  </r>
  <r>
    <x v="21"/>
    <s v="% of women who voted in the 2020 general election"/>
    <s v="Pawtucket"/>
    <x v="2"/>
    <n v="0.49330000000000002"/>
    <n v="0.4158"/>
    <n v="0.3901"/>
    <m/>
  </r>
  <r>
    <x v="21"/>
    <s v="% of women who voted in the 2020 general election"/>
    <s v="Portsmouth"/>
    <x v="4"/>
    <n v="0.39579999999999999"/>
    <n v="0.39069999999999999"/>
    <n v="0.3901"/>
    <m/>
  </r>
  <r>
    <x v="21"/>
    <s v="% of women who voted in the 2020 general election"/>
    <s v="Providence"/>
    <x v="2"/>
    <n v="0.41620000000000001"/>
    <n v="0.4158"/>
    <n v="0.3901"/>
    <m/>
  </r>
  <r>
    <x v="21"/>
    <s v="% of women who voted in the 2020 general election"/>
    <s v="Richmond"/>
    <x v="1"/>
    <n v="0.46760000000000002"/>
    <n v="0.375"/>
    <n v="0.3901"/>
    <m/>
  </r>
  <r>
    <x v="21"/>
    <s v="% of women who voted in the 2020 general election"/>
    <s v="South Kingstown"/>
    <x v="1"/>
    <n v="0.378"/>
    <n v="0.375"/>
    <n v="0.3901"/>
    <m/>
  </r>
  <r>
    <x v="21"/>
    <s v="% of women who voted in the 2020 general election"/>
    <s v="Scituate"/>
    <x v="2"/>
    <n v="0.3362"/>
    <n v="0.4158"/>
    <n v="0.3901"/>
    <m/>
  </r>
  <r>
    <x v="21"/>
    <s v="% of women who voted in the 2020 general election"/>
    <s v="Smithfield"/>
    <x v="2"/>
    <n v="0.4758"/>
    <n v="0.4158"/>
    <n v="0.3901"/>
    <m/>
  </r>
  <r>
    <x v="21"/>
    <s v="% of women who voted in the 2020 general election"/>
    <s v="Tiverton"/>
    <x v="4"/>
    <n v="0.33910000000000001"/>
    <n v="0.39069999999999999"/>
    <n v="0.3901"/>
    <m/>
  </r>
  <r>
    <x v="21"/>
    <s v="% of women who voted in the 2020 general election"/>
    <s v="West Greenwich"/>
    <x v="3"/>
    <n v="0.36870000000000003"/>
    <n v="0.41120000000000001"/>
    <n v="0.3901"/>
    <m/>
  </r>
  <r>
    <x v="21"/>
    <s v="% of women who voted in the 2020 general election"/>
    <s v="West Warwick"/>
    <x v="3"/>
    <n v="0.39650000000000002"/>
    <n v="0.41120000000000001"/>
    <n v="0.3901"/>
    <m/>
  </r>
  <r>
    <x v="21"/>
    <s v="% of women who voted in the 2020 general election"/>
    <s v="Warren"/>
    <x v="0"/>
    <n v="0.46160000000000001"/>
    <n v="0.39369999999999999"/>
    <n v="0.3901"/>
    <m/>
  </r>
  <r>
    <x v="21"/>
    <s v="% of women who voted in the 2020 general election"/>
    <s v="Warwick"/>
    <x v="3"/>
    <n v="0.4617"/>
    <n v="0.41120000000000001"/>
    <n v="0.3901"/>
    <m/>
  </r>
  <r>
    <x v="21"/>
    <s v="% of women who voted in the 2020 general election"/>
    <s v="Westerly"/>
    <x v="1"/>
    <n v="0.38219999999999998"/>
    <n v="0.375"/>
    <n v="0.3901"/>
    <m/>
  </r>
  <r>
    <x v="21"/>
    <s v="% of women who voted in the 2020 general election"/>
    <s v="Woonsocket"/>
    <x v="2"/>
    <n v="0.46450000000000002"/>
    <n v="0.4158"/>
    <n v="0.3901"/>
    <m/>
  </r>
  <r>
    <x v="22"/>
    <s v="% of city council members for incorporated cities in the county who are women"/>
    <s v="Barrington"/>
    <x v="0"/>
    <n v="0.4"/>
    <n v="0.26700000000000002"/>
    <n v="0.33189999999999997"/>
    <m/>
  </r>
  <r>
    <x v="22"/>
    <s v="% of city council members for incorporated cities in the county who are women"/>
    <s v="Block Island"/>
    <x v="1"/>
    <m/>
    <n v="0.36170000000000002"/>
    <n v="0.33189999999999997"/>
    <m/>
  </r>
  <r>
    <x v="22"/>
    <s v="% of city council members for incorporated cities in the county who are women"/>
    <s v="Bristol"/>
    <x v="0"/>
    <n v="0.2"/>
    <n v="0.26700000000000002"/>
    <n v="0.33189999999999997"/>
    <m/>
  </r>
  <r>
    <x v="22"/>
    <s v="% of city council members for incorporated cities in the county who are women"/>
    <s v="Burrillvile"/>
    <x v="2"/>
    <n v="0.1429"/>
    <n v="0.3"/>
    <n v="0.33189999999999997"/>
    <m/>
  </r>
  <r>
    <x v="22"/>
    <s v="% of city council members for incorporated cities in the county who are women"/>
    <s v="Central Falls"/>
    <x v="2"/>
    <n v="0.28570000000000001"/>
    <n v="0.3"/>
    <n v="0.33189999999999997"/>
    <m/>
  </r>
  <r>
    <x v="22"/>
    <s v="% of city council members for incorporated cities in the county who are women"/>
    <s v="Charlestown"/>
    <x v="1"/>
    <n v="0.8"/>
    <n v="0.36170000000000002"/>
    <n v="0.33189999999999997"/>
    <m/>
  </r>
  <r>
    <x v="22"/>
    <s v="% of city council members for incorporated cities in the county who are women"/>
    <s v="Coventry"/>
    <x v="3"/>
    <n v="0.6"/>
    <n v="0.29630000000000001"/>
    <n v="0.33189999999999997"/>
    <m/>
  </r>
  <r>
    <x v="22"/>
    <s v="% of city council members for incorporated cities in the county who are women"/>
    <s v="Cranston"/>
    <x v="2"/>
    <n v="0.11"/>
    <n v="0.3"/>
    <n v="0.33189999999999997"/>
    <m/>
  </r>
  <r>
    <x v="22"/>
    <s v="% of city council members for incorporated cities in the county who are women"/>
    <s v="Cumberland"/>
    <x v="2"/>
    <n v="0.25"/>
    <n v="0.3"/>
    <n v="0.33189999999999997"/>
    <m/>
  </r>
  <r>
    <x v="22"/>
    <s v="% of city council members for incorporated cities in the county who are women"/>
    <s v="East Greenwich"/>
    <x v="3"/>
    <n v="0.4"/>
    <n v="0.29630000000000001"/>
    <n v="0.33189999999999997"/>
    <m/>
  </r>
  <r>
    <x v="22"/>
    <s v="% of city council members for incorporated cities in the county who are women"/>
    <s v="East Providence"/>
    <x v="2"/>
    <n v="0.2"/>
    <n v="0.3"/>
    <n v="0.33189999999999997"/>
    <m/>
  </r>
  <r>
    <x v="22"/>
    <s v="% of city council members for incorporated cities in the county who are women"/>
    <s v="Exeter"/>
    <x v="1"/>
    <m/>
    <n v="0.36170000000000002"/>
    <n v="0.33189999999999997"/>
    <m/>
  </r>
  <r>
    <x v="22"/>
    <s v="% of city council members for incorporated cities in the county who are women"/>
    <s v="Foster"/>
    <x v="2"/>
    <n v="0.4"/>
    <n v="0.3"/>
    <n v="0.33189999999999997"/>
    <m/>
  </r>
  <r>
    <x v="22"/>
    <s v="% of city council members for incorporated cities in the county who are women"/>
    <s v="Glocester"/>
    <x v="2"/>
    <n v="0.2"/>
    <n v="0.3"/>
    <n v="0.33189999999999997"/>
    <m/>
  </r>
  <r>
    <x v="22"/>
    <s v="% of city council members for incorporated cities in the county who are women"/>
    <s v="Hopkinton"/>
    <x v="1"/>
    <n v="0.6"/>
    <n v="0.36170000000000002"/>
    <n v="0.33189999999999997"/>
    <m/>
  </r>
  <r>
    <x v="22"/>
    <s v="% of city council members for incorporated cities in the county who are women"/>
    <s v="Jamestown"/>
    <x v="4"/>
    <n v="0.4"/>
    <n v="0.54549999999999998"/>
    <n v="0.33189999999999997"/>
    <m/>
  </r>
  <r>
    <x v="22"/>
    <s v="% of city council members for incorporated cities in the county who are women"/>
    <s v="Johnston"/>
    <x v="2"/>
    <n v="0.2"/>
    <n v="0.3"/>
    <n v="0.33189999999999997"/>
    <m/>
  </r>
  <r>
    <x v="22"/>
    <s v="% of city council members for incorporated cities in the county who are women"/>
    <s v="Lincoln"/>
    <x v="2"/>
    <n v="0.2"/>
    <n v="0.3"/>
    <n v="0.33189999999999997"/>
    <m/>
  </r>
  <r>
    <x v="22"/>
    <s v="% of city council members for incorporated cities in the county who are women"/>
    <s v="Little Compton"/>
    <x v="4"/>
    <m/>
    <n v="0.54549999999999998"/>
    <n v="0.33189999999999997"/>
    <m/>
  </r>
  <r>
    <x v="22"/>
    <s v="% of city council members for incorporated cities in the county who are women"/>
    <s v="Middletown"/>
    <x v="4"/>
    <n v="0.42859999999999998"/>
    <n v="0.54549999999999998"/>
    <n v="0.33189999999999997"/>
    <m/>
  </r>
  <r>
    <x v="22"/>
    <s v="% of city council members for incorporated cities in the county who are women"/>
    <s v="North Kingstown"/>
    <x v="1"/>
    <n v="0.6"/>
    <n v="0.36170000000000002"/>
    <n v="0.33189999999999997"/>
    <m/>
  </r>
  <r>
    <x v="22"/>
    <s v="% of city council members for incorporated cities in the county who are women"/>
    <s v="North Providence"/>
    <x v="2"/>
    <m/>
    <n v="0.3"/>
    <n v="0.33189999999999997"/>
    <m/>
  </r>
  <r>
    <x v="22"/>
    <s v="% of city council members for incorporated cities in the county who are women"/>
    <s v="North Smithfield"/>
    <x v="2"/>
    <n v="0.4"/>
    <n v="0.3"/>
    <n v="0.33189999999999997"/>
    <m/>
  </r>
  <r>
    <x v="22"/>
    <s v="% of city council members for incorporated cities in the county who are women"/>
    <s v="Narragansett"/>
    <x v="1"/>
    <n v="0.2"/>
    <n v="0.36170000000000002"/>
    <n v="0.33189999999999997"/>
    <m/>
  </r>
  <r>
    <x v="22"/>
    <s v="% of city council members for incorporated cities in the county who are women"/>
    <s v="New Shoreham"/>
    <x v="1"/>
    <n v="0.2"/>
    <n v="0.36170000000000002"/>
    <n v="0.33189999999999997"/>
    <m/>
  </r>
  <r>
    <x v="22"/>
    <s v="% of city council members for incorporated cities in the county who are women"/>
    <s v="Newport"/>
    <x v="4"/>
    <n v="0.88890000000000002"/>
    <n v="0.54549999999999998"/>
    <n v="0.33189999999999997"/>
    <m/>
  </r>
  <r>
    <x v="22"/>
    <s v="% of city council members for incorporated cities in the county who are women"/>
    <s v="Pawtucket"/>
    <x v="2"/>
    <n v="0.22220000000000001"/>
    <n v="0.3"/>
    <n v="0.33189999999999997"/>
    <m/>
  </r>
  <r>
    <x v="22"/>
    <s v="% of city council members for incorporated cities in the county who are women"/>
    <s v="Portsmouth"/>
    <x v="4"/>
    <n v="0.28570000000000001"/>
    <n v="0.54549999999999998"/>
    <n v="0.33189999999999997"/>
    <m/>
  </r>
  <r>
    <x v="22"/>
    <s v="% of city council members for incorporated cities in the county who are women"/>
    <s v="Providence"/>
    <x v="2"/>
    <n v="0.53300000000000003"/>
    <n v="0.3"/>
    <n v="0.33189999999999997"/>
    <m/>
  </r>
  <r>
    <x v="22"/>
    <s v="% of city council members for incorporated cities in the county who are women"/>
    <s v="Richmond"/>
    <x v="1"/>
    <n v="0.2"/>
    <n v="0.36170000000000002"/>
    <n v="0.33189999999999997"/>
    <m/>
  </r>
  <r>
    <x v="22"/>
    <s v="% of city council members for incorporated cities in the county who are women"/>
    <s v="South Kingstown"/>
    <x v="1"/>
    <n v="0.2"/>
    <n v="0.36170000000000002"/>
    <n v="0.33189999999999997"/>
    <m/>
  </r>
  <r>
    <x v="22"/>
    <s v="% of city council members for incorporated cities in the county who are women"/>
    <s v="Scituate"/>
    <x v="2"/>
    <n v="0.28570000000000001"/>
    <n v="0.3"/>
    <n v="0.33189999999999997"/>
    <m/>
  </r>
  <r>
    <x v="22"/>
    <s v="% of city council members for incorporated cities in the county who are women"/>
    <s v="Smithfield"/>
    <x v="2"/>
    <n v="0.6"/>
    <n v="0.3"/>
    <n v="0.33189999999999997"/>
    <m/>
  </r>
  <r>
    <x v="22"/>
    <s v="% of city council members for incorporated cities in the county who are women"/>
    <s v="Tiverton"/>
    <x v="4"/>
    <n v="0.6"/>
    <n v="0.54549999999999998"/>
    <n v="0.33189999999999997"/>
    <m/>
  </r>
  <r>
    <x v="22"/>
    <s v="% of city council members for incorporated cities in the county who are women"/>
    <s v="West Greenwich"/>
    <x v="3"/>
    <n v="0.2"/>
    <n v="0.29630000000000001"/>
    <n v="0.33189999999999997"/>
    <m/>
  </r>
  <r>
    <x v="22"/>
    <s v="% of city council members for incorporated cities in the county who are women"/>
    <s v="West Warwick"/>
    <x v="3"/>
    <n v="0.2"/>
    <n v="0.29630000000000001"/>
    <n v="0.33189999999999997"/>
    <m/>
  </r>
  <r>
    <x v="22"/>
    <s v="% of city council members for incorporated cities in the county who are women"/>
    <s v="Warren"/>
    <x v="0"/>
    <n v="0.2"/>
    <n v="0.26700000000000002"/>
    <n v="0.33189999999999997"/>
    <m/>
  </r>
  <r>
    <x v="22"/>
    <s v="% of city council members for incorporated cities in the county who are women"/>
    <s v="Warwick"/>
    <x v="3"/>
    <n v="0.1429"/>
    <n v="0.29630000000000001"/>
    <n v="0.33189999999999997"/>
    <m/>
  </r>
  <r>
    <x v="22"/>
    <s v="% of city council members for incorporated cities in the county who are women"/>
    <s v="Westerly"/>
    <x v="1"/>
    <n v="0.42859999999999998"/>
    <n v="0.36170000000000002"/>
    <n v="0.33189999999999997"/>
    <m/>
  </r>
  <r>
    <x v="22"/>
    <s v="% of city council members for incorporated cities in the county who are women"/>
    <s v="Woonsocket"/>
    <x v="2"/>
    <n v="0.1429"/>
    <n v="0.3"/>
    <n v="0.33189999999999997"/>
    <m/>
  </r>
  <r>
    <x v="23"/>
    <s v="% of appointed  state judges that are women "/>
    <s v="Barrington"/>
    <x v="0"/>
    <n v="0"/>
    <n v="0.1111111111111111"/>
    <n v="0.30573248407643311"/>
    <n v="0.34"/>
  </r>
  <r>
    <x v="23"/>
    <s v="% of appointed  state judges that are women "/>
    <s v="Block Island"/>
    <x v="1"/>
    <m/>
    <n v="0.38461538461538464"/>
    <n v="0.30573248407643311"/>
    <n v="0.34"/>
  </r>
  <r>
    <x v="23"/>
    <s v="% of appointed  state judges that are women "/>
    <s v="Bristol"/>
    <x v="0"/>
    <n v="0.33333333333333331"/>
    <n v="0.1111111111111111"/>
    <n v="0.30573248407643311"/>
    <n v="0.34"/>
  </r>
  <r>
    <x v="23"/>
    <s v="% of appointed  state judges that are women "/>
    <s v="Burrillvile"/>
    <x v="2"/>
    <n v="0"/>
    <n v="0.32231404958677684"/>
    <n v="0.30573248407643311"/>
    <n v="0.34"/>
  </r>
  <r>
    <x v="23"/>
    <s v="% of appointed  state judges that are women "/>
    <s v="Central Falls"/>
    <x v="2"/>
    <n v="0"/>
    <n v="0.32231404958677684"/>
    <n v="0.30573248407643311"/>
    <n v="0.34"/>
  </r>
  <r>
    <x v="23"/>
    <s v="% of appointed  state judges that are women "/>
    <s v="Charlestown"/>
    <x v="1"/>
    <n v="0.5"/>
    <n v="0.38461538461538464"/>
    <n v="0.30573248407643311"/>
    <n v="0.34"/>
  </r>
  <r>
    <x v="23"/>
    <s v="% of appointed  state judges that are women "/>
    <s v="Coventry"/>
    <x v="3"/>
    <n v="0.5"/>
    <n v="0.2857142857142857"/>
    <n v="0.30573248407643311"/>
    <n v="0.34"/>
  </r>
  <r>
    <x v="23"/>
    <s v="% of appointed  state judges that are women "/>
    <s v="Cranston"/>
    <x v="2"/>
    <n v="0.23076923076923078"/>
    <n v="0.32231404958677684"/>
    <n v="0.30573248407643311"/>
    <n v="0.34"/>
  </r>
  <r>
    <x v="23"/>
    <s v="% of appointed  state judges that are women "/>
    <s v="Cumberland"/>
    <x v="2"/>
    <n v="0"/>
    <n v="0.32231404958677684"/>
    <n v="0.30573248407643311"/>
    <n v="0.34"/>
  </r>
  <r>
    <x v="23"/>
    <s v="% of appointed  state judges that are women "/>
    <s v="East Greenwich"/>
    <x v="3"/>
    <n v="0"/>
    <n v="0.2857142857142857"/>
    <n v="0.30573248407643311"/>
    <n v="0.34"/>
  </r>
  <r>
    <x v="23"/>
    <s v="% of appointed  state judges that are women "/>
    <s v="East Providence"/>
    <x v="2"/>
    <m/>
    <n v="0.32231404958677684"/>
    <n v="0.30573248407643311"/>
    <n v="0.34"/>
  </r>
  <r>
    <x v="23"/>
    <s v="% of appointed  state judges that are women "/>
    <s v="Exeter"/>
    <x v="1"/>
    <n v="0"/>
    <n v="0.38461538461538464"/>
    <n v="0.30573248407643311"/>
    <n v="0.34"/>
  </r>
  <r>
    <x v="23"/>
    <s v="% of appointed  state judges that are women "/>
    <s v="Foster"/>
    <x v="2"/>
    <n v="1"/>
    <n v="0.32231404958677684"/>
    <n v="0.30573248407643311"/>
    <n v="0.34"/>
  </r>
  <r>
    <x v="23"/>
    <s v="% of appointed  state judges that are women "/>
    <s v="Glocester"/>
    <x v="2"/>
    <n v="1"/>
    <n v="0.32231404958677684"/>
    <n v="0.30573248407643311"/>
    <n v="0.34"/>
  </r>
  <r>
    <x v="23"/>
    <s v="% of appointed  state judges that are women "/>
    <s v="Hopkinton"/>
    <x v="1"/>
    <n v="1"/>
    <n v="0.38461538461538464"/>
    <n v="0.30573248407643311"/>
    <n v="0.34"/>
  </r>
  <r>
    <x v="23"/>
    <s v="% of appointed  state judges that are women "/>
    <s v="Jamestown"/>
    <x v="4"/>
    <n v="0.5"/>
    <n v="0.14285714285714285"/>
    <n v="0.30573248407643311"/>
    <n v="0.34"/>
  </r>
  <r>
    <x v="23"/>
    <s v="% of appointed  state judges that are women "/>
    <s v="Johnston"/>
    <x v="2"/>
    <n v="0.5"/>
    <n v="0.32231404958677684"/>
    <n v="0.30573248407643311"/>
    <n v="0.34"/>
  </r>
  <r>
    <x v="23"/>
    <s v="% of appointed  state judges that are women "/>
    <s v="Lincoln"/>
    <x v="2"/>
    <n v="0"/>
    <n v="0.32231404958677684"/>
    <n v="0.30573248407643311"/>
    <n v="0.34"/>
  </r>
  <r>
    <x v="23"/>
    <s v="% of appointed  state judges that are women "/>
    <s v="Little Compton"/>
    <x v="4"/>
    <m/>
    <n v="0.14285714285714285"/>
    <n v="0.30573248407643311"/>
    <n v="0.34"/>
  </r>
  <r>
    <x v="23"/>
    <s v="% of appointed  state judges that are women "/>
    <s v="Middletown"/>
    <x v="4"/>
    <n v="0"/>
    <n v="0.14285714285714285"/>
    <n v="0.30573248407643311"/>
    <n v="0.34"/>
  </r>
  <r>
    <x v="23"/>
    <s v="% of appointed  state judges that are women "/>
    <s v="North Kingstown"/>
    <x v="1"/>
    <n v="0.33333333333333331"/>
    <n v="0.38461538461538464"/>
    <n v="0.30573248407643311"/>
    <n v="0.34"/>
  </r>
  <r>
    <x v="23"/>
    <s v="% of appointed  state judges that are women "/>
    <s v="North Providence"/>
    <x v="2"/>
    <n v="1"/>
    <n v="0.32231404958677684"/>
    <n v="0.30573248407643311"/>
    <n v="0.34"/>
  </r>
  <r>
    <x v="23"/>
    <s v="% of appointed  state judges that are women "/>
    <s v="North Smithfield"/>
    <x v="2"/>
    <n v="0"/>
    <n v="0.32231404958677684"/>
    <n v="0.30573248407643311"/>
    <n v="0.34"/>
  </r>
  <r>
    <x v="23"/>
    <s v="% of appointed  state judges that are women "/>
    <s v="Narragansett"/>
    <x v="1"/>
    <n v="0.33333333333333331"/>
    <n v="0.38461538461538464"/>
    <n v="0.30573248407643311"/>
    <n v="0.34"/>
  </r>
  <r>
    <x v="23"/>
    <s v="% of appointed  state judges that are women "/>
    <s v="New Shoreham"/>
    <x v="1"/>
    <m/>
    <n v="0.38461538461538464"/>
    <n v="0.30573248407643311"/>
    <n v="0.34"/>
  </r>
  <r>
    <x v="23"/>
    <s v="% of appointed  state judges that are women "/>
    <s v="Newport"/>
    <x v="4"/>
    <n v="0"/>
    <n v="0.14285714285714285"/>
    <n v="0.30573248407643311"/>
    <n v="0.34"/>
  </r>
  <r>
    <x v="23"/>
    <s v="% of appointed  state judges that are women "/>
    <s v="Pawtucket"/>
    <x v="2"/>
    <n v="0.66666666666666663"/>
    <n v="0.32231404958677684"/>
    <n v="0.30573248407643311"/>
    <n v="0.34"/>
  </r>
  <r>
    <x v="23"/>
    <s v="% of appointed  state judges that are women "/>
    <s v="Portsmouth"/>
    <x v="4"/>
    <n v="0"/>
    <n v="0.14285714285714285"/>
    <n v="0.30573248407643311"/>
    <n v="0.34"/>
  </r>
  <r>
    <x v="23"/>
    <s v="% of appointed  state judges that are women "/>
    <s v="Providence"/>
    <x v="2"/>
    <n v="0.41095890410958902"/>
    <n v="0.32231404958677684"/>
    <n v="0.30573248407643311"/>
    <n v="0.34"/>
  </r>
  <r>
    <x v="23"/>
    <s v="% of appointed  state judges that are women "/>
    <s v="Richmond"/>
    <x v="1"/>
    <n v="1"/>
    <n v="0.38461538461538464"/>
    <n v="0.30573248407643311"/>
    <n v="0.34"/>
  </r>
  <r>
    <x v="23"/>
    <s v="% of appointed  state judges that are women "/>
    <s v="South Kingstown"/>
    <x v="1"/>
    <n v="0"/>
    <n v="0.38461538461538464"/>
    <n v="0.30573248407643311"/>
    <n v="0.34"/>
  </r>
  <r>
    <x v="23"/>
    <s v="% of appointed  state judges that are women "/>
    <s v="Scituate"/>
    <x v="2"/>
    <n v="0"/>
    <n v="0.32231404958677684"/>
    <n v="0.30573248407643311"/>
    <n v="0.34"/>
  </r>
  <r>
    <x v="23"/>
    <s v="% of appointed  state judges that are women "/>
    <s v="Smithfield"/>
    <x v="2"/>
    <n v="0"/>
    <n v="0.32231404958677684"/>
    <n v="0.30573248407643311"/>
    <n v="0.34"/>
  </r>
  <r>
    <x v="23"/>
    <s v="% of appointed  state judges that are women "/>
    <s v="Tiverton"/>
    <x v="4"/>
    <n v="0"/>
    <n v="0.14285714285714285"/>
    <n v="0.30573248407643311"/>
    <n v="0.34"/>
  </r>
  <r>
    <x v="23"/>
    <s v="% of appointed  state judges that are women "/>
    <s v="West Greenwich"/>
    <x v="3"/>
    <n v="0"/>
    <n v="0.2857142857142857"/>
    <n v="0.30573248407643311"/>
    <n v="0.34"/>
  </r>
  <r>
    <x v="23"/>
    <s v="% of appointed  state judges that are women "/>
    <s v="West Warwick"/>
    <x v="3"/>
    <n v="0"/>
    <n v="0.2857142857142857"/>
    <n v="0.30573248407643311"/>
    <n v="0.34"/>
  </r>
  <r>
    <x v="23"/>
    <s v="% of appointed  state judges that are women "/>
    <s v="Warren"/>
    <x v="0"/>
    <n v="0"/>
    <n v="0.1111111111111111"/>
    <n v="0.30573248407643311"/>
    <n v="0.34"/>
  </r>
  <r>
    <x v="23"/>
    <s v="% of appointed  state judges that are women "/>
    <s v="Warwick"/>
    <x v="3"/>
    <m/>
    <n v="0.2857142857142857"/>
    <n v="0.30573248407643311"/>
    <n v="0.34"/>
  </r>
  <r>
    <x v="23"/>
    <s v="% of appointed  state judges that are women "/>
    <s v="Westerly"/>
    <x v="1"/>
    <n v="0"/>
    <n v="0.38461538461538464"/>
    <n v="0.30573248407643311"/>
    <n v="0.34"/>
  </r>
  <r>
    <x v="23"/>
    <s v="% of appointed  state judges that are women "/>
    <s v="Woonsocket"/>
    <x v="2"/>
    <n v="0"/>
    <n v="0.32231404958677684"/>
    <n v="0.30573248407643311"/>
    <n v="0.34"/>
  </r>
  <r>
    <x v="24"/>
    <s v="% of state legislators for the county who are women"/>
    <s v="Barrington"/>
    <x v="0"/>
    <n v="0.5"/>
    <n v="0.66700000000000004"/>
    <n v="0.34699999999999998"/>
    <n v="0.249"/>
  </r>
  <r>
    <x v="24"/>
    <s v="% of state legislators for the county who are women"/>
    <s v="Block Island"/>
    <x v="1"/>
    <m/>
    <n v="0.38800000000000001"/>
    <n v="0.34699999999999998"/>
    <n v="0.249"/>
  </r>
  <r>
    <x v="24"/>
    <s v="% of state legislators for the county who are women"/>
    <s v="Bristol"/>
    <x v="0"/>
    <n v="1"/>
    <n v="0.66700000000000004"/>
    <n v="0.34699999999999998"/>
    <n v="0.249"/>
  </r>
  <r>
    <x v="24"/>
    <s v="% of state legislators for the county who are women"/>
    <s v="Burrillville"/>
    <x v="2"/>
    <m/>
    <n v="0.23699999999999999"/>
    <n v="0.34699999999999998"/>
    <n v="0.249"/>
  </r>
  <r>
    <x v="24"/>
    <s v="% of state legislators for the county who are women"/>
    <s v="Central Falls"/>
    <x v="2"/>
    <m/>
    <n v="0.23699999999999999"/>
    <n v="0.34699999999999998"/>
    <n v="0.249"/>
  </r>
  <r>
    <x v="24"/>
    <s v="% of state legislators for the county who are women"/>
    <s v="Charlestown"/>
    <x v="1"/>
    <m/>
    <n v="0.38800000000000001"/>
    <n v="0.34699999999999998"/>
    <n v="0.249"/>
  </r>
  <r>
    <x v="24"/>
    <s v="% of state legislators for the county who are women"/>
    <s v="Coventry"/>
    <x v="3"/>
    <n v="0.33300000000000002"/>
    <n v="0.4"/>
    <n v="0.34699999999999998"/>
    <n v="0.249"/>
  </r>
  <r>
    <x v="24"/>
    <s v="% of state legislators for the county who are women"/>
    <s v="Cranston"/>
    <x v="2"/>
    <n v="0.111"/>
    <n v="0.23699999999999999"/>
    <n v="0.34699999999999998"/>
    <n v="0.249"/>
  </r>
  <r>
    <x v="24"/>
    <s v="% of state legislators for the county who are women"/>
    <s v="Cumberland"/>
    <x v="2"/>
    <n v="0.25"/>
    <n v="0.23699999999999999"/>
    <n v="0.34699999999999998"/>
    <n v="0.249"/>
  </r>
  <r>
    <x v="24"/>
    <s v="% of state legislators for the county who are women"/>
    <s v="East Greenwich"/>
    <x v="3"/>
    <n v="1"/>
    <n v="0.4"/>
    <n v="0.34699999999999998"/>
    <n v="0.249"/>
  </r>
  <r>
    <x v="24"/>
    <s v="% of state legislators for the county who are women"/>
    <s v="East Providence"/>
    <x v="2"/>
    <n v="0.5"/>
    <n v="0.23699999999999999"/>
    <n v="0.34699999999999998"/>
    <n v="0.249"/>
  </r>
  <r>
    <x v="24"/>
    <s v="% of state legislators for the county who are women"/>
    <s v="Exeter"/>
    <x v="1"/>
    <n v="0.5"/>
    <n v="0.38800000000000001"/>
    <n v="0.34699999999999998"/>
    <n v="0.249"/>
  </r>
  <r>
    <x v="24"/>
    <s v="% of state legislators for the county who are women"/>
    <s v="Foster"/>
    <x v="2"/>
    <m/>
    <n v="0.23699999999999999"/>
    <n v="0.34699999999999998"/>
    <n v="0.249"/>
  </r>
  <r>
    <x v="24"/>
    <s v="% of state legislators for the county who are women"/>
    <s v="Glocester"/>
    <x v="2"/>
    <m/>
    <n v="0.23699999999999999"/>
    <n v="0.34699999999999998"/>
    <n v="0.249"/>
  </r>
  <r>
    <x v="24"/>
    <s v="% of state legislators for the county who are women"/>
    <s v="Hopkinton"/>
    <x v="1"/>
    <m/>
    <n v="0.38800000000000001"/>
    <n v="0.34699999999999998"/>
    <n v="0.249"/>
  </r>
  <r>
    <x v="24"/>
    <s v="% of state legislators for the county who are women"/>
    <s v="Jamestown"/>
    <x v="4"/>
    <n v="1"/>
    <n v="0.5"/>
    <n v="0.34699999999999998"/>
    <n v="0.249"/>
  </r>
  <r>
    <x v="24"/>
    <s v="% of state legislators for the county who are women"/>
    <s v="Johnston"/>
    <x v="2"/>
    <n v="0.33300000000000002"/>
    <n v="0.23699999999999999"/>
    <n v="0.34699999999999998"/>
    <n v="0.249"/>
  </r>
  <r>
    <x v="24"/>
    <s v="% of state legislators for the county who are women"/>
    <s v="Lincoln"/>
    <x v="2"/>
    <n v="0.33300000000000002"/>
    <n v="0.23699999999999999"/>
    <n v="0.34699999999999998"/>
    <n v="0.249"/>
  </r>
  <r>
    <x v="24"/>
    <s v="% of state legislators for the county who are women"/>
    <s v="Little Compton"/>
    <x v="4"/>
    <m/>
    <n v="0.5"/>
    <n v="0.34699999999999998"/>
    <n v="0.249"/>
  </r>
  <r>
    <x v="24"/>
    <s v="% of state legislators for the county who are women"/>
    <s v="Middletown"/>
    <x v="4"/>
    <n v="0.66700000000000004"/>
    <n v="0.5"/>
    <n v="0.34699999999999998"/>
    <n v="0.249"/>
  </r>
  <r>
    <x v="24"/>
    <s v="% of state legislators for the county who are women"/>
    <s v="North Kingstown"/>
    <x v="1"/>
    <n v="0.5"/>
    <n v="0.38800000000000001"/>
    <n v="0.34699999999999998"/>
    <n v="0.249"/>
  </r>
  <r>
    <x v="24"/>
    <s v="% of state legislators for the county who are women"/>
    <s v="North Providence"/>
    <x v="2"/>
    <m/>
    <n v="0.23699999999999999"/>
    <n v="0.34699999999999998"/>
    <n v="0.249"/>
  </r>
  <r>
    <x v="24"/>
    <s v="% of state legislators for the county who are women"/>
    <s v="North Smithfield"/>
    <x v="2"/>
    <m/>
    <n v="0.23699999999999999"/>
    <n v="0.34699999999999998"/>
    <n v="0.249"/>
  </r>
  <r>
    <x v="24"/>
    <s v="% of state legislators for the county who are women"/>
    <s v="Narragansett"/>
    <x v="1"/>
    <n v="1"/>
    <n v="0.38800000000000001"/>
    <n v="0.34699999999999998"/>
    <n v="0.249"/>
  </r>
  <r>
    <x v="24"/>
    <s v="% of state legislators for the county who are women"/>
    <s v="New Shoreham"/>
    <x v="1"/>
    <m/>
    <n v="0.38800000000000001"/>
    <n v="0.34699999999999998"/>
    <n v="0.249"/>
  </r>
  <r>
    <x v="24"/>
    <s v="% of state legislators for the county who are women"/>
    <s v="Newport"/>
    <x v="4"/>
    <n v="1"/>
    <n v="0.5"/>
    <n v="0.34699999999999998"/>
    <n v="0.249"/>
  </r>
  <r>
    <x v="24"/>
    <s v="% of state legislators for the county who are women"/>
    <s v="Pawtucket"/>
    <x v="2"/>
    <n v="0.33300000000000002"/>
    <n v="0.23699999999999999"/>
    <n v="0.34699999999999998"/>
    <n v="0.249"/>
  </r>
  <r>
    <x v="24"/>
    <s v="% of state legislators for the county who are women"/>
    <s v="Portsmouth"/>
    <x v="4"/>
    <n v="0.5"/>
    <n v="0.5"/>
    <n v="0.34699999999999998"/>
    <n v="0.249"/>
  </r>
  <r>
    <x v="24"/>
    <s v="% of state legislators for the county who are women"/>
    <s v="Providence"/>
    <x v="2"/>
    <n v="0.5"/>
    <n v="0.23699999999999999"/>
    <n v="0.34699999999999998"/>
    <n v="0.249"/>
  </r>
  <r>
    <x v="24"/>
    <s v="% of state legislators for the county who are women"/>
    <s v="Richmond"/>
    <x v="1"/>
    <m/>
    <n v="0.38800000000000001"/>
    <n v="0.34699999999999998"/>
    <n v="0.249"/>
  </r>
  <r>
    <x v="24"/>
    <s v="% of state legislators for the county who are women"/>
    <s v="South Kingstown"/>
    <x v="1"/>
    <n v="0.75"/>
    <n v="0.38800000000000001"/>
    <n v="0.34699999999999998"/>
    <n v="0.249"/>
  </r>
  <r>
    <x v="24"/>
    <s v="% of state legislators for the county who are women"/>
    <s v="Scituate"/>
    <x v="2"/>
    <m/>
    <n v="0.23699999999999999"/>
    <n v="0.34699999999999998"/>
    <n v="0.249"/>
  </r>
  <r>
    <x v="24"/>
    <s v="% of state legislators for the county who are women"/>
    <s v="Smithfield"/>
    <x v="2"/>
    <m/>
    <n v="0.23699999999999999"/>
    <n v="0.34699999999999998"/>
    <n v="0.249"/>
  </r>
  <r>
    <x v="24"/>
    <s v="% of state legislators for the county who are women"/>
    <s v="Tiverton"/>
    <x v="4"/>
    <m/>
    <n v="0.5"/>
    <n v="0.34699999999999998"/>
    <n v="0.249"/>
  </r>
  <r>
    <x v="24"/>
    <s v="% of state legislators for the county who are women"/>
    <s v="West Greenwich"/>
    <x v="3"/>
    <n v="1"/>
    <n v="0.4"/>
    <n v="0.34699999999999998"/>
    <n v="0.249"/>
  </r>
  <r>
    <x v="24"/>
    <s v="% of state legislators for the county who are women"/>
    <s v="West Warwick"/>
    <x v="3"/>
    <n v="0.33300000000000002"/>
    <n v="0.4"/>
    <n v="0.34699999999999998"/>
    <n v="0.249"/>
  </r>
  <r>
    <x v="24"/>
    <s v="% of state legislators for the county who are women"/>
    <s v="Warren"/>
    <x v="0"/>
    <n v="0.5"/>
    <n v="0.66700000000000004"/>
    <n v="0.34699999999999998"/>
    <n v="0.249"/>
  </r>
  <r>
    <x v="24"/>
    <s v="% of state legislators for the county who are women"/>
    <s v="Warwick"/>
    <x v="3"/>
    <n v="0.25"/>
    <n v="0.4"/>
    <n v="0.34699999999999998"/>
    <n v="0.249"/>
  </r>
  <r>
    <x v="24"/>
    <s v="% of state legislators for the county who are women"/>
    <s v="Westerly"/>
    <x v="1"/>
    <m/>
    <n v="0.38800000000000001"/>
    <n v="0.34699999999999998"/>
    <n v="0.249"/>
  </r>
  <r>
    <x v="24"/>
    <s v="% of state legislators for the county who are women"/>
    <s v="Woonsocket"/>
    <x v="2"/>
    <m/>
    <n v="0.23699999999999999"/>
    <n v="0.34699999999999998"/>
    <n v="0.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ercentage value graph comp" cacheId="5" applyNumberFormats="0" applyBorderFormats="0" applyFontFormats="0" applyPatternFormats="0" applyAlignmentFormats="0" applyWidthHeightFormats="0" dataCaption="" updatedVersion="6" compact="0" compactData="0">
  <location ref="A4:D11" firstHeaderRow="1" firstDataRow="2" firstDataCol="1" rowPageCount="1" colPageCount="1"/>
  <pivotFields count="9">
    <pivotField name="Measure #" compact="0" outline="0" multipleItemSelectionAllowed="1" showAll="0"/>
    <pivotField name="Measure" axis="axisPage" compact="0" outline="0" multipleItemSelectionAllowed="1" showAll="0">
      <items count="27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m="1" x="25"/>
        <item h="1" x="22"/>
        <item h="1" x="23"/>
        <item h="1" x="24"/>
        <item h="1" x="21"/>
        <item t="default"/>
      </items>
    </pivotField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compact="0" outline="0" multipleItemSelectionAllowed="1" showAll="0"/>
    <pivotField name="County Avg." dataField="1" compact="0" outline="0" multipleItemSelectionAllowed="1" showAll="0"/>
    <pivotField name="State Avg." dataField="1" compact="0" numFmtId="9" outline="0" multipleItemSelectionAllowed="1" showAll="0"/>
    <pivotField name="National Avg." dataField="1" compact="0" outline="0" multipleItemSelectionAllowed="1" showAll="0"/>
    <pivotField name="Year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0"/>
  </pageFields>
  <dataFields count="3">
    <dataField name="Average of County Avg." fld="5" subtotal="average" baseField="0"/>
    <dataField name="Average of State Avg." fld="6" subtotal="average" baseField="0"/>
    <dataField name="Average of National Avg." fld="7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0000000}" name="Index Calculations 24" cacheId="9" applyNumberFormats="0" applyBorderFormats="0" applyFontFormats="0" applyPatternFormats="0" applyAlignmentFormats="0" applyWidthHeightFormats="0" dataCaption="" updatedVersion="6" compact="0" compactData="0">
  <location ref="T48:U5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2000000}" name="Index Calculations 26" cacheId="9" applyNumberFormats="0" applyBorderFormats="0" applyFontFormats="0" applyPatternFormats="0" applyAlignmentFormats="0" applyWidthHeightFormats="0" dataCaption="" updatedVersion="6" compact="0" compactData="0">
  <location ref="B58:C6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Index Calculations 13" cacheId="9" applyNumberFormats="0" applyBorderFormats="0" applyFontFormats="0" applyPatternFormats="0" applyAlignmentFormats="0" applyWidthHeightFormats="0" dataCaption="" updatedVersion="6" compact="0" compactData="0">
  <location ref="N28:O3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Index Calculations 12" cacheId="9" applyNumberFormats="0" applyBorderFormats="0" applyFontFormats="0" applyPatternFormats="0" applyAlignmentFormats="0" applyWidthHeightFormats="0" dataCaption="" updatedVersion="6" compact="0" compactData="0">
  <location ref="H28:I3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Index Calculations 11" cacheId="9" applyNumberFormats="0" applyBorderFormats="0" applyFontFormats="0" applyPatternFormats="0" applyAlignmentFormats="0" applyWidthHeightFormats="0" dataCaption="" updatedVersion="6" compact="0" compactData="0">
  <location ref="B28:C3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C000000}" name="Index Calculations 8" cacheId="9" applyNumberFormats="0" applyBorderFormats="0" applyFontFormats="0" applyPatternFormats="0" applyAlignmentFormats="0" applyWidthHeightFormats="0" dataCaption="" updatedVersion="6" compact="0" compactData="0">
  <location ref="N18:O2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Index Calculations 10" cacheId="9" applyNumberFormats="0" applyBorderFormats="0" applyFontFormats="0" applyPatternFormats="0" applyAlignmentFormats="0" applyWidthHeightFormats="0" dataCaption="" updatedVersion="6" compact="0" compactData="0">
  <location ref="Z18:AA2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3000000}" name="Index Calculations 27" cacheId="9" applyNumberFormats="0" applyBorderFormats="0" applyFontFormats="0" applyPatternFormats="0" applyAlignmentFormats="0" applyWidthHeightFormats="0" dataCaption="" updatedVersion="6" compact="0" compactData="0">
  <location ref="H58:I6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5000000}" name="Index Calculations 29" cacheId="9" applyNumberFormats="0" applyBorderFormats="0" applyFontFormats="0" applyPatternFormats="0" applyAlignmentFormats="0" applyWidthHeightFormats="0" dataCaption="" updatedVersion="6" compact="0" compactData="0">
  <location ref="T58:U6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Index Calculations 17" cacheId="9" applyNumberFormats="0" applyBorderFormats="0" applyFontFormats="0" applyPatternFormats="0" applyAlignmentFormats="0" applyWidthHeightFormats="0" dataCaption="" updatedVersion="6" compact="0" compactData="0">
  <location ref="H38:I4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7000000}" name="Index Calculations 30" cacheId="9" applyNumberFormats="0" applyBorderFormats="0" applyFontFormats="0" applyPatternFormats="0" applyAlignmentFormats="0" applyWidthHeightFormats="0" dataCaption="" updatedVersion="6" compact="0" compactData="0">
  <location ref="Z58:AA6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B000000}" name="Index Calculations 7" cacheId="9" applyNumberFormats="0" applyBorderFormats="0" applyFontFormats="0" applyPatternFormats="0" applyAlignmentFormats="0" applyWidthHeightFormats="0" dataCaption="" updatedVersion="6" compact="0" compactData="0">
  <location ref="H18:I2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Index Calculations 2" cacheId="9" applyNumberFormats="0" applyBorderFormats="0" applyFontFormats="0" applyPatternFormats="0" applyAlignmentFormats="0" applyWidthHeightFormats="0" dataCaption="" updatedVersion="6" compact="0" compactData="0">
  <location ref="H8:I14" firstHeaderRow="1" firstDataRow="1" firstDataCol="1" rowPageCount="1" colPageCount="1"/>
  <pivotFields count="8">
    <pivotField name="Measure #" axis="axisPage" compact="0" outline="0" multipleItemSelectionAllowed="1" showAll="0">
      <items count="26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Index Calculations 20" cacheId="9" applyNumberFormats="0" applyBorderFormats="0" applyFontFormats="0" applyPatternFormats="0" applyAlignmentFormats="0" applyWidthHeightFormats="0" dataCaption="" updatedVersion="6" compact="0" compactData="0">
  <location ref="Z38:AA4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Index Calculations 19" cacheId="9" applyNumberFormats="0" applyBorderFormats="0" applyFontFormats="0" applyPatternFormats="0" applyAlignmentFormats="0" applyWidthHeightFormats="0" dataCaption="" updatedVersion="6" compact="0" compactData="0">
  <location ref="T38:U44" firstHeaderRow="1" firstDataRow="1" firstDataCol="1" rowPageCount="1" colPageCount="1"/>
  <pivotFields count="8">
    <pivotField name="Measure #" axis="axisPage" compact="0" outline="0" multipleItemSelectionAllowed="1" showAll="0">
      <items count="26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E000000}" name="Index Calculations 22" cacheId="9" applyNumberFormats="0" applyBorderFormats="0" applyFontFormats="0" applyPatternFormats="0" applyAlignmentFormats="0" applyWidthHeightFormats="0" dataCaption="" updatedVersion="6" compact="0" compactData="0">
  <location ref="H48:I5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4000000}" name="Index Calculations 28" cacheId="9" applyNumberFormats="0" applyBorderFormats="0" applyFontFormats="0" applyPatternFormats="0" applyAlignmentFormats="0" applyWidthHeightFormats="0" dataCaption="" updatedVersion="6" compact="0" compactData="0">
  <location ref="N58:O6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A000000}" name="Index Calculations 6" cacheId="9" applyNumberFormats="0" applyBorderFormats="0" applyFontFormats="0" applyPatternFormats="0" applyAlignmentFormats="0" applyWidthHeightFormats="0" dataCaption="" updatedVersion="6" compact="0" compactData="0">
  <location ref="B18:C2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F000000}" name="Index Calculations 23" cacheId="9" applyNumberFormats="0" applyBorderFormats="0" applyFontFormats="0" applyPatternFormats="0" applyAlignmentFormats="0" applyWidthHeightFormats="0" dataCaption="" updatedVersion="6" compact="0" compactData="0">
  <location ref="N48:O54" firstHeaderRow="1" firstDataRow="1" firstDataCol="1" rowPageCount="1" colPageCount="1"/>
  <pivotFields count="8">
    <pivotField name="Measure #" axis="axisPage" compact="0" outline="0" multipleItemSelectionAllowed="1" showAll="0">
      <items count="26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Index Calculations" cacheId="9" applyNumberFormats="0" applyBorderFormats="0" applyFontFormats="0" applyPatternFormats="0" applyAlignmentFormats="0" applyWidthHeightFormats="0" dataCaption="" updatedVersion="6" compact="0" compactData="0">
  <location ref="B8:C14" firstHeaderRow="1" firstDataRow="1" firstDataCol="1" rowPageCount="1" colPageCount="1"/>
  <pivotFields count="8">
    <pivotField name="Measure #" axis="axisPage" compact="0" outline="0" multipleItemSelectionAllowed="1" showAll="0">
      <items count="26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dataField="1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" fld="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6000000}" name="Index Calculations 3" cacheId="9" applyNumberFormats="0" applyBorderFormats="0" applyFontFormats="0" applyPatternFormats="0" applyAlignmentFormats="0" applyWidthHeightFormats="0" dataCaption="" updatedVersion="6" compact="0" compactData="0">
  <location ref="N8:O1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Index Calculations 18" cacheId="9" applyNumberFormats="0" applyBorderFormats="0" applyFontFormats="0" applyPatternFormats="0" applyAlignmentFormats="0" applyWidthHeightFormats="0" dataCaption="" updatedVersion="6" compact="0" compactData="0">
  <location ref="N38:O4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Index Calculations 14" cacheId="9" applyNumberFormats="0" applyBorderFormats="0" applyFontFormats="0" applyPatternFormats="0" applyAlignmentFormats="0" applyWidthHeightFormats="0" dataCaption="" updatedVersion="6" compact="0" compactData="0">
  <location ref="T28:U3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Index Calculations 16" cacheId="9" applyNumberFormats="0" applyBorderFormats="0" applyFontFormats="0" applyPatternFormats="0" applyAlignmentFormats="0" applyWidthHeightFormats="0" dataCaption="" updatedVersion="6" compact="0" compactData="0">
  <location ref="B38:C44" firstHeaderRow="1" firstDataRow="1" firstDataCol="1" rowPageCount="1" colPageCount="1"/>
  <pivotFields count="8">
    <pivotField name="Measure #" axis="axisPage" compact="0" outline="0" multipleItemSelectionAllowed="1" showAll="0">
      <items count="26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1000000}" name="Index Calculations 25" cacheId="9" applyNumberFormats="0" applyBorderFormats="0" applyFontFormats="0" applyPatternFormats="0" applyAlignmentFormats="0" applyWidthHeightFormats="0" dataCaption="" updatedVersion="6" compact="0" compactData="0">
  <location ref="Z48:AA5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Index Calculations 15" cacheId="9" applyNumberFormats="0" applyBorderFormats="0" applyFontFormats="0" applyPatternFormats="0" applyAlignmentFormats="0" applyWidthHeightFormats="0" dataCaption="" updatedVersion="6" compact="0" compactData="0">
  <location ref="Z28:AA34" firstHeaderRow="1" firstDataRow="1" firstDataCol="1" rowPageCount="1" colPageCount="1"/>
  <pivotFields count="8">
    <pivotField name="Measure #" axis="axisPage" compact="0" outline="0" multipleItemSelectionAllowed="1" showAll="0">
      <items count="26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9000000}" name="Index Calculations 5" cacheId="9" applyNumberFormats="0" applyBorderFormats="0" applyFontFormats="0" applyPatternFormats="0" applyAlignmentFormats="0" applyWidthHeightFormats="0" dataCaption="" updatedVersion="6" compact="0" compactData="0">
  <location ref="Z8:AA14" firstHeaderRow="1" firstDataRow="1" firstDataCol="1" rowPageCount="1" colPageCount="1"/>
  <pivotFields count="8">
    <pivotField name="Measure #" axis="axisPage" compact="0" outline="0" multipleItemSelectionAllowed="1" showAll="0">
      <items count="26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D000000}" name="Index Calculations 9" cacheId="9" applyNumberFormats="0" applyBorderFormats="0" applyFontFormats="0" applyPatternFormats="0" applyAlignmentFormats="0" applyWidthHeightFormats="0" dataCaption="" updatedVersion="6" compact="0" compactData="0">
  <location ref="T18:U2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Index Calculations 21" cacheId="9" applyNumberFormats="0" applyBorderFormats="0" applyFontFormats="0" applyPatternFormats="0" applyAlignmentFormats="0" applyWidthHeightFormats="0" dataCaption="" updatedVersion="6" compact="0" compactData="0">
  <location ref="B48:C5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8000000}" name="Index Calculations 4" cacheId="9" applyNumberFormats="0" applyBorderFormats="0" applyFontFormats="0" applyPatternFormats="0" applyAlignmentFormats="0" applyWidthHeightFormats="0" dataCaption="" updatedVersion="6" compact="0" compactData="0">
  <location ref="T8:U14" firstHeaderRow="1" firstDataRow="1" firstDataCol="1" rowPageCount="1" colPageCount="1"/>
  <pivotFields count="8">
    <pivotField name="Measure #" axis="axisPage" compact="0" outline="0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ame="Measure" compact="0" outline="0" multipleItemSelectionAllowed="1" showAll="0"/>
    <pivotField name="Town" compact="0" outline="0" multipleItemSelectionAllowed="1" showAll="0"/>
    <pivotField name="County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  <pivotField name="Town Avg." dataField="1" compact="0" outline="0" multipleItemSelectionAllowed="1" showAll="0"/>
    <pivotField name="County Avg." compact="0" outline="0" multipleItemSelectionAllowed="1" showAll="0"/>
    <pivotField name="State Avg." compact="0" numFmtId="9" outline="0" multipleItemSelectionAllowed="1" showAll="0"/>
    <pivotField name="National Avg.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0"/>
  </pageFields>
  <dataFields count="1">
    <dataField name="Average of Town Avg.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census.gov/cedsci/table?g=0100000US_0600000US4400536820&amp;t=Employment&amp;text=unemployment&amp;cid=S2301_C01_001E&amp;vintage=2018&amp;tid=ACSST5Y2018.S2301&amp;hidePreview=true&amp;layer=VT_2018_060_00_PY_D1&amp;y=2018&amp;d=ACS%205-Year%20Estimates%20Subject%20Tables&amp;moe=false" TargetMode="External"/><Relationship Id="rId299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1" Type="http://schemas.openxmlformats.org/officeDocument/2006/relationships/hyperlink" Target="https://wonder.cdc.gov/" TargetMode="External"/><Relationship Id="rId63" Type="http://schemas.openxmlformats.org/officeDocument/2006/relationships/hyperlink" Target="https://data.census.gov/cedsci/table?q=unemployed&amp;tid=ACSST1Y2018.S2301&amp;vintage=2018&amp;g=0400000US44&amp;hidePreview=true" TargetMode="External"/><Relationship Id="rId159" Type="http://schemas.openxmlformats.org/officeDocument/2006/relationships/hyperlink" Target="https://data.census.gov/cedsci/table?q=unemployed&amp;tid=ACSST1Y2018.S2301&amp;vintage=2018&amp;g=0400000US44&amp;hidePreview=true" TargetMode="External"/><Relationship Id="rId324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366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531" Type="http://schemas.openxmlformats.org/officeDocument/2006/relationships/hyperlink" Target="http://www.data.cdc.gov/" TargetMode="External"/><Relationship Id="rId573" Type="http://schemas.openxmlformats.org/officeDocument/2006/relationships/hyperlink" Target="https://www.ri.gov/election/results/2020/statewide_primary/" TargetMode="External"/><Relationship Id="rId170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226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33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TargetMode="External"/><Relationship Id="rId268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475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32" Type="http://schemas.openxmlformats.org/officeDocument/2006/relationships/hyperlink" Target="https://wonder.cdc.gov/" TargetMode="External"/><Relationship Id="rId74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128" Type="http://schemas.openxmlformats.org/officeDocument/2006/relationships/hyperlink" Target="https://data.census.gov/cedsci/table?q=unemployed&amp;tid=ACSST1Y2018.S2301&amp;vintage=2018&amp;g=0100000US&amp;hidePreview=true" TargetMode="External"/><Relationship Id="rId335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77" Type="http://schemas.openxmlformats.org/officeDocument/2006/relationships/hyperlink" Target="https://data.census.gov/cedsci/table?tid=ACSST5Y2018.S2001&amp;t=Earnings%20%28Individuals%29&amp;hidePreview=true&amp;moe=false&amp;vintage=2018&amp;g=0100000US_0500000US44009,44003.060000" TargetMode="External"/><Relationship Id="rId500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542" Type="http://schemas.openxmlformats.org/officeDocument/2006/relationships/hyperlink" Target="http://www.data.cdc.gov/" TargetMode="External"/><Relationship Id="rId584" Type="http://schemas.openxmlformats.org/officeDocument/2006/relationships/hyperlink" Target="https://www.ri.gov/election/results/2020/statewide_primary/" TargetMode="External"/><Relationship Id="rId5" Type="http://schemas.openxmlformats.org/officeDocument/2006/relationships/hyperlink" Target="https://wonder.cdc.gov/" TargetMode="External"/><Relationship Id="rId181" Type="http://schemas.openxmlformats.org/officeDocument/2006/relationships/hyperlink" Target="https://data.census.gov/cedsci/table?g=0100000US_0600000US4400378440&amp;t=Employment&amp;text=unemployment&amp;cid=S2301_C01_001E&amp;vintage=2018&amp;tid=ACSST5Y2018.S2301&amp;hidePreview=true&amp;layer=VT_2018_060_00_PY_D1&amp;y=2018&amp;d=ACS%205-Year%20Estimates%20Subject%20Tables&amp;moe=false" TargetMode="External"/><Relationship Id="rId237" Type="http://schemas.openxmlformats.org/officeDocument/2006/relationships/hyperlink" Target="https://data.census.gov/cedsci/table?g=0400000US44_0600000US4400977000,4400722960&amp;t=Employment&amp;tid=ACSST5Y2018.S2301&amp;vintage=2017&amp;hidePreview=true&amp;layer=VT_2017_060_00_PY_D1&amp;cid=S0801_C01_001E" TargetMode="External"/><Relationship Id="rId402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279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444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86" Type="http://schemas.openxmlformats.org/officeDocument/2006/relationships/hyperlink" Target="https://data.census.gov/cedsci/table?tid=ACSST5Y2018.S2001&amp;t=Earnings%20%28Individuals%29&amp;hidePreview=true&amp;moe=false&amp;vintage=2018&amp;g=0100000US_0500000US44005" TargetMode="External"/><Relationship Id="rId43" Type="http://schemas.openxmlformats.org/officeDocument/2006/relationships/hyperlink" Target="https://wonder.cdc.gov/" TargetMode="External"/><Relationship Id="rId139" Type="http://schemas.openxmlformats.org/officeDocument/2006/relationships/hyperlink" Target="https://data.census.gov/cedsci/table?q=unemployed&amp;tid=ACSST1Y2018.S2301&amp;vintage=2018&amp;g=0400000US44&amp;hidePreview=true" TargetMode="External"/><Relationship Id="rId290" Type="http://schemas.openxmlformats.org/officeDocument/2006/relationships/hyperlink" Target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304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346" Type="http://schemas.openxmlformats.org/officeDocument/2006/relationships/hyperlink" Target="https://data.census.gov/cedsci/table?g=0100000US_0500000US44003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388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511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53" Type="http://schemas.openxmlformats.org/officeDocument/2006/relationships/hyperlink" Target="http://www.data.cdc.gov/" TargetMode="External"/><Relationship Id="rId85" Type="http://schemas.openxmlformats.org/officeDocument/2006/relationships/hyperlink" Target="https://data.census.gov/cedsci/table?g=0100000US_1600050US4409460_0600000US4400935380,4400977000,4400948340,4400951580,4400967460,4400766200,4400764220,4400961160,4400780780,4400950500,4400711800,4400714140,440092530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50" Type="http://schemas.openxmlformats.org/officeDocument/2006/relationships/hyperlink" Target="https://data.census.gov/cedsci/table?tid=ACSST5Y2018.S2301&amp;layer=VT_2018_050_00_PY_D1&amp;hidePreview=true&amp;vintage=2018&amp;g=0500000US44005" TargetMode="External"/><Relationship Id="rId192" Type="http://schemas.openxmlformats.org/officeDocument/2006/relationships/hyperlink" Target="https://data.census.gov/cedsci/table?q=unemployed&amp;tid=ACSST1Y2018.S2301&amp;vintage=2018&amp;g=0100000US&amp;hidePreview=true" TargetMode="External"/><Relationship Id="rId206" Type="http://schemas.openxmlformats.org/officeDocument/2006/relationships/hyperlink" Target="https://data.census.gov/cedsci/table?tid=ACSST5Y2018.S2301&amp;layer=VT_2018_050_00_PY_D1&amp;g=0500000US44001&amp;hidePreview=true&amp;vintage=2018" TargetMode="External"/><Relationship Id="rId413" Type="http://schemas.openxmlformats.org/officeDocument/2006/relationships/hyperlink" Target="https://data.census.gov/cedsci/table?tid=ACSST5Y2018.S2001&amp;t=Earnings%20%28Individuals%29&amp;hidePreview=true&amp;moe=false&amp;vintage=2018&amp;g=0100000US_0600000US4400536820,4400542400,4400545460,4400549960,4400557880,4400570880" TargetMode="External"/><Relationship Id="rId595" Type="http://schemas.openxmlformats.org/officeDocument/2006/relationships/hyperlink" Target="https://www.ri.gov/election/results/2020/statewide_primary/" TargetMode="External"/><Relationship Id="rId248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455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97" Type="http://schemas.openxmlformats.org/officeDocument/2006/relationships/hyperlink" Target="https://data.census.gov/cedsci/table?tid=ACSST5Y2018.S2001&amp;t=Earnings%20%28Individuals%29&amp;hidePreview=true&amp;moe=false&amp;vintage=2018&amp;g=0100000US_0500000US44009,44001.060000" TargetMode="External"/><Relationship Id="rId12" Type="http://schemas.openxmlformats.org/officeDocument/2006/relationships/hyperlink" Target="https://wonder.cdc.gov/" TargetMode="External"/><Relationship Id="rId108" Type="http://schemas.openxmlformats.org/officeDocument/2006/relationships/hyperlink" Target="https://data.census.gov/cedsci/table?q=unemployed&amp;tid=ACSST1Y2018.S2301&amp;vintage=2018&amp;g=0100000US&amp;hidePreview=true" TargetMode="External"/><Relationship Id="rId315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57" Type="http://schemas.openxmlformats.org/officeDocument/2006/relationships/hyperlink" Target="https://data.census.gov/cedsci/table?tid=ACSST5Y2018.S2001&amp;t=Earnings%20%28Individuals%29&amp;hidePreview=true&amp;moe=false&amp;vintage=2018&amp;g=0100000US_0500000US44009,44001.060000" TargetMode="External"/><Relationship Id="rId522" Type="http://schemas.openxmlformats.org/officeDocument/2006/relationships/hyperlink" Target="http://www.data.cdc.gov/" TargetMode="External"/><Relationship Id="rId54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96" Type="http://schemas.openxmlformats.org/officeDocument/2006/relationships/hyperlink" Target="https://data.census.gov/cedsci/table?q=unemployed&amp;tid=ACSST1Y2018.S2301&amp;vintage=2018&amp;g=0100000US&amp;hidePreview=true" TargetMode="External"/><Relationship Id="rId161" Type="http://schemas.openxmlformats.org/officeDocument/2006/relationships/hyperlink" Target="https://data.census.gov/cedsci/table?g=0100000US_1600050US4409460_0600000US4400977000,4400766200,4400764220,4400780780,4400711800,4400714140,4400967460&amp;t=Employment&amp;text=unemployment&amp;cid=S2301_C01_001E&amp;vintage=2018&amp;tid=ACSST5Y2018.S2301&amp;hidePreview=true&amp;layer=VT_2018_060_00_PY_D1&amp;y=2018&amp;d=ACS%205-Year%20Estimates%20Subject%20Tables&amp;moe=false" TargetMode="External"/><Relationship Id="rId217" Type="http://schemas.openxmlformats.org/officeDocument/2006/relationships/hyperlink" Target="https://data.census.gov/cedsci/table?g=0400000US44_0600000US4400977000,4400914500&amp;t=Employment&amp;tid=ACSST5Y2018.S2301&amp;vintage=2017&amp;hidePreview=true&amp;layer=VT_2017_060_00_PY_D1&amp;cid=S0801_C01_001E" TargetMode="External"/><Relationship Id="rId399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64" Type="http://schemas.openxmlformats.org/officeDocument/2006/relationships/hyperlink" Target="https://www.ri.gov/election/results/2020/statewide_primary/" TargetMode="External"/><Relationship Id="rId259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424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66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23" Type="http://schemas.openxmlformats.org/officeDocument/2006/relationships/hyperlink" Target="https://wonder.cdc.gov/" TargetMode="External"/><Relationship Id="rId119" Type="http://schemas.openxmlformats.org/officeDocument/2006/relationships/hyperlink" Target="https://data.census.gov/cedsci/table?q=unemployed&amp;tid=ACSST1Y2018.S2301&amp;vintage=2018&amp;g=0400000US44&amp;hidePreview=true" TargetMode="External"/><Relationship Id="rId270" Type="http://schemas.openxmlformats.org/officeDocument/2006/relationships/hyperlink" Target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326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533" Type="http://schemas.openxmlformats.org/officeDocument/2006/relationships/hyperlink" Target="http://www.data.cdc.gov/" TargetMode="External"/><Relationship Id="rId65" Type="http://schemas.openxmlformats.org/officeDocument/2006/relationships/hyperlink" Target="https://data.census.gov/cedsci/table?g=0100000US_1600050US4409460_0600000US440078078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30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368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575" Type="http://schemas.openxmlformats.org/officeDocument/2006/relationships/hyperlink" Target="https://www.ri.gov/election/results/2020/statewide_primary/" TargetMode="External"/><Relationship Id="rId172" Type="http://schemas.openxmlformats.org/officeDocument/2006/relationships/hyperlink" Target="https://data.census.gov/cedsci/table?q=unemployed&amp;tid=ACSST1Y2018.S2301&amp;vintage=2018&amp;g=0100000US&amp;hidePreview=true" TargetMode="External"/><Relationship Id="rId228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435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77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600" Type="http://schemas.openxmlformats.org/officeDocument/2006/relationships/hyperlink" Target="https://www.ri.gov/election/results/2020/statewide_primary/" TargetMode="External"/><Relationship Id="rId281" Type="http://schemas.openxmlformats.org/officeDocument/2006/relationships/hyperlink" Target="https://data.census.gov/cedsci/table?g=0400000US44_0600000US4400977000,4400751760&amp;t=Employment&amp;tid=ACSST5Y2018.S2301&amp;vintage=2017&amp;hidePreview=true&amp;layer=VT_2017_060_00_PY_D1&amp;cid=S0801_C01_001E" TargetMode="External"/><Relationship Id="rId337" Type="http://schemas.openxmlformats.org/officeDocument/2006/relationships/hyperlink" Target="https://data.census.gov/cedsci/table?g=0400000US44_0600000US4400977000,4400378440&amp;t=Employment&amp;tid=ACSST5Y2018.S2301&amp;vintage=2017&amp;hidePreview=true&amp;layer=VT_2017_060_00_PY_D1&amp;cid=S0801_C01_001E" TargetMode="External"/><Relationship Id="rId502" Type="http://schemas.openxmlformats.org/officeDocument/2006/relationships/hyperlink" Target="https://data.census.gov/cedsci/table?tid=ACSST5Y2018.S2001&amp;t=Earnings%20%28Individuals%29&amp;hidePreview=true&amp;moe=false&amp;vintage=2018&amp;g=0100000US_0500000US44003" TargetMode="External"/><Relationship Id="rId34" Type="http://schemas.openxmlformats.org/officeDocument/2006/relationships/hyperlink" Target="https://wonder.cdc.gov/" TargetMode="External"/><Relationship Id="rId76" Type="http://schemas.openxmlformats.org/officeDocument/2006/relationships/hyperlink" Target="https://data.census.gov/cedsci/table?q=unemployed&amp;tid=ACSST1Y2018.S2301&amp;vintage=2018&amp;g=0100000US&amp;hidePreview=true" TargetMode="External"/><Relationship Id="rId141" Type="http://schemas.openxmlformats.org/officeDocument/2006/relationships/hyperlink" Target="https://data.census.gov/cedsci/table?g=0100000US_0600000US4400536820&amp;t=Employment&amp;text=unemployment&amp;cid=S2301_C01_001E&amp;vintage=2018&amp;tid=ACSST5Y2018.S2301&amp;hidePreview=true&amp;layer=VT_2018_060_00_PY_D1&amp;y=2018&amp;d=ACS%205-Year%20Estimates%20Subject%20Tables&amp;moe=false" TargetMode="External"/><Relationship Id="rId379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44" Type="http://schemas.openxmlformats.org/officeDocument/2006/relationships/hyperlink" Target="http://www.data.cdc.gov/" TargetMode="External"/><Relationship Id="rId586" Type="http://schemas.openxmlformats.org/officeDocument/2006/relationships/hyperlink" Target="https://www.ri.gov/election/results/2020/statewide_primary/" TargetMode="External"/><Relationship Id="rId7" Type="http://schemas.openxmlformats.org/officeDocument/2006/relationships/hyperlink" Target="https://wonder.cdc.gov/" TargetMode="External"/><Relationship Id="rId183" Type="http://schemas.openxmlformats.org/officeDocument/2006/relationships/hyperlink" Target="https://data.census.gov/cedsci/table?q=unemployed&amp;tid=ACSST1Y2018.S2301&amp;vintage=2018&amp;g=0400000US44&amp;hidePreview=true" TargetMode="External"/><Relationship Id="rId239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90" Type="http://schemas.openxmlformats.org/officeDocument/2006/relationships/hyperlink" Target="https://data.census.gov/cedsci/table?tid=ACSST5Y2018.S2001&amp;t=Earnings%20%28Individuals%29&amp;hidePreview=true&amp;moe=false&amp;vintage=2018&amp;g=0100000US_0500000US44003" TargetMode="External"/><Relationship Id="rId404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46" Type="http://schemas.openxmlformats.org/officeDocument/2006/relationships/hyperlink" Target="https://data.census.gov/cedsci/table?tid=ACSST5Y2018.S2001&amp;t=Earnings%20%28Individuals%29&amp;hidePreview=true&amp;moe=false&amp;vintage=2018&amp;g=0100000US_0500000US44009" TargetMode="External"/><Relationship Id="rId250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292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306" Type="http://schemas.openxmlformats.org/officeDocument/2006/relationships/hyperlink" Target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88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5" Type="http://schemas.openxmlformats.org/officeDocument/2006/relationships/hyperlink" Target="https://data.census.gov/cedsci/table?g=0400000US44,44.060000_0500000US44001&amp;t=Employment&amp;text=unemployment&amp;cid=S2301_C01_001E&amp;vintage=2018&amp;tid=ACSST5Y2018.S2301&amp;hidePreview=true&amp;layer=VT_2018_060_00_PY_D1" TargetMode="External"/><Relationship Id="rId87" Type="http://schemas.openxmlformats.org/officeDocument/2006/relationships/hyperlink" Target="https://data.census.gov/cedsci/table?q=unemployed&amp;tid=ACSST1Y2018.S2301&amp;vintage=2018&amp;g=0400000US44&amp;hidePreview=true" TargetMode="External"/><Relationship Id="rId110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348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513" Type="http://schemas.openxmlformats.org/officeDocument/2006/relationships/hyperlink" Target="https://data.census.gov/cedsci/table?tid=ACSST5Y2018.S2001&amp;t=Earnings%20%28Individuals%29&amp;hidePreview=true&amp;moe=false&amp;vintage=2018&amp;g=0100000US_0500000US44009,44001.060000" TargetMode="External"/><Relationship Id="rId555" Type="http://schemas.openxmlformats.org/officeDocument/2006/relationships/hyperlink" Target="http://www.data.cdc.gov/" TargetMode="External"/><Relationship Id="rId597" Type="http://schemas.openxmlformats.org/officeDocument/2006/relationships/hyperlink" Target="https://www.ri.gov/election/results/2020/statewide_primary/" TargetMode="External"/><Relationship Id="rId152" Type="http://schemas.openxmlformats.org/officeDocument/2006/relationships/hyperlink" Target="https://data.census.gov/cedsci/table?q=unemployed&amp;tid=ACSST1Y2018.S2301&amp;vintage=2018&amp;g=0100000US&amp;hidePreview=true" TargetMode="External"/><Relationship Id="rId194" Type="http://schemas.openxmlformats.org/officeDocument/2006/relationships/hyperlink" Target="https://data.census.gov/cedsci/table?q=unemployed&amp;tid=ACSST1Y2018.S2301&amp;vintage=2018&amp;g=0100000US_0500000US44009&amp;hidePreview=true" TargetMode="External"/><Relationship Id="rId208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415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57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261" Type="http://schemas.openxmlformats.org/officeDocument/2006/relationships/hyperlink" Target="https://data.census.gov/cedsci/table?g=0400000US44_0600000US4400977000,4400737720&amp;t=Employment&amp;tid=ACSST5Y2018.S2301&amp;vintage=2017&amp;hidePreview=true&amp;layer=VT_2017_060_00_PY_D1&amp;cid=S0801_C01_001E" TargetMode="External"/><Relationship Id="rId499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14" Type="http://schemas.openxmlformats.org/officeDocument/2006/relationships/hyperlink" Target="https://wonder.cdc.gov/" TargetMode="External"/><Relationship Id="rId56" Type="http://schemas.openxmlformats.org/officeDocument/2006/relationships/hyperlink" Target="https://data.census.gov/cedsci/table?q=unemployed&amp;tid=ACSST1Y2018.S2301&amp;vintage=2018&amp;g=0100000US&amp;hidePreview=true" TargetMode="External"/><Relationship Id="rId317" Type="http://schemas.openxmlformats.org/officeDocument/2006/relationships/hyperlink" Target="https://data.census.gov/cedsci/table?g=0400000US44_0600000US4400977000,4400967460&amp;t=Employment&amp;tid=ACSST5Y2018.S2301&amp;vintage=2017&amp;hidePreview=true&amp;layer=VT_2017_060_00_PY_D1&amp;cid=S0801_C01_001E" TargetMode="External"/><Relationship Id="rId359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24" Type="http://schemas.openxmlformats.org/officeDocument/2006/relationships/hyperlink" Target="http://www.data.cdc.gov/" TargetMode="External"/><Relationship Id="rId566" Type="http://schemas.openxmlformats.org/officeDocument/2006/relationships/hyperlink" Target="https://www.ri.gov/election/results/2020/statewide_primary/" TargetMode="External"/><Relationship Id="rId98" Type="http://schemas.openxmlformats.org/officeDocument/2006/relationships/hyperlink" Target="https://data.census.gov/cedsci/table?q=unemployed&amp;tid=ACSST1Y2018.S2301&amp;vintage=2018&amp;g=0100000US_0500000US44009&amp;hidePreview=true" TargetMode="External"/><Relationship Id="rId121" Type="http://schemas.openxmlformats.org/officeDocument/2006/relationships/hyperlink" Target="https://data.census.gov/cedsci/table?g=0100000US_1600050US4409460_0600000US4400977000,4400948340,4400967460,4400766200,4400764220,4400961160,4400780780,4400950500,4400711800,4400714140,440095158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63" Type="http://schemas.openxmlformats.org/officeDocument/2006/relationships/hyperlink" Target="https://data.census.gov/cedsci/table?q=unemployed&amp;tid=ACSST1Y2018.S2301&amp;vintage=2018&amp;g=0400000US44&amp;hidePreview=true" TargetMode="External"/><Relationship Id="rId219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70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426" Type="http://schemas.openxmlformats.org/officeDocument/2006/relationships/hyperlink" Target="https://data.census.gov/cedsci/table?tid=ACSST5Y2018.S2001&amp;t=Earnings%20%28Individuals%29&amp;hidePreview=true&amp;moe=false&amp;vintage=2018&amp;g=0100000US_0500000US44005" TargetMode="External"/><Relationship Id="rId230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68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25" Type="http://schemas.openxmlformats.org/officeDocument/2006/relationships/hyperlink" Target="https://wonder.cdc.gov/" TargetMode="External"/><Relationship Id="rId67" Type="http://schemas.openxmlformats.org/officeDocument/2006/relationships/hyperlink" Target="https://data.census.gov/cedsci/table?q=unemployed&amp;tid=ACSST1Y2018.S2301&amp;vintage=2018&amp;g=0400000US44&amp;hidePreview=true" TargetMode="External"/><Relationship Id="rId272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328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535" Type="http://schemas.openxmlformats.org/officeDocument/2006/relationships/hyperlink" Target="http://www.data.cdc.gov/" TargetMode="External"/><Relationship Id="rId577" Type="http://schemas.openxmlformats.org/officeDocument/2006/relationships/hyperlink" Target="https://www.ri.gov/election/results/2020/statewide_primary/" TargetMode="External"/><Relationship Id="rId132" Type="http://schemas.openxmlformats.org/officeDocument/2006/relationships/hyperlink" Target="https://data.census.gov/cedsci/table?q=unemployed&amp;tid=ACSST1Y2018.S2301&amp;vintage=2018&amp;g=0100000US&amp;hidePreview=true" TargetMode="External"/><Relationship Id="rId174" Type="http://schemas.openxmlformats.org/officeDocument/2006/relationships/hyperlink" Target="https://data.census.gov/cedsci/table?tid=ACSST5Y2018.S2301&amp;layer=VT_2018_050_00_PY_D1&amp;hidePreview=true&amp;vintage=2018&amp;g=0500000US44005" TargetMode="External"/><Relationship Id="rId381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241" Type="http://schemas.openxmlformats.org/officeDocument/2006/relationships/hyperlink" Target="https://data.census.gov/cedsci/table?g=0400000US44_0600000US4400977000,4400925300&amp;t=Employment&amp;tid=ACSST5Y2018.S2301&amp;vintage=2017&amp;hidePreview=true&amp;layer=VT_2017_060_00_PY_D1&amp;cid=S0801_C01_001E" TargetMode="External"/><Relationship Id="rId437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479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36" Type="http://schemas.openxmlformats.org/officeDocument/2006/relationships/hyperlink" Target="https://wonder.cdc.gov/" TargetMode="External"/><Relationship Id="rId283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39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490" Type="http://schemas.openxmlformats.org/officeDocument/2006/relationships/hyperlink" Target="https://data.census.gov/cedsci/table?tid=ACSST5Y2018.S2001&amp;t=Earnings%20%28Individuals%29&amp;hidePreview=true&amp;moe=false&amp;vintage=2018&amp;g=0100000US_0500000US44003" TargetMode="External"/><Relationship Id="rId504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546" Type="http://schemas.openxmlformats.org/officeDocument/2006/relationships/hyperlink" Target="http://www.data.cdc.gov/" TargetMode="External"/><Relationship Id="rId78" Type="http://schemas.openxmlformats.org/officeDocument/2006/relationships/hyperlink" Target="https://data.census.gov/cedsci/table?tid=ACSST5Y2018.S2301&amp;layer=VT_2018_050_00_PY_D1&amp;hidePreview=true&amp;vintage=2018&amp;g=0500000US44003" TargetMode="External"/><Relationship Id="rId101" Type="http://schemas.openxmlformats.org/officeDocument/2006/relationships/hyperlink" Target="https://data.census.gov/cedsci/table?g=0100000US_0600000US440053682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43" Type="http://schemas.openxmlformats.org/officeDocument/2006/relationships/hyperlink" Target="https://data.census.gov/cedsci/table?q=unemployed&amp;tid=ACSST1Y2018.S2301&amp;vintage=2018&amp;g=0400000US44&amp;hidePreview=true" TargetMode="External"/><Relationship Id="rId185" Type="http://schemas.openxmlformats.org/officeDocument/2006/relationships/hyperlink" Target="https://data.census.gov/cedsci/table?g=0100000US_1600050US4409460_0600000US4400935380,4400977000,4400948340,4400951580,4400925300,4400967460,4400766200,4400764220,4400961160,4400780780,4400950500,4400914500,4400711800,4400714140,4400173760&amp;t=Employment&amp;text=unemployment&amp;cid=S2301_C01_001E&amp;vintage=2018&amp;tid=ACSST5Y2018.S2301&amp;hidePreview=true&amp;layer=VT_2018_060_00_PY_D1&amp;y=2018&amp;d=ACS%205-Year%20Estimates%20Subject%20Tables&amp;moe=false" TargetMode="External"/><Relationship Id="rId350" Type="http://schemas.openxmlformats.org/officeDocument/2006/relationships/hyperlink" Target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06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588" Type="http://schemas.openxmlformats.org/officeDocument/2006/relationships/hyperlink" Target="https://www.ri.gov/election/results/2020/statewide_primary/" TargetMode="External"/><Relationship Id="rId9" Type="http://schemas.openxmlformats.org/officeDocument/2006/relationships/hyperlink" Target="https://wonder.cdc.gov/" TargetMode="External"/><Relationship Id="rId210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392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48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252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294" Type="http://schemas.openxmlformats.org/officeDocument/2006/relationships/hyperlink" Target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308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515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7" Type="http://schemas.openxmlformats.org/officeDocument/2006/relationships/hyperlink" Target="https://data.census.gov/cedsci/table?q=unemployed&amp;tid=ACSST1Y2018.S2301&amp;vintage=2018&amp;g=0400000US44&amp;hidePreview=true" TargetMode="External"/><Relationship Id="rId89" Type="http://schemas.openxmlformats.org/officeDocument/2006/relationships/hyperlink" Target="https://data.census.gov/cedsci/table?g=0100000US_1600050US4409460_0600000US4400766200,4400764220,4400780780,440072296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12" Type="http://schemas.openxmlformats.org/officeDocument/2006/relationships/hyperlink" Target="https://data.census.gov/cedsci/table?q=unemployed&amp;tid=ACSST1Y2018.S2301&amp;vintage=2018&amp;g=0100000US&amp;hidePreview=true" TargetMode="External"/><Relationship Id="rId154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361" Type="http://schemas.openxmlformats.org/officeDocument/2006/relationships/hyperlink" Target="https://data.census.gov/cedsci/table?tid=ACSST5Y2018.S2001&amp;t=Earnings%20%28Individuals%29&amp;hidePreview=true&amp;moe=false&amp;vintage=2018&amp;g=0100000US_0500000US44009,44001.060000" TargetMode="External"/><Relationship Id="rId557" Type="http://schemas.openxmlformats.org/officeDocument/2006/relationships/hyperlink" Target="https://www.huduser.gov/portal/datasets/fmr/fmrs/FY2020_code/2020summary.odn" TargetMode="External"/><Relationship Id="rId599" Type="http://schemas.openxmlformats.org/officeDocument/2006/relationships/hyperlink" Target="https://www.ri.gov/election/results/2020/statewide_primary/" TargetMode="External"/><Relationship Id="rId196" Type="http://schemas.openxmlformats.org/officeDocument/2006/relationships/hyperlink" Target="https://data.census.gov/cedsci/table?q=unemployed&amp;tid=ACSST1Y2018.S2301&amp;vintage=2018&amp;g=0100000US&amp;hidePreview=true" TargetMode="External"/><Relationship Id="rId417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459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16" Type="http://schemas.openxmlformats.org/officeDocument/2006/relationships/hyperlink" Target="https://wonder.cdc.gov/" TargetMode="External"/><Relationship Id="rId221" Type="http://schemas.openxmlformats.org/officeDocument/2006/relationships/hyperlink" Target="https://data.census.gov/cedsci/table?g=0400000US44_0600000US4400977000,4400318640&amp;t=Employment&amp;tid=ACSST5Y2018.S2301&amp;vintage=2017&amp;hidePreview=true&amp;layer=VT_2017_060_00_PY_D1&amp;cid=S0801_C01_001E" TargetMode="External"/><Relationship Id="rId263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19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470" Type="http://schemas.openxmlformats.org/officeDocument/2006/relationships/hyperlink" Target="https://data.census.gov/cedsci/table?tid=ACSST5Y2018.S2001&amp;t=Earnings%20%28Individuals%29&amp;hidePreview=true&amp;moe=false&amp;vintage=2018&amp;g=0100000US_0500000US44009" TargetMode="External"/><Relationship Id="rId526" Type="http://schemas.openxmlformats.org/officeDocument/2006/relationships/hyperlink" Target="http://www.data.cdc.gov/" TargetMode="External"/><Relationship Id="rId37" Type="http://schemas.openxmlformats.org/officeDocument/2006/relationships/hyperlink" Target="https://wonder.cdc.gov/" TargetMode="External"/><Relationship Id="rId58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79" Type="http://schemas.openxmlformats.org/officeDocument/2006/relationships/hyperlink" Target="https://data.census.gov/cedsci/table?q=unemployed&amp;tid=ACSST1Y2018.S2301&amp;vintage=2018&amp;g=0400000US44&amp;hidePreview=true" TargetMode="External"/><Relationship Id="rId102" Type="http://schemas.openxmlformats.org/officeDocument/2006/relationships/hyperlink" Target="https://data.census.gov/cedsci/table?tid=ACSST5Y2018.S2301&amp;layer=VT_2018_050_00_PY_D1&amp;hidePreview=true&amp;vintage=2018&amp;g=0500000US44005" TargetMode="External"/><Relationship Id="rId123" Type="http://schemas.openxmlformats.org/officeDocument/2006/relationships/hyperlink" Target="https://data.census.gov/cedsci/table?q=unemployed&amp;tid=ACSST1Y2018.S2301&amp;vintage=2018&amp;g=0400000US44&amp;hidePreview=true" TargetMode="External"/><Relationship Id="rId144" Type="http://schemas.openxmlformats.org/officeDocument/2006/relationships/hyperlink" Target="https://data.census.gov/cedsci/table?q=unemployed&amp;tid=ACSST1Y2018.S2301&amp;vintage=2018&amp;g=0100000US&amp;hidePreview=true" TargetMode="External"/><Relationship Id="rId330" Type="http://schemas.openxmlformats.org/officeDocument/2006/relationships/hyperlink" Target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547" Type="http://schemas.openxmlformats.org/officeDocument/2006/relationships/hyperlink" Target="http://www.data.cdc.gov/" TargetMode="External"/><Relationship Id="rId568" Type="http://schemas.openxmlformats.org/officeDocument/2006/relationships/hyperlink" Target="https://www.ri.gov/election/results/2020/statewide_primary/" TargetMode="External"/><Relationship Id="rId589" Type="http://schemas.openxmlformats.org/officeDocument/2006/relationships/hyperlink" Target="https://www.ri.gov/election/results/2020/statewide_primary/" TargetMode="External"/><Relationship Id="rId90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165" Type="http://schemas.openxmlformats.org/officeDocument/2006/relationships/hyperlink" Target="https://data.census.gov/cedsci/table?g=0100000US_1600050US4409460_0600000US4400780780,440076422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86" Type="http://schemas.openxmlformats.org/officeDocument/2006/relationships/hyperlink" Target="https://data.census.gov/cedsci/table?tid=ACSST5Y2018.S2301&amp;layer=VT_2018_050_00_PY_D1&amp;g=0500000US44001&amp;hidePreview=true&amp;vintage=2018" TargetMode="External"/><Relationship Id="rId351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72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393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407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28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49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TargetMode="External"/><Relationship Id="rId211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32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253" Type="http://schemas.openxmlformats.org/officeDocument/2006/relationships/hyperlink" Target="https://data.census.gov/cedsci/table?g=0400000US44_0600000US4400977000,4400935380&amp;t=Employment&amp;tid=ACSST5Y2018.S2301&amp;vintage=2017&amp;hidePreview=true&amp;layer=VT_2017_060_00_PY_D1&amp;cid=S0801_C01_001E" TargetMode="External"/><Relationship Id="rId274" Type="http://schemas.openxmlformats.org/officeDocument/2006/relationships/hyperlink" Target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295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09" Type="http://schemas.openxmlformats.org/officeDocument/2006/relationships/hyperlink" Target="https://data.census.gov/cedsci/table?g=0400000US44_0600000US4400977000,4400759000&amp;t=Employment&amp;tid=ACSST5Y2018.S2301&amp;vintage=2017&amp;hidePreview=true&amp;layer=VT_2017_060_00_PY_D1&amp;cid=S0801_C01_001E" TargetMode="External"/><Relationship Id="rId460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81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516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27" Type="http://schemas.openxmlformats.org/officeDocument/2006/relationships/hyperlink" Target="https://wonder.cdc.gov/" TargetMode="External"/><Relationship Id="rId48" Type="http://schemas.openxmlformats.org/officeDocument/2006/relationships/hyperlink" Target="https://data.census.gov/cedsci/table?q=unemployed&amp;tid=ACSST1Y2018.S2301&amp;vintage=2018&amp;g=0100000US&amp;hidePreview=true" TargetMode="External"/><Relationship Id="rId69" Type="http://schemas.openxmlformats.org/officeDocument/2006/relationships/hyperlink" Target="https://data.census.gov/cedsci/table?g=0100000US_1600050US4409460_0600000US4400766200,4400764220,4400780780,440071918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13" Type="http://schemas.openxmlformats.org/officeDocument/2006/relationships/hyperlink" Target="https://data.census.gov/cedsci/table?g=0100000US_0600000US440053682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34" Type="http://schemas.openxmlformats.org/officeDocument/2006/relationships/hyperlink" Target="https://data.census.gov/cedsci/table?q=unemployed&amp;tid=ACSST1Y2018.S2301&amp;vintage=2018&amp;g=0100000US_0500000US44009&amp;hidePreview=true" TargetMode="External"/><Relationship Id="rId320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537" Type="http://schemas.openxmlformats.org/officeDocument/2006/relationships/hyperlink" Target="http://www.data.cdc.gov/" TargetMode="External"/><Relationship Id="rId558" Type="http://schemas.openxmlformats.org/officeDocument/2006/relationships/hyperlink" Target="https://data.census.gov/cedsci/table?q=commute%20by%20sex&amp;hidePreview=false&amp;tid=ACSST5Y2018.S0801&amp;t=Age%20and%20Sex&amp;vintage=2018" TargetMode="External"/><Relationship Id="rId579" Type="http://schemas.openxmlformats.org/officeDocument/2006/relationships/hyperlink" Target="https://www.ri.gov/election/results/2020/statewide_primary/" TargetMode="External"/><Relationship Id="rId80" Type="http://schemas.openxmlformats.org/officeDocument/2006/relationships/hyperlink" Target="https://data.census.gov/cedsci/table?q=unemployed&amp;tid=ACSST1Y2018.S2301&amp;vintage=2018&amp;g=0100000US&amp;hidePreview=true" TargetMode="External"/><Relationship Id="rId155" Type="http://schemas.openxmlformats.org/officeDocument/2006/relationships/hyperlink" Target="https://data.census.gov/cedsci/table?q=unemployed&amp;tid=ACSST1Y2018.S2301&amp;vintage=2018&amp;g=0400000US44&amp;hidePreview=true" TargetMode="External"/><Relationship Id="rId176" Type="http://schemas.openxmlformats.org/officeDocument/2006/relationships/hyperlink" Target="https://data.census.gov/cedsci/table?q=unemployed&amp;tid=ACSST1Y2018.S2301&amp;vintage=2018&amp;g=0100000US&amp;hidePreview=true" TargetMode="External"/><Relationship Id="rId197" Type="http://schemas.openxmlformats.org/officeDocument/2006/relationships/hyperlink" Target="https://data.census.gov/cedsci/table?g=0100000US_1600050US4409460_0600000US4400780780&amp;t=Employment&amp;text=unemployment&amp;cid=S2301_C01_001E&amp;vintage=2018&amp;tid=ACSST5Y2018.S2301&amp;hidePreview=true&amp;layer=VT_2018_060_00_PY_D1&amp;y=2018&amp;d=ACS%205-Year%20Estimates%20Subject%20Tables&amp;moe=false" TargetMode="External"/><Relationship Id="rId341" Type="http://schemas.openxmlformats.org/officeDocument/2006/relationships/hyperlink" Target="https://data.census.gov/cedsci/table?g=0400000US44_0600000US4400935380,4400536820,4400318640,4400557880,4400173760,4400719180,4400752480,4400977000,4400754640,4400322240,4400759000,4400378440,4400741500,4400737720,4400948340,4400951580,4400925300,4400374300,4400967460,4400105140,4400766200,4400764220,4400542400,4400500000,4400722960,4400961160,4400720080,4400714140,4400730340,4400751760,4400570880,4400545460,4400549960,4400711800,4400727460,4400780780,4400950500,4400914500,4400377720,4400109280&amp;t=Employment&amp;tid=ACSST5Y2018.S2301&amp;vintage=2017&amp;hidePreview=true&amp;layer=VT_2017_060_00_PY_D1&amp;cid=S0801_C01_001E" TargetMode="External"/><Relationship Id="rId362" Type="http://schemas.openxmlformats.org/officeDocument/2006/relationships/hyperlink" Target="https://data.census.gov/cedsci/table?tid=ACSST5Y2018.S2001&amp;t=Earnings%20%28Individuals%29&amp;hidePreview=true&amp;moe=false&amp;vintage=2018&amp;g=0100000US_0500000US44001" TargetMode="External"/><Relationship Id="rId383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18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439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90" Type="http://schemas.openxmlformats.org/officeDocument/2006/relationships/hyperlink" Target="https://www.ri.gov/election/results/2020/statewide_primary/" TargetMode="External"/><Relationship Id="rId201" Type="http://schemas.openxmlformats.org/officeDocument/2006/relationships/hyperlink" Target="https://data.census.gov/cedsci/table?g=0400000US44,44.060000_0500000US44001&amp;t=Employment&amp;text=unemployment&amp;cid=S2301_C01_001E&amp;vintage=2018&amp;tid=ACSST5Y2018.S2301&amp;hidePreview=true&amp;layer=VT_2018_060_00_PY_D1" TargetMode="External"/><Relationship Id="rId222" Type="http://schemas.openxmlformats.org/officeDocument/2006/relationships/hyperlink" Target="https://data.census.gov/cedsci/table?g=0100000US_0500000US44003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243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64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285" Type="http://schemas.openxmlformats.org/officeDocument/2006/relationships/hyperlink" Target="https://data.census.gov/cedsci/table?g=0400000US44_0600000US4400977000,4400752480&amp;t=Employment&amp;tid=ACSST5Y2018.S2301&amp;vintage=2017&amp;hidePreview=true&amp;layer=VT_2017_060_00_PY_D1&amp;cid=S0801_C01_001E" TargetMode="External"/><Relationship Id="rId450" Type="http://schemas.openxmlformats.org/officeDocument/2006/relationships/hyperlink" Target="https://data.census.gov/cedsci/table?tid=ACSST5Y2018.S2001&amp;t=Earnings%20%28Individuals%29&amp;hidePreview=true&amp;moe=false&amp;vintage=2018&amp;g=0100000US_0500000US44009" TargetMode="External"/><Relationship Id="rId471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06" Type="http://schemas.openxmlformats.org/officeDocument/2006/relationships/hyperlink" Target="https://data.census.gov/cedsci/table?tid=ACSST5Y2018.S2001&amp;t=Earnings%20%28Individuals%29&amp;hidePreview=true&amp;moe=false&amp;vintage=2018&amp;g=0100000US_0500000US44009" TargetMode="External"/><Relationship Id="rId17" Type="http://schemas.openxmlformats.org/officeDocument/2006/relationships/hyperlink" Target="https://wonder.cdc.gov/" TargetMode="External"/><Relationship Id="rId38" Type="http://schemas.openxmlformats.org/officeDocument/2006/relationships/hyperlink" Target="https://wonder.cdc.gov/" TargetMode="External"/><Relationship Id="rId59" Type="http://schemas.openxmlformats.org/officeDocument/2006/relationships/hyperlink" Target="https://data.census.gov/cedsci/table?q=unemployed&amp;tid=ACSST1Y2018.S2301&amp;vintage=2018&amp;g=0400000US44&amp;hidePreview=true" TargetMode="External"/><Relationship Id="rId103" Type="http://schemas.openxmlformats.org/officeDocument/2006/relationships/hyperlink" Target="https://data.census.gov/cedsci/table?q=unemployed&amp;tid=ACSST1Y2018.S2301&amp;vintage=2018&amp;g=0400000US44&amp;hidePreview=true" TargetMode="External"/><Relationship Id="rId124" Type="http://schemas.openxmlformats.org/officeDocument/2006/relationships/hyperlink" Target="https://data.census.gov/cedsci/table?q=unemployed&amp;tid=ACSST1Y2018.S2301&amp;vintage=2018&amp;g=0100000US&amp;hidePreview=true" TargetMode="External"/><Relationship Id="rId310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92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527" Type="http://schemas.openxmlformats.org/officeDocument/2006/relationships/hyperlink" Target="http://www.data.cdc.gov/" TargetMode="External"/><Relationship Id="rId548" Type="http://schemas.openxmlformats.org/officeDocument/2006/relationships/hyperlink" Target="http://www.data.cdc.gov/" TargetMode="External"/><Relationship Id="rId569" Type="http://schemas.openxmlformats.org/officeDocument/2006/relationships/hyperlink" Target="https://www.ri.gov/election/results/2020/statewide_primary/" TargetMode="External"/><Relationship Id="rId70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91" Type="http://schemas.openxmlformats.org/officeDocument/2006/relationships/hyperlink" Target="https://data.census.gov/cedsci/table?q=unemployed&amp;tid=ACSST1Y2018.S2301&amp;vintage=2018&amp;g=0400000US44&amp;hidePreview=true" TargetMode="External"/><Relationship Id="rId145" Type="http://schemas.openxmlformats.org/officeDocument/2006/relationships/hyperlink" Target="https://data.census.gov/cedsci/table?g=0100000US_1600050US4409460_0600000US4400766200,4400764220,4400780780,440075464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66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187" Type="http://schemas.openxmlformats.org/officeDocument/2006/relationships/hyperlink" Target="https://data.census.gov/cedsci/table?q=unemployed&amp;tid=ACSST1Y2018.S2301&amp;vintage=2018&amp;g=0400000US44&amp;hidePreview=true" TargetMode="External"/><Relationship Id="rId331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52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373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TargetMode="External"/><Relationship Id="rId394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408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29" Type="http://schemas.openxmlformats.org/officeDocument/2006/relationships/hyperlink" Target="https://data.census.gov/cedsci/table?tid=ACSST5Y2018.S2001&amp;t=Earnings%20%28Individuals%29&amp;hidePreview=true&amp;moe=false&amp;vintage=2018&amp;g=0100000US_0600000US4400536820,4400542400,4400545460,4400549960,4400557880,4400570880" TargetMode="External"/><Relationship Id="rId580" Type="http://schemas.openxmlformats.org/officeDocument/2006/relationships/hyperlink" Target="https://www.ri.gov/election/results/2020/statewide_primary/" TargetMode="External"/><Relationship Id="rId1" Type="http://schemas.openxmlformats.org/officeDocument/2006/relationships/hyperlink" Target="https://data.census.gov/cedsci/table?g=0400000US44&amp;tid=ACSST1Y2018.S2701&amp;t=Health%20Insurance&amp;vintage=2018&amp;hidePreview=false&amp;layer=VT_2018_040_00_PY_D1&amp;cid=S2704_C01_001E" TargetMode="External"/><Relationship Id="rId212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233" Type="http://schemas.openxmlformats.org/officeDocument/2006/relationships/hyperlink" Target="https://data.census.gov/cedsci/table?g=0400000US44_0600000US4400977000,4400322240&amp;t=Employment&amp;tid=ACSST5Y2018.S2301&amp;vintage=2017&amp;hidePreview=true&amp;layer=VT_2017_060_00_PY_D1&amp;cid=S0801_C01_001E" TargetMode="External"/><Relationship Id="rId254" Type="http://schemas.openxmlformats.org/officeDocument/2006/relationships/hyperlink" Target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40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28" Type="http://schemas.openxmlformats.org/officeDocument/2006/relationships/hyperlink" Target="https://wonder.cdc.gov/" TargetMode="External"/><Relationship Id="rId49" Type="http://schemas.openxmlformats.org/officeDocument/2006/relationships/hyperlink" Target="https://data.census.gov/cedsci/table?g=0100000US_1600050US4409460_0600000US4400935380,4400977000,4400948340,4400951580,4400925300,4400967460,4400766200,4400764220,4400961160,4400780780,4400950500,4400914500,4400109280,4400711800,4400714140&amp;t=Employment&amp;text=unemployment&amp;cid=S2301_C01_001E&amp;vintage=2018&amp;tid=ACSST5Y2018.S2301&amp;hidePreview=true&amp;layer=VT_2018_060_00_PY_D1&amp;y=2018&amp;d=ACS%205-Year%20Estimates%20Subject%20Tables" TargetMode="External"/><Relationship Id="rId114" Type="http://schemas.openxmlformats.org/officeDocument/2006/relationships/hyperlink" Target="https://data.census.gov/cedsci/table?tid=ACSST5Y2018.S2301&amp;layer=VT_2018_050_00_PY_D1&amp;hidePreview=true&amp;vintage=2018&amp;g=0500000US44005" TargetMode="External"/><Relationship Id="rId275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96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300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461" Type="http://schemas.openxmlformats.org/officeDocument/2006/relationships/hyperlink" Target="https://data.census.gov/cedsci/table?tid=ACSST5Y2018.S2001&amp;t=Earnings%20%28Individuals%29&amp;hidePreview=true&amp;moe=false&amp;vintage=2018&amp;g=0100000US_0600000US4400536820,4400542400,4400545460,4400549960,4400557880,4400570880" TargetMode="External"/><Relationship Id="rId482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517" Type="http://schemas.openxmlformats.org/officeDocument/2006/relationships/hyperlink" Target="http://www.data.cdc.gov/" TargetMode="External"/><Relationship Id="rId538" Type="http://schemas.openxmlformats.org/officeDocument/2006/relationships/hyperlink" Target="http://www.data.cdc.gov/" TargetMode="External"/><Relationship Id="rId559" Type="http://schemas.openxmlformats.org/officeDocument/2006/relationships/hyperlink" Target="https://data.census.gov/cedsci/table?q=commute%20by%20sex&amp;hidePreview=false&amp;tid=ACSST5Y2018.S0801&amp;t=Age%20and%20Sex&amp;vintage=2018" TargetMode="External"/><Relationship Id="rId60" Type="http://schemas.openxmlformats.org/officeDocument/2006/relationships/hyperlink" Target="https://data.census.gov/cedsci/table?q=unemployed&amp;tid=ACSST1Y2018.S2301&amp;vintage=2018&amp;g=0100000US&amp;hidePreview=true" TargetMode="External"/><Relationship Id="rId81" Type="http://schemas.openxmlformats.org/officeDocument/2006/relationships/hyperlink" Target="https://data.census.gov/cedsci/table?g=0100000US_1600050US4409460_0600000US4400766200,4400764220,4400780780,440072296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35" Type="http://schemas.openxmlformats.org/officeDocument/2006/relationships/hyperlink" Target="https://data.census.gov/cedsci/table?q=unemployed&amp;tid=ACSST1Y2018.S2301&amp;vintage=2018&amp;g=0400000US44&amp;hidePreview=true" TargetMode="External"/><Relationship Id="rId156" Type="http://schemas.openxmlformats.org/officeDocument/2006/relationships/hyperlink" Target="https://data.census.gov/cedsci/table?q=unemployed&amp;tid=ACSST1Y2018.S2301&amp;vintage=2018&amp;g=0100000US&amp;hidePreview=true" TargetMode="External"/><Relationship Id="rId177" Type="http://schemas.openxmlformats.org/officeDocument/2006/relationships/hyperlink" Target="https://data.census.gov/cedsci/table?g=0100000US_0600000US440037772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98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321" Type="http://schemas.openxmlformats.org/officeDocument/2006/relationships/hyperlink" Target="https://data.census.gov/cedsci/table?g=0400000US44_0600000US4400977000,4400764220&amp;t=Employment&amp;tid=ACSST5Y2018.S2301&amp;vintage=2017&amp;hidePreview=true&amp;layer=VT_2017_060_00_PY_D1&amp;cid=S0801_C01_001E" TargetMode="External"/><Relationship Id="rId342" Type="http://schemas.openxmlformats.org/officeDocument/2006/relationships/hyperlink" Target="https://data.census.gov/cedsci/table?tid=ACSST5Y2018.S2301&amp;layer=VT_2018_050_00_PY_D1&amp;g=0500000US44001&amp;hidePreview=true&amp;vintage=2018" TargetMode="External"/><Relationship Id="rId363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384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19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70" Type="http://schemas.openxmlformats.org/officeDocument/2006/relationships/hyperlink" Target="https://www.ri.gov/election/results/2020/statewide_primary/" TargetMode="External"/><Relationship Id="rId591" Type="http://schemas.openxmlformats.org/officeDocument/2006/relationships/hyperlink" Target="https://www.ri.gov/election/results/2020/statewide_primary/" TargetMode="External"/><Relationship Id="rId202" Type="http://schemas.openxmlformats.org/officeDocument/2006/relationships/hyperlink" Target="https://data.census.gov/cedsci/table?tid=ACSST5Y2018.S2301&amp;layer=VT_2018_050_00_PY_D1&amp;g=0500000US44001&amp;hidePreview=true&amp;vintage=2018" TargetMode="External"/><Relationship Id="rId223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44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430" Type="http://schemas.openxmlformats.org/officeDocument/2006/relationships/hyperlink" Target="https://data.census.gov/cedsci/table?tid=ACSST5Y2018.S2001&amp;t=Earnings%20%28Individuals%29&amp;hidePreview=true&amp;moe=false&amp;vintage=2018&amp;g=0100000US_0500000US44005" TargetMode="External"/><Relationship Id="rId18" Type="http://schemas.openxmlformats.org/officeDocument/2006/relationships/hyperlink" Target="https://wonder.cdc.gov/" TargetMode="External"/><Relationship Id="rId39" Type="http://schemas.openxmlformats.org/officeDocument/2006/relationships/hyperlink" Target="https://wonder.cdc.gov/" TargetMode="External"/><Relationship Id="rId265" Type="http://schemas.openxmlformats.org/officeDocument/2006/relationships/hyperlink" Target="https://data.census.gov/cedsci/table?g=0400000US44_0600000US4400977000,4400741500&amp;t=Employment&amp;tid=ACSST5Y2018.S2301&amp;vintage=2017&amp;hidePreview=true&amp;layer=VT_2017_060_00_PY_D1&amp;cid=S0801_C01_001E" TargetMode="External"/><Relationship Id="rId286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51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72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93" Type="http://schemas.openxmlformats.org/officeDocument/2006/relationships/hyperlink" Target="https://data.census.gov/cedsci/table?tid=ACSST5Y2018.S2001&amp;t=Earnings%20%28Individuals%29&amp;hidePreview=true&amp;moe=false&amp;vintage=2018&amp;g=0100000US_0500000US44009,44003.060000" TargetMode="External"/><Relationship Id="rId507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28" Type="http://schemas.openxmlformats.org/officeDocument/2006/relationships/hyperlink" Target="http://www.data.cdc.gov/" TargetMode="External"/><Relationship Id="rId549" Type="http://schemas.openxmlformats.org/officeDocument/2006/relationships/hyperlink" Target="http://www.data.cdc.gov/" TargetMode="External"/><Relationship Id="rId50" Type="http://schemas.openxmlformats.org/officeDocument/2006/relationships/hyperlink" Target="https://data.census.gov/cedsci/table?tid=ACSST5Y2018.S2301&amp;layer=VT_2018_050_00_PY_D1&amp;g=0500000US44001&amp;hidePreview=true&amp;vintage=2018" TargetMode="External"/><Relationship Id="rId104" Type="http://schemas.openxmlformats.org/officeDocument/2006/relationships/hyperlink" Target="https://data.census.gov/cedsci/table?q=unemployed&amp;tid=ACSST1Y2018.S2301&amp;vintage=2018&amp;g=0100000US&amp;hidePreview=true" TargetMode="External"/><Relationship Id="rId125" Type="http://schemas.openxmlformats.org/officeDocument/2006/relationships/hyperlink" Target="https://data.census.gov/cedsci/table?g=0100000US_1600050US4409460_0600000US4400766200,4400764220,4400780780,440074150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46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167" Type="http://schemas.openxmlformats.org/officeDocument/2006/relationships/hyperlink" Target="https://data.census.gov/cedsci/table?q=unemployed&amp;tid=ACSST1Y2018.S2301&amp;vintage=2018&amp;g=0400000US44&amp;hidePreview=true" TargetMode="External"/><Relationship Id="rId188" Type="http://schemas.openxmlformats.org/officeDocument/2006/relationships/hyperlink" Target="https://data.census.gov/cedsci/table?q=unemployed&amp;tid=ACSST1Y2018.S2301&amp;vintage=2018&amp;g=0100000US&amp;hidePreview=true" TargetMode="External"/><Relationship Id="rId311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32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353" Type="http://schemas.openxmlformats.org/officeDocument/2006/relationships/hyperlink" Target="https://data.census.gov/cedsci/table?g=0400000US44_0600000US4400977000,4400780780&amp;t=Employment&amp;tid=ACSST5Y2018.S2301&amp;vintage=2017&amp;hidePreview=true&amp;layer=VT_2017_060_00_PY_D1&amp;cid=S0801_C01_001E" TargetMode="External"/><Relationship Id="rId374" Type="http://schemas.openxmlformats.org/officeDocument/2006/relationships/hyperlink" Target="https://data.census.gov/cedsci/table?tid=ACSST5Y2018.S2001&amp;t=Earnings%20%28Individuals%29&amp;hidePreview=true&amp;moe=false&amp;vintage=2018&amp;g=0100000US_0500000US44009" TargetMode="External"/><Relationship Id="rId395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09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TargetMode="External"/><Relationship Id="rId560" Type="http://schemas.openxmlformats.org/officeDocument/2006/relationships/hyperlink" Target="https://data.census.gov/cedsci/table?q=commute%20by%20sex&amp;hidePreview=false&amp;tid=ACSST5Y2018.S0801&amp;t=Age%20and%20Sex&amp;vintage=2018" TargetMode="External"/><Relationship Id="rId581" Type="http://schemas.openxmlformats.org/officeDocument/2006/relationships/hyperlink" Target="https://www.ri.gov/election/results/2020/statewide_primary/" TargetMode="External"/><Relationship Id="rId71" Type="http://schemas.openxmlformats.org/officeDocument/2006/relationships/hyperlink" Target="https://data.census.gov/cedsci/table?q=unemployed&amp;tid=ACSST1Y2018.S2301&amp;vintage=2018&amp;g=0400000US44&amp;hidePreview=true" TargetMode="External"/><Relationship Id="rId92" Type="http://schemas.openxmlformats.org/officeDocument/2006/relationships/hyperlink" Target="https://data.census.gov/cedsci/table?q=unemployed&amp;tid=ACSST1Y2018.S2301&amp;vintage=2018&amp;g=0100000US&amp;hidePreview=true" TargetMode="External"/><Relationship Id="rId213" Type="http://schemas.openxmlformats.org/officeDocument/2006/relationships/hyperlink" Target="https://data.census.gov/cedsci/table?g=0400000US44_0600000US4400977000,4400714140&amp;t=Employment&amp;tid=ACSST5Y2018.S2301&amp;vintage=2017&amp;hidePreview=true&amp;layer=VT_2017_060_00_PY_D1&amp;cid=S0801_C01_001E" TargetMode="External"/><Relationship Id="rId234" Type="http://schemas.openxmlformats.org/officeDocument/2006/relationships/hyperlink" Target="https://data.census.gov/cedsci/table?g=0100000US_0500000US44003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20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2" Type="http://schemas.openxmlformats.org/officeDocument/2006/relationships/hyperlink" Target="https://data.census.gov/cedsci/table?g=0400000US44&amp;tid=ACSST1Y2018.S2701&amp;t=Health%20Insurance&amp;vintage=2018&amp;hidePreview=false&amp;layer=VT_2018_040_00_PY_D1&amp;cid=S2704_C01_001E" TargetMode="External"/><Relationship Id="rId29" Type="http://schemas.openxmlformats.org/officeDocument/2006/relationships/hyperlink" Target="https://wonder.cdc.gov/" TargetMode="External"/><Relationship Id="rId255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76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297" Type="http://schemas.openxmlformats.org/officeDocument/2006/relationships/hyperlink" Target="https://data.census.gov/cedsci/table?g=0400000US44_0600000US4400977000,4400549960&amp;t=Employment&amp;tid=ACSST5Y2018.S2301&amp;vintage=2017&amp;hidePreview=true&amp;layer=VT_2017_060_00_PY_D1&amp;cid=S0801_C01_001E" TargetMode="External"/><Relationship Id="rId441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462" Type="http://schemas.openxmlformats.org/officeDocument/2006/relationships/hyperlink" Target="https://data.census.gov/cedsci/table?tid=ACSST5Y2018.S2001&amp;t=Earnings%20%28Individuals%29&amp;hidePreview=true&amp;moe=false&amp;vintage=2018&amp;g=0100000US_0500000US44005" TargetMode="External"/><Relationship Id="rId483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18" Type="http://schemas.openxmlformats.org/officeDocument/2006/relationships/hyperlink" Target="http://www.data.cdc.gov/" TargetMode="External"/><Relationship Id="rId539" Type="http://schemas.openxmlformats.org/officeDocument/2006/relationships/hyperlink" Target="http://www.data.cdc.gov/" TargetMode="External"/><Relationship Id="rId40" Type="http://schemas.openxmlformats.org/officeDocument/2006/relationships/hyperlink" Target="https://wonder.cdc.gov/" TargetMode="External"/><Relationship Id="rId115" Type="http://schemas.openxmlformats.org/officeDocument/2006/relationships/hyperlink" Target="https://data.census.gov/cedsci/table?q=unemployed&amp;tid=ACSST1Y2018.S2301&amp;vintage=2018&amp;g=0400000US44&amp;hidePreview=true" TargetMode="External"/><Relationship Id="rId136" Type="http://schemas.openxmlformats.org/officeDocument/2006/relationships/hyperlink" Target="https://data.census.gov/cedsci/table?q=unemployed&amp;tid=ACSST1Y2018.S2301&amp;vintage=2018&amp;g=0100000US&amp;hidePreview=true" TargetMode="External"/><Relationship Id="rId157" Type="http://schemas.openxmlformats.org/officeDocument/2006/relationships/hyperlink" Target="https://data.census.gov/cedsci/table?g=0100000US_1600050US4409460_0600000US4400977000,4400967460,4400766200,4400764220,4400780780,4400711800,4400714140,440096116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78" Type="http://schemas.openxmlformats.org/officeDocument/2006/relationships/hyperlink" Target="https://data.census.gov/cedsci/table?tid=ACSST5Y2018.S2301&amp;layer=VT_2018_050_00_PY_D1&amp;hidePreview=true&amp;vintage=2018&amp;g=0500000US44003" TargetMode="External"/><Relationship Id="rId301" Type="http://schemas.openxmlformats.org/officeDocument/2006/relationships/hyperlink" Target="https://data.census.gov/cedsci/table?g=0400000US44_0600000US4400977000,4400754640&amp;t=Employment&amp;tid=ACSST5Y2018.S2301&amp;vintage=2017&amp;hidePreview=true&amp;layer=VT_2017_060_00_PY_D1&amp;cid=S0801_C01_001E" TargetMode="External"/><Relationship Id="rId322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343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64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550" Type="http://schemas.openxmlformats.org/officeDocument/2006/relationships/hyperlink" Target="http://www.data.cdc.gov/" TargetMode="External"/><Relationship Id="rId61" Type="http://schemas.openxmlformats.org/officeDocument/2006/relationships/hyperlink" Target="https://data.census.gov/cedsci/table?g=0100000US_1600050US4409460_0600000US4400935380,4400977000,4400948340,4400951580,4400925300,4400967460,4400766200,4400764220,4400961160,4400780780,4400950500,4400711800,4400714140,4400914500&amp;t=Employment&amp;text=unemployment&amp;cid=S2301_C01_001E&amp;vintage=2018&amp;tid=ACSST5Y2018.S2301&amp;hidePreview=true&amp;layer=VT_2018_060_00_PY_D1&amp;y=2018&amp;d=ACS%205-Year%20Estimates%20Subject%20Tables&amp;moe=false" TargetMode="External"/><Relationship Id="rId82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199" Type="http://schemas.openxmlformats.org/officeDocument/2006/relationships/hyperlink" Target="https://data.census.gov/cedsci/table?q=unemployed&amp;tid=ACSST1Y2018.S2301&amp;vintage=2018&amp;g=0400000US44&amp;hidePreview=true" TargetMode="External"/><Relationship Id="rId203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85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571" Type="http://schemas.openxmlformats.org/officeDocument/2006/relationships/hyperlink" Target="https://www.ri.gov/election/results/2020/statewide_primary/" TargetMode="External"/><Relationship Id="rId592" Type="http://schemas.openxmlformats.org/officeDocument/2006/relationships/hyperlink" Target="https://www.ri.gov/election/results/2020/statewide_primary/" TargetMode="External"/><Relationship Id="rId19" Type="http://schemas.openxmlformats.org/officeDocument/2006/relationships/hyperlink" Target="https://wonder.cdc.gov/" TargetMode="External"/><Relationship Id="rId224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245" Type="http://schemas.openxmlformats.org/officeDocument/2006/relationships/hyperlink" Target="https://data.census.gov/cedsci/table?g=0400000US44_0600000US4400977000,4400727460&amp;t=Employment&amp;tid=ACSST5Y2018.S2301&amp;vintage=2017&amp;hidePreview=true&amp;layer=VT_2017_060_00_PY_D1&amp;cid=S0801_C01_001E" TargetMode="External"/><Relationship Id="rId266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287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410" Type="http://schemas.openxmlformats.org/officeDocument/2006/relationships/hyperlink" Target="https://data.census.gov/cedsci/table?tid=ACSST5Y2018.S2001&amp;t=Earnings%20%28Individuals%29&amp;hidePreview=true&amp;moe=false&amp;vintage=2018&amp;g=0100000US_0500000US44009" TargetMode="External"/><Relationship Id="rId431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52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73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TargetMode="External"/><Relationship Id="rId494" Type="http://schemas.openxmlformats.org/officeDocument/2006/relationships/hyperlink" Target="https://data.census.gov/cedsci/table?tid=ACSST5Y2018.S2001&amp;t=Earnings%20%28Individuals%29&amp;hidePreview=true&amp;moe=false&amp;vintage=2018&amp;g=0100000US_0500000US44003" TargetMode="External"/><Relationship Id="rId508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529" Type="http://schemas.openxmlformats.org/officeDocument/2006/relationships/hyperlink" Target="http://www.data.cdc.gov/" TargetMode="External"/><Relationship Id="rId30" Type="http://schemas.openxmlformats.org/officeDocument/2006/relationships/hyperlink" Target="https://wonder.cdc.gov/" TargetMode="External"/><Relationship Id="rId105" Type="http://schemas.openxmlformats.org/officeDocument/2006/relationships/hyperlink" Target="https://data.census.gov/cedsci/table?g=0100000US_1600050US4409460_0600000US4400766200,4400764220,4400780780,440073772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26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147" Type="http://schemas.openxmlformats.org/officeDocument/2006/relationships/hyperlink" Target="https://data.census.gov/cedsci/table?q=unemployed&amp;tid=ACSST1Y2018.S2301&amp;vintage=2018&amp;g=0400000US44&amp;hidePreview=true" TargetMode="External"/><Relationship Id="rId168" Type="http://schemas.openxmlformats.org/officeDocument/2006/relationships/hyperlink" Target="https://data.census.gov/cedsci/table?q=unemployed&amp;tid=ACSST1Y2018.S2301&amp;vintage=2018&amp;g=0100000US&amp;hidePreview=true" TargetMode="External"/><Relationship Id="rId312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333" Type="http://schemas.openxmlformats.org/officeDocument/2006/relationships/hyperlink" Target="https://data.census.gov/cedsci/table?g=0400000US44_0600000US4400977000,4400377720&amp;t=Employment&amp;tid=ACSST5Y2018.S2301&amp;vintage=2017&amp;hidePreview=true&amp;layer=VT_2017_060_00_PY_D1&amp;cid=S0801_C01_001E" TargetMode="External"/><Relationship Id="rId354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540" Type="http://schemas.openxmlformats.org/officeDocument/2006/relationships/hyperlink" Target="http://www.data.cdc.gov/" TargetMode="External"/><Relationship Id="rId51" Type="http://schemas.openxmlformats.org/officeDocument/2006/relationships/hyperlink" Target="https://data.census.gov/cedsci/table?q=unemployed&amp;tid=ACSST1Y2018.S2301&amp;vintage=2018&amp;g=0400000US44&amp;hidePreview=true" TargetMode="External"/><Relationship Id="rId72" Type="http://schemas.openxmlformats.org/officeDocument/2006/relationships/hyperlink" Target="https://data.census.gov/cedsci/table?q=unemployed&amp;tid=ACSST1Y2018.S2301&amp;vintage=2018&amp;g=0100000US&amp;hidePreview=true" TargetMode="External"/><Relationship Id="rId93" Type="http://schemas.openxmlformats.org/officeDocument/2006/relationships/hyperlink" Target="https://data.census.gov/cedsci/table?g=0100000US_1600050US4409460_0600000US4400766200,4400764220,4400780780,440072296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89" Type="http://schemas.openxmlformats.org/officeDocument/2006/relationships/hyperlink" Target="https://data.census.gov/cedsci/table?g=0100000US_0600000US4400374300&amp;t=Employment&amp;text=unemployment&amp;cid=S2301_C01_001E&amp;vintage=2018&amp;tid=ACSST5Y2018.S2301&amp;hidePreview=true&amp;layer=VT_2018_060_00_PY_D1&amp;y=2018&amp;d=ACS%205-Year%20Estimates%20Subject%20Tables&amp;moe=false" TargetMode="External"/><Relationship Id="rId375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396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561" Type="http://schemas.openxmlformats.org/officeDocument/2006/relationships/hyperlink" Target="https://www.ri.gov/election/results/2020/statewide_primary/" TargetMode="External"/><Relationship Id="rId582" Type="http://schemas.openxmlformats.org/officeDocument/2006/relationships/hyperlink" Target="https://www.ri.gov/election/results/2020/statewide_primary/" TargetMode="External"/><Relationship Id="rId3" Type="http://schemas.openxmlformats.org/officeDocument/2006/relationships/hyperlink" Target="http://www.rikidscount.org/Portals/0/Uploads/Documents/Factbook%202020/Individual%20Indicators/delayed-prenatal-care-2020fb.pdf?ver=2020-04-03-103700-203" TargetMode="External"/><Relationship Id="rId214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235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56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277" Type="http://schemas.openxmlformats.org/officeDocument/2006/relationships/hyperlink" Target="https://data.census.gov/cedsci/table?g=0400000US44_0600000US4400977000,4400951580&amp;t=Employment&amp;tid=ACSST5Y2018.S2301&amp;vintage=2017&amp;hidePreview=true&amp;layer=VT_2017_060_00_PY_D1&amp;cid=S0801_C01_001E" TargetMode="External"/><Relationship Id="rId298" Type="http://schemas.openxmlformats.org/officeDocument/2006/relationships/hyperlink" Target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00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21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442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463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84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519" Type="http://schemas.openxmlformats.org/officeDocument/2006/relationships/hyperlink" Target="http://www.data.cdc.gov/" TargetMode="External"/><Relationship Id="rId116" Type="http://schemas.openxmlformats.org/officeDocument/2006/relationships/hyperlink" Target="https://data.census.gov/cedsci/table?q=unemployed&amp;tid=ACSST1Y2018.S2301&amp;vintage=2018&amp;g=0100000US&amp;hidePreview=true" TargetMode="External"/><Relationship Id="rId137" Type="http://schemas.openxmlformats.org/officeDocument/2006/relationships/hyperlink" Target="https://data.census.gov/cedsci/table?g=0100000US_1600050US4409460_0600000US4400977000,4400967460,4400766200,4400764220,4400961160,4400780780,4400711800,4400714140,440095050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58" Type="http://schemas.openxmlformats.org/officeDocument/2006/relationships/hyperlink" Target="https://data.census.gov/cedsci/table?q=unemployed&amp;tid=ACSST1Y2018.S2301&amp;vintage=2018&amp;g=0100000US_0500000US44009&amp;hidePreview=true" TargetMode="External"/><Relationship Id="rId302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323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44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530" Type="http://schemas.openxmlformats.org/officeDocument/2006/relationships/hyperlink" Target="http://www.data.cdc.gov/" TargetMode="External"/><Relationship Id="rId20" Type="http://schemas.openxmlformats.org/officeDocument/2006/relationships/hyperlink" Target="https://wonder.cdc.gov/" TargetMode="External"/><Relationship Id="rId41" Type="http://schemas.openxmlformats.org/officeDocument/2006/relationships/hyperlink" Target="https://wonder.cdc.gov/" TargetMode="External"/><Relationship Id="rId62" Type="http://schemas.openxmlformats.org/officeDocument/2006/relationships/hyperlink" Target="https://data.census.gov/cedsci/table?q=unemployed&amp;tid=ACSST1Y2018.S2301&amp;vintage=2018&amp;g=0100000US_0500000US44009&amp;hidePreview=true" TargetMode="External"/><Relationship Id="rId83" Type="http://schemas.openxmlformats.org/officeDocument/2006/relationships/hyperlink" Target="https://data.census.gov/cedsci/table?q=unemployed&amp;tid=ACSST1Y2018.S2301&amp;vintage=2018&amp;g=0400000US44&amp;hidePreview=true" TargetMode="External"/><Relationship Id="rId179" Type="http://schemas.openxmlformats.org/officeDocument/2006/relationships/hyperlink" Target="https://data.census.gov/cedsci/table?q=unemployed&amp;tid=ACSST1Y2018.S2301&amp;vintage=2018&amp;g=0400000US44&amp;hidePreview=true" TargetMode="External"/><Relationship Id="rId365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386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551" Type="http://schemas.openxmlformats.org/officeDocument/2006/relationships/hyperlink" Target="http://www.data.cdc.gov/" TargetMode="External"/><Relationship Id="rId572" Type="http://schemas.openxmlformats.org/officeDocument/2006/relationships/hyperlink" Target="https://www.ri.gov/election/results/2020/statewide_primary/" TargetMode="External"/><Relationship Id="rId593" Type="http://schemas.openxmlformats.org/officeDocument/2006/relationships/hyperlink" Target="https://www.ri.gov/election/results/2020/statewide_primary/" TargetMode="External"/><Relationship Id="rId190" Type="http://schemas.openxmlformats.org/officeDocument/2006/relationships/hyperlink" Target="https://data.census.gov/cedsci/table?tid=ACSST5Y2018.S2301&amp;layer=VT_2018_050_00_PY_D1&amp;hidePreview=true&amp;vintage=2018&amp;g=0500000US44003" TargetMode="External"/><Relationship Id="rId204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225" Type="http://schemas.openxmlformats.org/officeDocument/2006/relationships/hyperlink" Target="https://data.census.gov/cedsci/table?g=0400000US44_0600000US4400977000,4400719180&amp;t=Employment&amp;tid=ACSST5Y2018.S2301&amp;vintage=2017&amp;hidePreview=true&amp;layer=VT_2017_060_00_PY_D1&amp;cid=S0801_C01_001E" TargetMode="External"/><Relationship Id="rId246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267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88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411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32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53" Type="http://schemas.openxmlformats.org/officeDocument/2006/relationships/hyperlink" Target="https://data.census.gov/cedsci/table?tid=ACSST5Y2018.S2001&amp;t=Earnings%20%28Individuals%29&amp;hidePreview=true&amp;moe=false&amp;vintage=2018&amp;g=0100000US_0600000US4400536820,4400542400,4400545460,4400549960,4400557880,4400570880" TargetMode="External"/><Relationship Id="rId474" Type="http://schemas.openxmlformats.org/officeDocument/2006/relationships/hyperlink" Target="https://data.census.gov/cedsci/table?tid=ACSST5Y2018.S2001&amp;t=Earnings%20%28Individuals%29&amp;hidePreview=true&amp;moe=false&amp;vintage=2018&amp;g=0100000US_0500000US44009" TargetMode="External"/><Relationship Id="rId509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80780" TargetMode="External"/><Relationship Id="rId106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127" Type="http://schemas.openxmlformats.org/officeDocument/2006/relationships/hyperlink" Target="https://data.census.gov/cedsci/table?q=unemployed&amp;tid=ACSST1Y2018.S2301&amp;vintage=2018&amp;g=0400000US44&amp;hidePreview=true" TargetMode="External"/><Relationship Id="rId313" Type="http://schemas.openxmlformats.org/officeDocument/2006/relationships/hyperlink" Target="https://data.census.gov/cedsci/table?g=0400000US44_0600000US4400977000,4400961160&amp;t=Employment&amp;tid=ACSST5Y2018.S2301&amp;vintage=2017&amp;hidePreview=true&amp;layer=VT_2017_060_00_PY_D1&amp;cid=S0801_C01_001E" TargetMode="External"/><Relationship Id="rId495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10" Type="http://schemas.openxmlformats.org/officeDocument/2006/relationships/hyperlink" Target="https://wonder.cdc.gov/" TargetMode="External"/><Relationship Id="rId31" Type="http://schemas.openxmlformats.org/officeDocument/2006/relationships/hyperlink" Target="https://wonder.cdc.gov/" TargetMode="External"/><Relationship Id="rId52" Type="http://schemas.openxmlformats.org/officeDocument/2006/relationships/hyperlink" Target="https://data.census.gov/cedsci/table?q=unemployed&amp;tid=ACSST1Y2018.S2301&amp;vintage=2018&amp;g=0100000US&amp;hidePreview=true" TargetMode="External"/><Relationship Id="rId73" Type="http://schemas.openxmlformats.org/officeDocument/2006/relationships/hyperlink" Target="https://data.census.gov/cedsci/table?g=0100000US_1600050US4409460_0600000US4400766200,4400764220,4400780780,4400720080&amp;t=Employment&amp;text=unemployment&amp;cid=S2301_C01_001E&amp;vintage=2018&amp;tid=ACSST5Y2018.S2301&amp;hidePreview=true&amp;layer=VT_2018_060_00_PY_D1&amp;y=2018&amp;d=ACS%205-Year%20Estimates%20Subject%20Tables&amp;moe=false" TargetMode="External"/><Relationship Id="rId94" Type="http://schemas.openxmlformats.org/officeDocument/2006/relationships/hyperlink" Target="https://data.census.gov/cedsci/table?tid=ACSST5Y2018.S2301&amp;layer=VT_2018_050_00_PY_D1&amp;hidePreview=true&amp;vintage=2018&amp;g=0500000US44007" TargetMode="External"/><Relationship Id="rId148" Type="http://schemas.openxmlformats.org/officeDocument/2006/relationships/hyperlink" Target="https://data.census.gov/cedsci/table?q=unemployed&amp;tid=ACSST1Y2018.S2301&amp;vintage=2018&amp;g=0100000US&amp;hidePreview=true" TargetMode="External"/><Relationship Id="rId169" Type="http://schemas.openxmlformats.org/officeDocument/2006/relationships/hyperlink" Target="https://data.census.gov/cedsci/table?g=0100000US_1600050US4409460_0600000US4400780780,4400766200&amp;t=Employment&amp;text=unemployment&amp;cid=S2301_C01_001E&amp;vintage=2018&amp;tid=ACSST5Y2018.S2301&amp;hidePreview=true&amp;layer=VT_2018_060_00_PY_D1&amp;y=2018&amp;d=ACS%205-Year%20Estimates%20Subject%20Tables&amp;moe=false" TargetMode="External"/><Relationship Id="rId334" Type="http://schemas.openxmlformats.org/officeDocument/2006/relationships/hyperlink" Target="https://data.census.gov/cedsci/table?g=0100000US_0500000US44003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355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76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397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TargetMode="External"/><Relationship Id="rId520" Type="http://schemas.openxmlformats.org/officeDocument/2006/relationships/hyperlink" Target="http://www.data.cdc.gov/" TargetMode="External"/><Relationship Id="rId541" Type="http://schemas.openxmlformats.org/officeDocument/2006/relationships/hyperlink" Target="http://www.data.cdc.gov/" TargetMode="External"/><Relationship Id="rId562" Type="http://schemas.openxmlformats.org/officeDocument/2006/relationships/hyperlink" Target="https://www.ri.gov/election/results/2020/statewide_primary/" TargetMode="External"/><Relationship Id="rId583" Type="http://schemas.openxmlformats.org/officeDocument/2006/relationships/hyperlink" Target="https://www.ri.gov/election/results/2020/statewide_primary/" TargetMode="External"/><Relationship Id="rId4" Type="http://schemas.openxmlformats.org/officeDocument/2006/relationships/hyperlink" Target="http://www.rikidscount.org/Portals/0/Uploads/Documents/Factbook%202020/Individual%20Indicators/delayed-prenatal-care-2020fb.pdf?ver=2020-04-03-103700-232" TargetMode="External"/><Relationship Id="rId180" Type="http://schemas.openxmlformats.org/officeDocument/2006/relationships/hyperlink" Target="https://data.census.gov/cedsci/table?q=unemployed&amp;tid=ACSST1Y2018.S2301&amp;vintage=2018&amp;g=0100000US&amp;hidePreview=true" TargetMode="External"/><Relationship Id="rId215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36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257" Type="http://schemas.openxmlformats.org/officeDocument/2006/relationships/hyperlink" Target="https://data.census.gov/cedsci/table?g=0400000US44_0600000US4400977000,4400536820&amp;t=Employment&amp;tid=ACSST5Y2018.S2301&amp;vintage=2017&amp;hidePreview=true&amp;layer=VT_2017_060_00_PY_D1&amp;cid=S0801_C01_001E" TargetMode="External"/><Relationship Id="rId278" Type="http://schemas.openxmlformats.org/officeDocument/2006/relationships/hyperlink" Target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01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422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443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64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303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485" Type="http://schemas.openxmlformats.org/officeDocument/2006/relationships/hyperlink" Target="https://data.census.gov/cedsci/table?tid=ACSST5Y2018.S2001&amp;t=Earnings%20%28Individuals%29&amp;hidePreview=true&amp;moe=false&amp;vintage=2018&amp;g=0100000US_0600000US4400570880" TargetMode="External"/><Relationship Id="rId42" Type="http://schemas.openxmlformats.org/officeDocument/2006/relationships/hyperlink" Target="https://wonder.cdc.gov/" TargetMode="External"/><Relationship Id="rId84" Type="http://schemas.openxmlformats.org/officeDocument/2006/relationships/hyperlink" Target="https://data.census.gov/cedsci/table?q=unemployed&amp;tid=ACSST1Y2018.S2301&amp;vintage=2018&amp;g=0100000US&amp;hidePreview=true" TargetMode="External"/><Relationship Id="rId138" Type="http://schemas.openxmlformats.org/officeDocument/2006/relationships/hyperlink" Target="https://data.census.gov/cedsci/table?q=unemployed&amp;tid=ACSST1Y2018.S2301&amp;vintage=2018&amp;g=0100000US_0500000US44009&amp;hidePreview=true" TargetMode="External"/><Relationship Id="rId345" Type="http://schemas.openxmlformats.org/officeDocument/2006/relationships/hyperlink" Target="https://data.census.gov/cedsci/table?g=0400000US44_0600000US4400977000,4400374300&amp;t=Employment&amp;tid=ACSST5Y2018.S2301&amp;vintage=2017&amp;hidePreview=true&amp;layer=VT_2017_060_00_PY_D1&amp;cid=S0801_C01_001E" TargetMode="External"/><Relationship Id="rId387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10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552" Type="http://schemas.openxmlformats.org/officeDocument/2006/relationships/hyperlink" Target="http://www.data.cdc.gov/" TargetMode="External"/><Relationship Id="rId594" Type="http://schemas.openxmlformats.org/officeDocument/2006/relationships/hyperlink" Target="https://www.ri.gov/election/results/2020/statewide_primary/" TargetMode="External"/><Relationship Id="rId191" Type="http://schemas.openxmlformats.org/officeDocument/2006/relationships/hyperlink" Target="https://data.census.gov/cedsci/table?q=unemployed&amp;tid=ACSST1Y2018.S2301&amp;vintage=2018&amp;g=0400000US44&amp;hidePreview=true" TargetMode="External"/><Relationship Id="rId205" Type="http://schemas.openxmlformats.org/officeDocument/2006/relationships/hyperlink" Target="https://data.census.gov/cedsci/table?g=0400000US44_0600000US4400935380,4400536820,4400318640,4400557880,4400173760,4400719180,4400752480,4400977000,4400754640,4400322240,4400759000,4400378440,4400741500,4400737720,4400948340,4400951580,4400925300,4400374300,4400967460,4400105140,4400766200,4400764220,4400542400,4400500000,4400722960,4400961160,4400720080,4400714140,4400730340,4400751760,4400570880,4400545460,4400549960,4400711800,4400727460,4400780780,4400950500,4400914500,4400377720,4400109280&amp;t=Employment&amp;tid=ACSST5Y2018.S2301&amp;vintage=2017&amp;hidePreview=true&amp;layer=VT_2017_060_00_PY_D1&amp;cid=S0801_C01_001E" TargetMode="External"/><Relationship Id="rId247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412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107" Type="http://schemas.openxmlformats.org/officeDocument/2006/relationships/hyperlink" Target="https://data.census.gov/cedsci/table?q=unemployed&amp;tid=ACSST1Y2018.S2301&amp;vintage=2018&amp;g=0400000US44&amp;hidePreview=true" TargetMode="External"/><Relationship Id="rId289" Type="http://schemas.openxmlformats.org/officeDocument/2006/relationships/hyperlink" Target="https://data.census.gov/cedsci/table?g=0400000US44_0600000US4400977000,4400948340&amp;t=Employment&amp;tid=ACSST5Y2018.S2301&amp;vintage=2017&amp;hidePreview=true&amp;layer=VT_2017_060_00_PY_D1&amp;cid=S0801_C01_001E" TargetMode="External"/><Relationship Id="rId454" Type="http://schemas.openxmlformats.org/officeDocument/2006/relationships/hyperlink" Target="https://data.census.gov/cedsci/table?tid=ACSST5Y2018.S2001&amp;t=Earnings%20%28Individuals%29&amp;hidePreview=true&amp;moe=false&amp;vintage=2018&amp;g=0100000US_0500000US44005" TargetMode="External"/><Relationship Id="rId496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11" Type="http://schemas.openxmlformats.org/officeDocument/2006/relationships/hyperlink" Target="https://wonder.cdc.gov/" TargetMode="External"/><Relationship Id="rId53" Type="http://schemas.openxmlformats.org/officeDocument/2006/relationships/hyperlink" Target="https://data.census.gov/cedsci/table?g=0100000US_1600050US4409460_0600000US4400766200,4400764220,4400780780,4400714140,440071180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49" Type="http://schemas.openxmlformats.org/officeDocument/2006/relationships/hyperlink" Target="https://data.census.gov/cedsci/table?g=0100000US_0600000US4400536820&amp;t=Employment&amp;text=unemployment&amp;cid=S2301_C01_001E&amp;vintage=2018&amp;tid=ACSST5Y2018.S2301&amp;hidePreview=true&amp;layer=VT_2018_060_00_PY_D1&amp;y=2018&amp;d=ACS%205-Year%20Estimates%20Subject%20Tables&amp;moe=false" TargetMode="External"/><Relationship Id="rId314" Type="http://schemas.openxmlformats.org/officeDocument/2006/relationships/hyperlink" Target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356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398" Type="http://schemas.openxmlformats.org/officeDocument/2006/relationships/hyperlink" Target="https://data.census.gov/cedsci/table?tid=ACSST5Y2018.S2001&amp;t=Earnings%20%28Individuals%29&amp;hidePreview=true&amp;moe=false&amp;vintage=2018&amp;g=0100000US_0500000US44009" TargetMode="External"/><Relationship Id="rId521" Type="http://schemas.openxmlformats.org/officeDocument/2006/relationships/hyperlink" Target="http://www.data.cdc.gov/" TargetMode="External"/><Relationship Id="rId563" Type="http://schemas.openxmlformats.org/officeDocument/2006/relationships/hyperlink" Target="https://www.ri.gov/election/results/2020/statewide_primary/" TargetMode="External"/><Relationship Id="rId95" Type="http://schemas.openxmlformats.org/officeDocument/2006/relationships/hyperlink" Target="https://data.census.gov/cedsci/table?q=unemployed&amp;tid=ACSST1Y2018.S2301&amp;vintage=2018&amp;g=0400000US44&amp;hidePreview=true" TargetMode="External"/><Relationship Id="rId160" Type="http://schemas.openxmlformats.org/officeDocument/2006/relationships/hyperlink" Target="https://data.census.gov/cedsci/table?q=unemployed&amp;tid=ACSST1Y2018.S2301&amp;vintage=2018&amp;g=0100000US&amp;hidePreview=true" TargetMode="External"/><Relationship Id="rId216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423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258" Type="http://schemas.openxmlformats.org/officeDocument/2006/relationships/hyperlink" Target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65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22" Type="http://schemas.openxmlformats.org/officeDocument/2006/relationships/hyperlink" Target="https://wonder.cdc.gov/" TargetMode="External"/><Relationship Id="rId64" Type="http://schemas.openxmlformats.org/officeDocument/2006/relationships/hyperlink" Target="https://data.census.gov/cedsci/table?q=unemployed&amp;tid=ACSST1Y2018.S2301&amp;vintage=2018&amp;g=0100000US&amp;hidePreview=true" TargetMode="External"/><Relationship Id="rId118" Type="http://schemas.openxmlformats.org/officeDocument/2006/relationships/hyperlink" Target="https://data.census.gov/cedsci/table?tid=ACSST5Y2018.S2301&amp;layer=VT_2018_050_00_PY_D1&amp;hidePreview=true&amp;vintage=2018&amp;g=0500000US44005" TargetMode="External"/><Relationship Id="rId325" Type="http://schemas.openxmlformats.org/officeDocument/2006/relationships/hyperlink" Target="https://data.census.gov/cedsci/table?g=0400000US44_0600000US4400977000,4400766200&amp;t=Employment&amp;tid=ACSST5Y2018.S2301&amp;vintage=2017&amp;hidePreview=true&amp;layer=VT_2017_060_00_PY_D1&amp;cid=S0801_C01_001E" TargetMode="External"/><Relationship Id="rId367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32" Type="http://schemas.openxmlformats.org/officeDocument/2006/relationships/hyperlink" Target="http://www.data.cdc.gov/" TargetMode="External"/><Relationship Id="rId574" Type="http://schemas.openxmlformats.org/officeDocument/2006/relationships/hyperlink" Target="https://www.ri.gov/election/results/2020/statewide_primary/" TargetMode="External"/><Relationship Id="rId171" Type="http://schemas.openxmlformats.org/officeDocument/2006/relationships/hyperlink" Target="https://data.census.gov/cedsci/table?q=unemployed&amp;tid=ACSST1Y2018.S2301&amp;vintage=2018&amp;g=0400000US44&amp;hidePreview=true" TargetMode="External"/><Relationship Id="rId227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69" Type="http://schemas.openxmlformats.org/officeDocument/2006/relationships/hyperlink" Target="https://data.census.gov/cedsci/table?g=0400000US44_0600000US4400977000,4400542400&amp;t=Employment&amp;tid=ACSST5Y2018.S2301&amp;vintage=2017&amp;hidePreview=true&amp;layer=VT_2017_060_00_PY_D1&amp;cid=S0801_C01_001E" TargetMode="External"/><Relationship Id="rId434" Type="http://schemas.openxmlformats.org/officeDocument/2006/relationships/hyperlink" Target="https://data.census.gov/cedsci/table?tid=ACSST5Y2018.S2001&amp;t=Earnings%20%28Individuals%29&amp;hidePreview=true&amp;moe=false&amp;vintage=2018&amp;g=0100000US_0500000US44009" TargetMode="External"/><Relationship Id="rId476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33" Type="http://schemas.openxmlformats.org/officeDocument/2006/relationships/hyperlink" Target="https://wonder.cdc.gov/" TargetMode="External"/><Relationship Id="rId129" Type="http://schemas.openxmlformats.org/officeDocument/2006/relationships/hyperlink" Target="https://data.census.gov/cedsci/table?g=0100000US_1600050US4409460_0600000US4400766200,4400764220,4400780780,4400741500&amp;t=Employment&amp;text=unemployment&amp;cid=S2301_C01_001E&amp;vintage=2018&amp;tid=ACSST5Y2018.S2301&amp;hidePreview=true&amp;layer=VT_2018_060_00_PY_D1&amp;y=2018&amp;d=ACS%205-Year%20Estimates%20Subject%20Tables&amp;moe=false" TargetMode="External"/><Relationship Id="rId280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336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501" Type="http://schemas.openxmlformats.org/officeDocument/2006/relationships/hyperlink" Target="https://data.census.gov/cedsci/table?tid=ACSST5Y2018.S2001&amp;t=Earnings%20%28Individuals%29&amp;hidePreview=true&amp;moe=false&amp;vintage=2018&amp;g=0100000US_0500000US44009,44003.060000" TargetMode="External"/><Relationship Id="rId543" Type="http://schemas.openxmlformats.org/officeDocument/2006/relationships/hyperlink" Target="http://www.data.cdc.gov/" TargetMode="External"/><Relationship Id="rId75" Type="http://schemas.openxmlformats.org/officeDocument/2006/relationships/hyperlink" Target="https://data.census.gov/cedsci/table?q=unemployed&amp;tid=ACSST1Y2018.S2301&amp;vintage=2018&amp;g=0400000US44&amp;hidePreview=true" TargetMode="External"/><Relationship Id="rId140" Type="http://schemas.openxmlformats.org/officeDocument/2006/relationships/hyperlink" Target="https://data.census.gov/cedsci/table?q=unemployed&amp;tid=ACSST1Y2018.S2301&amp;vintage=2018&amp;g=0100000US&amp;hidePreview=true" TargetMode="External"/><Relationship Id="rId182" Type="http://schemas.openxmlformats.org/officeDocument/2006/relationships/hyperlink" Target="https://data.census.gov/cedsci/table?tid=ACSST5Y2018.S2301&amp;layer=VT_2018_050_00_PY_D1&amp;hidePreview=true&amp;vintage=2018&amp;g=0500000US44003" TargetMode="External"/><Relationship Id="rId378" Type="http://schemas.openxmlformats.org/officeDocument/2006/relationships/hyperlink" Target="https://data.census.gov/cedsci/table?tid=ACSST5Y2018.S2001&amp;t=Earnings%20%28Individuals%29&amp;hidePreview=true&amp;moe=false&amp;vintage=2018&amp;g=0100000US_0500000US44003" TargetMode="External"/><Relationship Id="rId403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85" Type="http://schemas.openxmlformats.org/officeDocument/2006/relationships/hyperlink" Target="https://www.ri.gov/election/results/2020/statewide_primary/" TargetMode="External"/><Relationship Id="rId6" Type="http://schemas.openxmlformats.org/officeDocument/2006/relationships/hyperlink" Target="https://wonder.cdc.gov/" TargetMode="External"/><Relationship Id="rId238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45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TargetMode="External"/><Relationship Id="rId487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291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05" Type="http://schemas.openxmlformats.org/officeDocument/2006/relationships/hyperlink" Target="https://data.census.gov/cedsci/table?g=0400000US44_0600000US4400977000,4400557880&amp;t=Employment&amp;tid=ACSST5Y2018.S2301&amp;vintage=2017&amp;hidePreview=true&amp;layer=VT_2017_060_00_PY_D1&amp;cid=S0801_C01_001E" TargetMode="External"/><Relationship Id="rId347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512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4" Type="http://schemas.openxmlformats.org/officeDocument/2006/relationships/hyperlink" Target="https://wonder.cdc.gov/" TargetMode="External"/><Relationship Id="rId86" Type="http://schemas.openxmlformats.org/officeDocument/2006/relationships/hyperlink" Target="https://data.census.gov/cedsci/table?q=unemployed&amp;tid=ACSST1Y2018.S2301&amp;vintage=2018&amp;g=0100000US_0500000US44009&amp;hidePreview=true" TargetMode="External"/><Relationship Id="rId151" Type="http://schemas.openxmlformats.org/officeDocument/2006/relationships/hyperlink" Target="https://data.census.gov/cedsci/table?q=unemployed&amp;tid=ACSST1Y2018.S2301&amp;vintage=2018&amp;g=0400000US44&amp;hidePreview=true" TargetMode="External"/><Relationship Id="rId389" Type="http://schemas.openxmlformats.org/officeDocument/2006/relationships/hyperlink" Target="https://data.census.gov/cedsci/table?tid=ACSST5Y2018.S2001&amp;t=Earnings%20%28Individuals%29&amp;hidePreview=true&amp;moe=false&amp;vintage=2018&amp;g=0100000US_0500000US44009,44003.060000" TargetMode="External"/><Relationship Id="rId554" Type="http://schemas.openxmlformats.org/officeDocument/2006/relationships/hyperlink" Target="http://www.data.cdc.gov/" TargetMode="External"/><Relationship Id="rId596" Type="http://schemas.openxmlformats.org/officeDocument/2006/relationships/hyperlink" Target="https://www.ri.gov/election/results/2020/statewide_primary/" TargetMode="External"/><Relationship Id="rId193" Type="http://schemas.openxmlformats.org/officeDocument/2006/relationships/hyperlink" Target="https://data.census.gov/cedsci/table?g=0100000US_1600050US4409460_0600000US4400766200,4400764220,4400780780,4400711800,4400714140,4400977000&amp;t=Employment&amp;text=unemployment&amp;cid=S2301_C01_001E&amp;vintage=2018&amp;tid=ACSST5Y2018.S2301&amp;hidePreview=true&amp;layer=VT_2018_060_00_PY_D1&amp;y=2018&amp;d=ACS%205-Year%20Estimates%20Subject%20Tables&amp;moe=false" TargetMode="External"/><Relationship Id="rId207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49" Type="http://schemas.openxmlformats.org/officeDocument/2006/relationships/hyperlink" Target="https://data.census.gov/cedsci/table?g=0400000US44_0600000US4400977000,4400730340&amp;t=Employment&amp;tid=ACSST5Y2018.S2301&amp;vintage=2017&amp;hidePreview=true&amp;layer=VT_2017_060_00_PY_D1&amp;cid=S0801_C01_001E" TargetMode="External"/><Relationship Id="rId414" Type="http://schemas.openxmlformats.org/officeDocument/2006/relationships/hyperlink" Target="https://data.census.gov/cedsci/table?tid=ACSST5Y2018.S2001&amp;t=Earnings%20%28Individuals%29&amp;hidePreview=true&amp;moe=false&amp;vintage=2018&amp;g=0100000US_0500000US44005" TargetMode="External"/><Relationship Id="rId456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98" Type="http://schemas.openxmlformats.org/officeDocument/2006/relationships/hyperlink" Target="https://data.census.gov/cedsci/table?tid=ACSST5Y2018.S2001&amp;t=Earnings%20%28Individuals%29&amp;hidePreview=true&amp;moe=false&amp;vintage=2018&amp;g=0100000US_0500000US44001" TargetMode="External"/><Relationship Id="rId13" Type="http://schemas.openxmlformats.org/officeDocument/2006/relationships/hyperlink" Target="https://wonder.cdc.gov/" TargetMode="External"/><Relationship Id="rId109" Type="http://schemas.openxmlformats.org/officeDocument/2006/relationships/hyperlink" Target="https://data.census.gov/cedsci/table?g=0100000US_1600050US4409460_0600000US4400766200,4400764220,4400780780,4400741500&amp;t=Employment&amp;text=unemployment&amp;cid=S2301_C01_001E&amp;vintage=2018&amp;tid=ACSST5Y2018.S2301&amp;hidePreview=true&amp;layer=VT_2018_060_00_PY_D1&amp;y=2018&amp;d=ACS%205-Year%20Estimates%20Subject%20Tables&amp;moe=false" TargetMode="External"/><Relationship Id="rId260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316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523" Type="http://schemas.openxmlformats.org/officeDocument/2006/relationships/hyperlink" Target="http://www.data.cdc.gov/" TargetMode="External"/><Relationship Id="rId55" Type="http://schemas.openxmlformats.org/officeDocument/2006/relationships/hyperlink" Target="https://data.census.gov/cedsci/table?q=unemployed&amp;tid=ACSST1Y2018.S2301&amp;vintage=2018&amp;g=0400000US44&amp;hidePreview=true" TargetMode="External"/><Relationship Id="rId97" Type="http://schemas.openxmlformats.org/officeDocument/2006/relationships/hyperlink" Target="https://data.census.gov/cedsci/table?g=0100000US_1600050US4409460_0600000US4400977000,4400948340,4400951580,4400967460,4400766200,4400764220,4400961160,4400780780,4400950500,4400711800,4400714140,440093538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20" Type="http://schemas.openxmlformats.org/officeDocument/2006/relationships/hyperlink" Target="https://data.census.gov/cedsci/table?q=unemployed&amp;tid=ACSST1Y2018.S2301&amp;vintage=2018&amp;g=0100000US&amp;hidePreview=true" TargetMode="External"/><Relationship Id="rId358" Type="http://schemas.openxmlformats.org/officeDocument/2006/relationships/hyperlink" Target="https://data.census.gov/cedsci/table?tid=ACSST5Y2018.S2001&amp;t=Earnings%20%28Individuals%29&amp;hidePreview=true&amp;moe=false&amp;vintage=2018&amp;g=0100000US_0500000US44001" TargetMode="External"/><Relationship Id="rId565" Type="http://schemas.openxmlformats.org/officeDocument/2006/relationships/hyperlink" Target="https://www.ri.gov/election/results/2020/statewide_primary/" TargetMode="External"/><Relationship Id="rId162" Type="http://schemas.openxmlformats.org/officeDocument/2006/relationships/hyperlink" Target="https://data.census.gov/cedsci/table?q=unemployed&amp;tid=ACSST1Y2018.S2301&amp;vintage=2018&amp;g=0100000US_0500000US44009&amp;hidePreview=true" TargetMode="External"/><Relationship Id="rId218" Type="http://schemas.openxmlformats.org/officeDocument/2006/relationships/hyperlink" Target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425" Type="http://schemas.openxmlformats.org/officeDocument/2006/relationships/hyperlink" Target="https://data.census.gov/cedsci/table?tid=ACSST5Y2018.S2001&amp;t=Earnings%20%28Individuals%29&amp;hidePreview=true&amp;moe=false&amp;vintage=2018&amp;g=0100000US_0600000US4400536820,4400542400,4400545460,4400549960,4400557880,4400570880" TargetMode="External"/><Relationship Id="rId467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271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4" Type="http://schemas.openxmlformats.org/officeDocument/2006/relationships/hyperlink" Target="https://wonder.cdc.gov/" TargetMode="External"/><Relationship Id="rId66" Type="http://schemas.openxmlformats.org/officeDocument/2006/relationships/hyperlink" Target="https://data.census.gov/cedsci/table?tid=ACSST5Y2018.S2301&amp;layer=VT_2018_050_00_PY_D1&amp;hidePreview=true&amp;vintage=2018&amp;g=0500000US44003" TargetMode="External"/><Relationship Id="rId131" Type="http://schemas.openxmlformats.org/officeDocument/2006/relationships/hyperlink" Target="https://data.census.gov/cedsci/table?q=unemployed&amp;tid=ACSST1Y2018.S2301&amp;vintage=2018&amp;g=0400000US44&amp;hidePreview=true" TargetMode="External"/><Relationship Id="rId327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69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534" Type="http://schemas.openxmlformats.org/officeDocument/2006/relationships/hyperlink" Target="http://www.data.cdc.gov/" TargetMode="External"/><Relationship Id="rId576" Type="http://schemas.openxmlformats.org/officeDocument/2006/relationships/hyperlink" Target="https://www.ri.gov/election/results/2020/statewide_primary/" TargetMode="External"/><Relationship Id="rId173" Type="http://schemas.openxmlformats.org/officeDocument/2006/relationships/hyperlink" Target="https://data.census.gov/cedsci/table?g=0100000US_0600000US4400570880&amp;t=Employment&amp;text=unemployment&amp;cid=S2301_C01_001E&amp;vintage=2018&amp;tid=ACSST5Y2018.S2301&amp;hidePreview=true&amp;layer=VT_2018_060_00_PY_D1&amp;y=2018&amp;d=ACS%205-Year%20Estimates%20Subject%20Tables&amp;moe=false" TargetMode="External"/><Relationship Id="rId229" Type="http://schemas.openxmlformats.org/officeDocument/2006/relationships/hyperlink" Target="https://data.census.gov/cedsci/table?g=0400000US44_0600000US4400977000,4400720080&amp;t=Employment&amp;tid=ACSST5Y2018.S2301&amp;vintage=2017&amp;hidePreview=true&amp;layer=VT_2017_060_00_PY_D1&amp;cid=S0801_C01_001E" TargetMode="External"/><Relationship Id="rId380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36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240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478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35" Type="http://schemas.openxmlformats.org/officeDocument/2006/relationships/hyperlink" Target="https://wonder.cdc.gov/" TargetMode="External"/><Relationship Id="rId77" Type="http://schemas.openxmlformats.org/officeDocument/2006/relationships/hyperlink" Target="https://data.census.gov/cedsci/table?g=0100000US_1600050US4409460_0600000US440032224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00" Type="http://schemas.openxmlformats.org/officeDocument/2006/relationships/hyperlink" Target="https://data.census.gov/cedsci/table?q=unemployed&amp;tid=ACSST1Y2018.S2301&amp;vintage=2018&amp;g=0100000US&amp;hidePreview=true" TargetMode="External"/><Relationship Id="rId282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338" Type="http://schemas.openxmlformats.org/officeDocument/2006/relationships/hyperlink" Target="https://data.census.gov/cedsci/table?g=0100000US_0500000US44003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503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45" Type="http://schemas.openxmlformats.org/officeDocument/2006/relationships/hyperlink" Target="http://www.data.cdc.gov/" TargetMode="External"/><Relationship Id="rId587" Type="http://schemas.openxmlformats.org/officeDocument/2006/relationships/hyperlink" Target="https://www.ri.gov/election/results/2020/statewide_primary/" TargetMode="External"/><Relationship Id="rId8" Type="http://schemas.openxmlformats.org/officeDocument/2006/relationships/hyperlink" Target="https://wonder.cdc.gov/" TargetMode="External"/><Relationship Id="rId142" Type="http://schemas.openxmlformats.org/officeDocument/2006/relationships/hyperlink" Target="https://data.census.gov/cedsci/table?tid=ACSST5Y2018.S2301&amp;layer=VT_2018_050_00_PY_D1&amp;hidePreview=true&amp;vintage=2018&amp;g=0500000US44005" TargetMode="External"/><Relationship Id="rId184" Type="http://schemas.openxmlformats.org/officeDocument/2006/relationships/hyperlink" Target="https://data.census.gov/cedsci/table?q=unemployed&amp;tid=ACSST1Y2018.S2301&amp;vintage=2018&amp;g=0100000US&amp;hidePreview=true" TargetMode="External"/><Relationship Id="rId391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05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TargetMode="External"/><Relationship Id="rId447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251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489" Type="http://schemas.openxmlformats.org/officeDocument/2006/relationships/hyperlink" Target="https://data.census.gov/cedsci/table?tid=ACSST5Y2018.S2001&amp;t=Earnings%20%28Individuals%29&amp;hidePreview=true&amp;moe=false&amp;vintage=2018&amp;g=0100000US_0500000US44009,44003.060000" TargetMode="External"/><Relationship Id="rId46" Type="http://schemas.openxmlformats.org/officeDocument/2006/relationships/hyperlink" Target="https://data.census.gov/cedsci/table?tid=ACSST5Y2018.S2301&amp;layer=VT_2018_050_00_PY_D1&amp;g=0500000US44001&amp;hidePreview=true&amp;vintage=2018" TargetMode="External"/><Relationship Id="rId293" Type="http://schemas.openxmlformats.org/officeDocument/2006/relationships/hyperlink" Target="https://data.census.gov/cedsci/table?g=0400000US44_0600000US4400977000,4400950500&amp;t=Employment&amp;tid=ACSST5Y2018.S2301&amp;vintage=2017&amp;hidePreview=true&amp;layer=VT_2017_060_00_PY_D1&amp;cid=S0801_C01_001E" TargetMode="External"/><Relationship Id="rId307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349" Type="http://schemas.openxmlformats.org/officeDocument/2006/relationships/hyperlink" Target="https://data.census.gov/cedsci/table?g=0400000US44_0600000US4400977000&amp;t=Employment&amp;tid=ACSST5Y2018.S2301&amp;vintage=2017&amp;hidePreview=true&amp;layer=VT_2017_060_00_PY_D1&amp;cid=S0801_C01_001E" TargetMode="External"/><Relationship Id="rId514" Type="http://schemas.openxmlformats.org/officeDocument/2006/relationships/hyperlink" Target="https://data.census.gov/cedsci/table?tid=ACSST5Y2018.S2001&amp;t=Earnings%20%28Individuals%29&amp;hidePreview=true&amp;moe=false&amp;vintage=2018&amp;g=0100000US_0500000US44001" TargetMode="External"/><Relationship Id="rId556" Type="http://schemas.openxmlformats.org/officeDocument/2006/relationships/hyperlink" Target="https://www.huduser.gov/portal/datasets/fmr/fmrs/FY2020_code/2020summary.odn" TargetMode="External"/><Relationship Id="rId88" Type="http://schemas.openxmlformats.org/officeDocument/2006/relationships/hyperlink" Target="https://data.census.gov/cedsci/table?q=unemployed&amp;tid=ACSST1Y2018.S2301&amp;vintage=2018&amp;g=0100000US&amp;hidePreview=true" TargetMode="External"/><Relationship Id="rId111" Type="http://schemas.openxmlformats.org/officeDocument/2006/relationships/hyperlink" Target="https://data.census.gov/cedsci/table?q=unemployed&amp;tid=ACSST1Y2018.S2301&amp;vintage=2018&amp;g=0400000US44&amp;hidePreview=true" TargetMode="External"/><Relationship Id="rId153" Type="http://schemas.openxmlformats.org/officeDocument/2006/relationships/hyperlink" Target="https://data.census.gov/cedsci/table?g=0100000US_1600050US4409460_0600000US4400766200,4400764220,4400780780,440075900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95" Type="http://schemas.openxmlformats.org/officeDocument/2006/relationships/hyperlink" Target="https://data.census.gov/cedsci/table?q=unemployed&amp;tid=ACSST1Y2018.S2301&amp;vintage=2018&amp;g=0400000US44&amp;hidePreview=true" TargetMode="External"/><Relationship Id="rId209" Type="http://schemas.openxmlformats.org/officeDocument/2006/relationships/hyperlink" Target="https://data.census.gov/cedsci/table?g=0400000US44_0600000US4400977000,4400711800&amp;t=Employment&amp;tid=ACSST5Y2018.S2301&amp;vintage=2017&amp;hidePreview=true&amp;layer=VT_2017_060_00_PY_D1&amp;cid=S0801_C01_001E" TargetMode="External"/><Relationship Id="rId360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416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598" Type="http://schemas.openxmlformats.org/officeDocument/2006/relationships/hyperlink" Target="https://www.ri.gov/election/results/2020/statewide_primary/" TargetMode="External"/><Relationship Id="rId220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458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15" Type="http://schemas.openxmlformats.org/officeDocument/2006/relationships/hyperlink" Target="https://wonder.cdc.gov/" TargetMode="External"/><Relationship Id="rId57" Type="http://schemas.openxmlformats.org/officeDocument/2006/relationships/hyperlink" Target="https://data.census.gov/cedsci/table?g=0100000US_1600050US4409460_0600000US4400766200,4400764220,4400780780,4400714140&amp;t=Employment&amp;text=unemployment&amp;cid=S2301_C01_001E&amp;vintage=2018&amp;tid=ACSST5Y2018.S2301&amp;hidePreview=true&amp;layer=VT_2018_060_00_PY_D1&amp;y=2018&amp;d=ACS%205-Year%20Estimates%20Subject%20Tables&amp;moe=false" TargetMode="External"/><Relationship Id="rId262" Type="http://schemas.openxmlformats.org/officeDocument/2006/relationships/hyperlink" Target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318" Type="http://schemas.openxmlformats.org/officeDocument/2006/relationships/hyperlink" Target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525" Type="http://schemas.openxmlformats.org/officeDocument/2006/relationships/hyperlink" Target="http://www.data.cdc.gov/" TargetMode="External"/><Relationship Id="rId567" Type="http://schemas.openxmlformats.org/officeDocument/2006/relationships/hyperlink" Target="https://www.ri.gov/election/results/2020/statewide_primary/" TargetMode="External"/><Relationship Id="rId99" Type="http://schemas.openxmlformats.org/officeDocument/2006/relationships/hyperlink" Target="https://data.census.gov/cedsci/table?q=unemployed&amp;tid=ACSST1Y2018.S2301&amp;vintage=2018&amp;g=0400000US44&amp;hidePreview=true" TargetMode="External"/><Relationship Id="rId122" Type="http://schemas.openxmlformats.org/officeDocument/2006/relationships/hyperlink" Target="https://data.census.gov/cedsci/table?q=unemployed&amp;tid=ACSST1Y2018.S2301&amp;vintage=2018&amp;g=0100000US_0500000US44009&amp;hidePreview=true" TargetMode="External"/><Relationship Id="rId164" Type="http://schemas.openxmlformats.org/officeDocument/2006/relationships/hyperlink" Target="https://data.census.gov/cedsci/table?q=unemployed&amp;tid=ACSST1Y2018.S2301&amp;vintage=2018&amp;g=0100000US&amp;hidePreview=true" TargetMode="External"/><Relationship Id="rId371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27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469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TargetMode="External"/><Relationship Id="rId26" Type="http://schemas.openxmlformats.org/officeDocument/2006/relationships/hyperlink" Target="https://wonder.cdc.gov/" TargetMode="External"/><Relationship Id="rId231" Type="http://schemas.openxmlformats.org/officeDocument/2006/relationships/hyperlink" Target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TargetMode="External"/><Relationship Id="rId273" Type="http://schemas.openxmlformats.org/officeDocument/2006/relationships/hyperlink" Target="https://data.census.gov/cedsci/table?g=0400000US44_0600000US4400977000,4400545460&amp;t=Employment&amp;tid=ACSST5Y2018.S2301&amp;vintage=2017&amp;hidePreview=true&amp;layer=VT_2017_060_00_PY_D1&amp;cid=S0801_C01_001E" TargetMode="External"/><Relationship Id="rId329" Type="http://schemas.openxmlformats.org/officeDocument/2006/relationships/hyperlink" Target="https://data.census.gov/cedsci/table?g=0400000US44_0600000US4400977000,4400570880&amp;t=Employment&amp;tid=ACSST5Y2018.S2301&amp;vintage=2017&amp;hidePreview=true&amp;layer=VT_2017_060_00_PY_D1&amp;cid=S0801_C01_001E" TargetMode="External"/><Relationship Id="rId480" Type="http://schemas.openxmlformats.org/officeDocument/2006/relationships/hyperlink" Target="https://data.census.gov/cedsci/table?tid=ACSST5Y2018.S2001&amp;t=Earnings%20%28Individuals%29&amp;hidePreview=true&amp;moe=false&amp;vintage=2018&amp;g=0100000US" TargetMode="External"/><Relationship Id="rId536" Type="http://schemas.openxmlformats.org/officeDocument/2006/relationships/hyperlink" Target="http://www.data.cdc.gov/" TargetMode="External"/><Relationship Id="rId68" Type="http://schemas.openxmlformats.org/officeDocument/2006/relationships/hyperlink" Target="https://data.census.gov/cedsci/table?q=unemployed&amp;tid=ACSST1Y2018.S2301&amp;vintage=2018&amp;g=0100000US&amp;hidePreview=true" TargetMode="External"/><Relationship Id="rId133" Type="http://schemas.openxmlformats.org/officeDocument/2006/relationships/hyperlink" Target="https://data.census.gov/cedsci/table?g=0100000US_1600050US4409460_0600000US4400977000,4400967460,4400766200,4400764220,4400961160,4400780780,4400950500,4400711800,4400714140,4400948340&amp;t=Employment&amp;text=unemployment&amp;cid=S2301_C01_001E&amp;vintage=2018&amp;tid=ACSST5Y2018.S2301&amp;hidePreview=true&amp;layer=VT_2018_060_00_PY_D1&amp;y=2018&amp;d=ACS%205-Year%20Estimates%20Subject%20Tables&amp;moe=false" TargetMode="External"/><Relationship Id="rId175" Type="http://schemas.openxmlformats.org/officeDocument/2006/relationships/hyperlink" Target="https://data.census.gov/cedsci/table?q=unemployed&amp;tid=ACSST1Y2018.S2301&amp;vintage=2018&amp;g=0400000US44&amp;hidePreview=true" TargetMode="External"/><Relationship Id="rId340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578" Type="http://schemas.openxmlformats.org/officeDocument/2006/relationships/hyperlink" Target="https://www.ri.gov/election/results/2020/statewide_primary/" TargetMode="External"/><Relationship Id="rId200" Type="http://schemas.openxmlformats.org/officeDocument/2006/relationships/hyperlink" Target="https://data.census.gov/cedsci/table?q=unemployed&amp;tid=ACSST1Y2018.S2301&amp;vintage=2018&amp;g=0100000US&amp;hidePreview=true" TargetMode="External"/><Relationship Id="rId382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438" Type="http://schemas.openxmlformats.org/officeDocument/2006/relationships/hyperlink" Target="https://data.census.gov/cedsci/table?tid=ACSST5Y2018.S2001&amp;t=Earnings%20%28Individuals%29&amp;hidePreview=true&amp;moe=false&amp;vintage=2018&amp;g=0100000US_0500000US44007" TargetMode="External"/><Relationship Id="rId242" Type="http://schemas.openxmlformats.org/officeDocument/2006/relationships/hyperlink" Target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TargetMode="External"/><Relationship Id="rId284" Type="http://schemas.openxmlformats.org/officeDocument/2006/relationships/hyperlink" Target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TargetMode="External"/><Relationship Id="rId491" Type="http://schemas.openxmlformats.org/officeDocument/2006/relationships/hyperlink" Target="https://data.census.gov/cedsci/table?tid=ACSST5Y2018.S2001&amp;t=Earnings%20%28Individuals%29&amp;hidePreview=true&amp;moe=false&amp;vintage=2018&amp;g=0100000US_0400000US44" TargetMode="External"/><Relationship Id="rId505" Type="http://schemas.openxmlformats.org/officeDocument/2006/relationships/hyperlink" Target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18" Type="http://schemas.openxmlformats.org/officeDocument/2006/relationships/pivotTable" Target="../pivotTables/pivotTable19.xml"/><Relationship Id="rId26" Type="http://schemas.openxmlformats.org/officeDocument/2006/relationships/pivotTable" Target="../pivotTables/pivotTable27.xml"/><Relationship Id="rId3" Type="http://schemas.openxmlformats.org/officeDocument/2006/relationships/pivotTable" Target="../pivotTables/pivotTable4.xml"/><Relationship Id="rId21" Type="http://schemas.openxmlformats.org/officeDocument/2006/relationships/pivotTable" Target="../pivotTables/pivotTable22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17" Type="http://schemas.openxmlformats.org/officeDocument/2006/relationships/pivotTable" Target="../pivotTables/pivotTable18.xml"/><Relationship Id="rId25" Type="http://schemas.openxmlformats.org/officeDocument/2006/relationships/pivotTable" Target="../pivotTables/pivotTable26.xml"/><Relationship Id="rId2" Type="http://schemas.openxmlformats.org/officeDocument/2006/relationships/pivotTable" Target="../pivotTables/pivotTable3.xml"/><Relationship Id="rId16" Type="http://schemas.openxmlformats.org/officeDocument/2006/relationships/pivotTable" Target="../pivotTables/pivotTable17.xml"/><Relationship Id="rId20" Type="http://schemas.openxmlformats.org/officeDocument/2006/relationships/pivotTable" Target="../pivotTables/pivotTable21.xml"/><Relationship Id="rId29" Type="http://schemas.openxmlformats.org/officeDocument/2006/relationships/pivotTable" Target="../pivotTables/pivotTable30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24" Type="http://schemas.openxmlformats.org/officeDocument/2006/relationships/pivotTable" Target="../pivotTables/pivotTable25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23" Type="http://schemas.openxmlformats.org/officeDocument/2006/relationships/pivotTable" Target="../pivotTables/pivotTable24.xml"/><Relationship Id="rId28" Type="http://schemas.openxmlformats.org/officeDocument/2006/relationships/pivotTable" Target="../pivotTables/pivotTable29.xml"/><Relationship Id="rId10" Type="http://schemas.openxmlformats.org/officeDocument/2006/relationships/pivotTable" Target="../pivotTables/pivotTable11.xml"/><Relationship Id="rId19" Type="http://schemas.openxmlformats.org/officeDocument/2006/relationships/pivotTable" Target="../pivotTables/pivotTable20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Relationship Id="rId22" Type="http://schemas.openxmlformats.org/officeDocument/2006/relationships/pivotTable" Target="../pivotTables/pivotTable23.xml"/><Relationship Id="rId27" Type="http://schemas.openxmlformats.org/officeDocument/2006/relationships/pivotTable" Target="../pivotTables/pivotTable28.xml"/><Relationship Id="rId30" Type="http://schemas.openxmlformats.org/officeDocument/2006/relationships/pivotTable" Target="../pivotTables/pivot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defaultColWidth="12.6171875" defaultRowHeight="15" customHeight="1"/>
  <cols>
    <col min="1" max="1" width="16.85546875" customWidth="1"/>
    <col min="2" max="2" width="51.85546875" customWidth="1"/>
    <col min="3" max="3" width="46.6171875" customWidth="1"/>
    <col min="4" max="26" width="8.85546875" customWidth="1"/>
  </cols>
  <sheetData>
    <row r="1" spans="1:4" ht="13.5" customHeight="1">
      <c r="A1" s="1" t="s">
        <v>0</v>
      </c>
      <c r="B1" s="2" t="s">
        <v>1</v>
      </c>
      <c r="C1" s="2" t="s">
        <v>2</v>
      </c>
      <c r="D1" s="3"/>
    </row>
    <row r="2" spans="1:4" ht="13.5" customHeight="1">
      <c r="A2" s="3">
        <v>1.1000000000000001</v>
      </c>
      <c r="B2" s="4" t="s">
        <v>3</v>
      </c>
      <c r="C2" s="5" t="s">
        <v>4</v>
      </c>
      <c r="D2" s="3"/>
    </row>
    <row r="3" spans="1:4" ht="13.5" customHeight="1">
      <c r="A3" s="3">
        <v>1.2</v>
      </c>
      <c r="B3" s="5" t="s">
        <v>5</v>
      </c>
      <c r="C3" s="5" t="s">
        <v>6</v>
      </c>
      <c r="D3" s="3"/>
    </row>
    <row r="4" spans="1:4" ht="13.5" customHeight="1">
      <c r="A4" s="3">
        <v>1.3</v>
      </c>
      <c r="B4" s="4" t="s">
        <v>7</v>
      </c>
      <c r="C4" s="4" t="s">
        <v>8</v>
      </c>
      <c r="D4" s="3"/>
    </row>
    <row r="5" spans="1:4" ht="13.5" customHeight="1">
      <c r="A5" s="3">
        <v>1.4</v>
      </c>
      <c r="B5" s="4" t="s">
        <v>9</v>
      </c>
      <c r="C5" s="4" t="s">
        <v>10</v>
      </c>
      <c r="D5" s="3"/>
    </row>
    <row r="6" spans="1:4" ht="13.5" customHeight="1">
      <c r="A6" s="3">
        <v>1.5</v>
      </c>
      <c r="B6" s="6" t="s">
        <v>11</v>
      </c>
      <c r="C6" s="4" t="s">
        <v>12</v>
      </c>
      <c r="D6" s="3"/>
    </row>
    <row r="7" spans="1:4" ht="13.5" customHeight="1">
      <c r="A7" s="3">
        <v>1.6</v>
      </c>
      <c r="B7" s="4" t="s">
        <v>13</v>
      </c>
      <c r="C7" s="4" t="s">
        <v>14</v>
      </c>
      <c r="D7" s="3"/>
    </row>
    <row r="8" spans="1:4" ht="13.5" customHeight="1">
      <c r="A8" s="3">
        <v>2.1</v>
      </c>
      <c r="B8" s="4" t="s">
        <v>15</v>
      </c>
      <c r="C8" s="4" t="s">
        <v>16</v>
      </c>
      <c r="D8" s="3"/>
    </row>
    <row r="9" spans="1:4" ht="13.5" customHeight="1">
      <c r="A9" s="3">
        <v>2.2000000000000002</v>
      </c>
      <c r="B9" s="4" t="s">
        <v>17</v>
      </c>
      <c r="C9" s="4" t="s">
        <v>17</v>
      </c>
      <c r="D9" s="3"/>
    </row>
    <row r="10" spans="1:4" ht="13.5" customHeight="1">
      <c r="A10" s="3">
        <v>2.2999999999999998</v>
      </c>
      <c r="B10" s="4" t="s">
        <v>18</v>
      </c>
      <c r="C10" s="4" t="s">
        <v>18</v>
      </c>
      <c r="D10" s="3"/>
    </row>
    <row r="11" spans="1:4" ht="13.5" customHeight="1">
      <c r="A11" s="3">
        <v>2.4</v>
      </c>
      <c r="B11" s="4" t="s">
        <v>19</v>
      </c>
      <c r="C11" s="4" t="s">
        <v>19</v>
      </c>
      <c r="D11" s="3"/>
    </row>
    <row r="12" spans="1:4" ht="13.5" customHeight="1">
      <c r="A12" s="3">
        <v>2.5</v>
      </c>
      <c r="B12" s="4" t="s">
        <v>20</v>
      </c>
      <c r="C12" s="4" t="s">
        <v>20</v>
      </c>
      <c r="D12" s="3"/>
    </row>
    <row r="13" spans="1:4" ht="13.5" customHeight="1">
      <c r="A13" s="3">
        <v>2.6</v>
      </c>
      <c r="B13" s="4" t="s">
        <v>21</v>
      </c>
      <c r="C13" s="4" t="s">
        <v>21</v>
      </c>
      <c r="D13" s="3"/>
    </row>
    <row r="14" spans="1:4" ht="13.5" customHeight="1">
      <c r="A14" s="3">
        <v>3.1</v>
      </c>
      <c r="B14" s="4" t="s">
        <v>22</v>
      </c>
      <c r="C14" s="4" t="s">
        <v>22</v>
      </c>
      <c r="D14" s="3"/>
    </row>
    <row r="15" spans="1:4" ht="13.5" customHeight="1">
      <c r="A15" s="3">
        <v>3.2</v>
      </c>
      <c r="B15" s="4" t="s">
        <v>23</v>
      </c>
      <c r="C15" s="4" t="s">
        <v>23</v>
      </c>
      <c r="D15" s="3"/>
    </row>
    <row r="16" spans="1:4" ht="13.5" customHeight="1">
      <c r="A16" s="3">
        <v>3.3</v>
      </c>
      <c r="B16" s="4" t="s">
        <v>24</v>
      </c>
      <c r="C16" s="4" t="s">
        <v>25</v>
      </c>
      <c r="D16" s="3"/>
    </row>
    <row r="17" spans="1:4" ht="13.5" customHeight="1">
      <c r="A17" s="3">
        <v>3.4</v>
      </c>
      <c r="B17" s="4" t="s">
        <v>26</v>
      </c>
      <c r="C17" s="4" t="s">
        <v>27</v>
      </c>
      <c r="D17" s="3"/>
    </row>
    <row r="18" spans="1:4" ht="13.5" customHeight="1">
      <c r="A18" s="3">
        <v>3.5</v>
      </c>
      <c r="B18" s="4" t="s">
        <v>28</v>
      </c>
      <c r="C18" s="4" t="s">
        <v>28</v>
      </c>
      <c r="D18" s="3"/>
    </row>
    <row r="19" spans="1:4" ht="13.5" customHeight="1">
      <c r="A19" s="3">
        <v>3.6</v>
      </c>
      <c r="B19" s="4" t="s">
        <v>29</v>
      </c>
      <c r="C19" s="4" t="s">
        <v>29</v>
      </c>
      <c r="D19" s="3"/>
    </row>
    <row r="20" spans="1:4" ht="13.5" customHeight="1">
      <c r="A20" s="3">
        <v>4.0999999999999996</v>
      </c>
      <c r="B20" s="4" t="s">
        <v>30</v>
      </c>
      <c r="C20" s="4" t="s">
        <v>31</v>
      </c>
      <c r="D20" s="3"/>
    </row>
    <row r="21" spans="1:4" ht="13.5" customHeight="1">
      <c r="A21" s="3">
        <v>4.2</v>
      </c>
      <c r="B21" s="4" t="s">
        <v>32</v>
      </c>
      <c r="C21" s="4" t="s">
        <v>33</v>
      </c>
      <c r="D21" s="3"/>
    </row>
    <row r="22" spans="1:4" ht="13.5" customHeight="1">
      <c r="A22" s="3">
        <v>4.3</v>
      </c>
      <c r="B22" s="4" t="s">
        <v>34</v>
      </c>
      <c r="C22" s="4" t="s">
        <v>34</v>
      </c>
      <c r="D22" s="3"/>
    </row>
    <row r="23" spans="1:4" ht="13.5" customHeight="1">
      <c r="A23" s="3">
        <v>4.4000000000000004</v>
      </c>
      <c r="B23" s="4" t="s">
        <v>35</v>
      </c>
      <c r="C23" s="4" t="s">
        <v>35</v>
      </c>
      <c r="D23" s="3"/>
    </row>
    <row r="24" spans="1:4" ht="13.5" customHeight="1">
      <c r="A24" s="3">
        <v>4.5</v>
      </c>
      <c r="B24" s="4" t="s">
        <v>36</v>
      </c>
      <c r="C24" s="4" t="s">
        <v>37</v>
      </c>
      <c r="D24" s="3"/>
    </row>
    <row r="25" spans="1:4" ht="13.5" customHeight="1">
      <c r="A25" s="3">
        <v>4.5999999999999996</v>
      </c>
      <c r="B25" s="4" t="s">
        <v>38</v>
      </c>
      <c r="C25" s="4" t="s">
        <v>39</v>
      </c>
      <c r="D25" s="3"/>
    </row>
    <row r="26" spans="1:4" ht="13.5" customHeight="1">
      <c r="A26" s="3">
        <v>5.0999999999999996</v>
      </c>
      <c r="B26" s="4" t="s">
        <v>40</v>
      </c>
      <c r="C26" s="4" t="s">
        <v>41</v>
      </c>
      <c r="D26" s="3"/>
    </row>
    <row r="27" spans="1:4" ht="13.5" customHeight="1">
      <c r="A27" s="3">
        <v>5.2</v>
      </c>
      <c r="B27" s="4" t="s">
        <v>42</v>
      </c>
      <c r="C27" s="4" t="s">
        <v>43</v>
      </c>
      <c r="D27" s="3"/>
    </row>
    <row r="28" spans="1:4" ht="13.5" customHeight="1">
      <c r="A28" s="3">
        <v>5.3</v>
      </c>
      <c r="B28" s="4" t="s">
        <v>44</v>
      </c>
      <c r="C28" s="4" t="s">
        <v>45</v>
      </c>
      <c r="D28" s="3"/>
    </row>
    <row r="29" spans="1:4" ht="13.5" customHeight="1">
      <c r="A29" s="3">
        <v>5.4</v>
      </c>
      <c r="B29" s="4" t="s">
        <v>46</v>
      </c>
      <c r="C29" s="4" t="s">
        <v>47</v>
      </c>
      <c r="D29" s="3"/>
    </row>
    <row r="30" spans="1:4" ht="13.5" customHeight="1">
      <c r="A30" s="3">
        <v>5.5</v>
      </c>
      <c r="B30" s="4" t="s">
        <v>48</v>
      </c>
      <c r="C30" s="4" t="s">
        <v>49</v>
      </c>
      <c r="D30" s="3"/>
    </row>
    <row r="31" spans="1:4" ht="13.5" customHeight="1">
      <c r="A31" s="3">
        <v>5.6</v>
      </c>
      <c r="B31" s="4" t="s">
        <v>50</v>
      </c>
      <c r="C31" s="4" t="s">
        <v>51</v>
      </c>
    </row>
    <row r="32" spans="1:4" ht="13.5" customHeight="1">
      <c r="B32" s="5"/>
      <c r="C32" s="5"/>
    </row>
    <row r="33" spans="2:3" ht="13.5" customHeight="1">
      <c r="B33" s="5"/>
      <c r="C33" s="5"/>
    </row>
    <row r="34" spans="2:3" ht="13.5" customHeight="1">
      <c r="B34" s="5"/>
      <c r="C34" s="5"/>
    </row>
    <row r="35" spans="2:3" ht="13.5" customHeight="1">
      <c r="B35" s="5"/>
      <c r="C35" s="5"/>
    </row>
    <row r="36" spans="2:3" ht="13.5" customHeight="1">
      <c r="B36" s="5"/>
      <c r="C36" s="5"/>
    </row>
    <row r="37" spans="2:3" ht="13.5" customHeight="1">
      <c r="B37" s="5"/>
      <c r="C37" s="5"/>
    </row>
    <row r="38" spans="2:3" ht="13.5" customHeight="1">
      <c r="B38" s="5"/>
      <c r="C38" s="5"/>
    </row>
    <row r="39" spans="2:3" ht="13.5" customHeight="1">
      <c r="B39" s="5"/>
      <c r="C39" s="5"/>
    </row>
    <row r="40" spans="2:3" ht="13.5" customHeight="1">
      <c r="B40" s="5"/>
      <c r="C40" s="5"/>
    </row>
    <row r="41" spans="2:3" ht="13.5" customHeight="1">
      <c r="B41" s="5"/>
      <c r="C41" s="5"/>
    </row>
    <row r="42" spans="2:3" ht="13.5" customHeight="1">
      <c r="B42" s="5"/>
      <c r="C42" s="5"/>
    </row>
    <row r="43" spans="2:3" ht="13.5" customHeight="1">
      <c r="B43" s="5"/>
      <c r="C43" s="5"/>
    </row>
    <row r="44" spans="2:3" ht="13.5" customHeight="1">
      <c r="B44" s="5"/>
      <c r="C44" s="5"/>
    </row>
    <row r="45" spans="2:3" ht="13.5" customHeight="1">
      <c r="B45" s="5"/>
      <c r="C45" s="5"/>
    </row>
    <row r="46" spans="2:3" ht="13.5" customHeight="1">
      <c r="B46" s="5"/>
      <c r="C46" s="5"/>
    </row>
    <row r="47" spans="2:3" ht="13.5" customHeight="1">
      <c r="B47" s="5"/>
      <c r="C47" s="5"/>
    </row>
    <row r="48" spans="2:3" ht="13.5" customHeight="1">
      <c r="B48" s="5"/>
      <c r="C48" s="5"/>
    </row>
    <row r="49" spans="2:3" ht="13.5" customHeight="1">
      <c r="B49" s="5"/>
      <c r="C49" s="5"/>
    </row>
    <row r="50" spans="2:3" ht="13.5" customHeight="1">
      <c r="B50" s="5"/>
      <c r="C50" s="5"/>
    </row>
    <row r="51" spans="2:3" ht="13.5" customHeight="1">
      <c r="B51" s="5"/>
      <c r="C51" s="5"/>
    </row>
    <row r="52" spans="2:3" ht="13.5" customHeight="1">
      <c r="B52" s="5"/>
      <c r="C52" s="5"/>
    </row>
    <row r="53" spans="2:3" ht="13.5" customHeight="1">
      <c r="B53" s="5"/>
      <c r="C53" s="5"/>
    </row>
    <row r="54" spans="2:3" ht="13.5" customHeight="1">
      <c r="B54" s="5"/>
      <c r="C54" s="5"/>
    </row>
    <row r="55" spans="2:3" ht="13.5" customHeight="1">
      <c r="B55" s="5"/>
      <c r="C55" s="5"/>
    </row>
    <row r="56" spans="2:3" ht="13.5" customHeight="1">
      <c r="B56" s="5"/>
      <c r="C56" s="5"/>
    </row>
    <row r="57" spans="2:3" ht="13.5" customHeight="1">
      <c r="B57" s="5"/>
      <c r="C57" s="5"/>
    </row>
    <row r="58" spans="2:3" ht="13.5" customHeight="1">
      <c r="B58" s="5"/>
      <c r="C58" s="5"/>
    </row>
    <row r="59" spans="2:3" ht="13.5" customHeight="1">
      <c r="B59" s="5"/>
      <c r="C59" s="5"/>
    </row>
    <row r="60" spans="2:3" ht="13.5" customHeight="1">
      <c r="B60" s="5"/>
      <c r="C60" s="5"/>
    </row>
    <row r="61" spans="2:3" ht="13.5" customHeight="1">
      <c r="B61" s="5"/>
      <c r="C61" s="5"/>
    </row>
    <row r="62" spans="2:3" ht="13.5" customHeight="1">
      <c r="B62" s="5"/>
      <c r="C62" s="5"/>
    </row>
    <row r="63" spans="2:3" ht="13.5" customHeight="1">
      <c r="B63" s="5"/>
      <c r="C63" s="5"/>
    </row>
    <row r="64" spans="2:3" ht="13.5" customHeight="1">
      <c r="B64" s="5"/>
      <c r="C64" s="5"/>
    </row>
    <row r="65" spans="2:3" ht="13.5" customHeight="1">
      <c r="B65" s="5"/>
      <c r="C65" s="5"/>
    </row>
    <row r="66" spans="2:3" ht="13.5" customHeight="1">
      <c r="B66" s="5"/>
      <c r="C66" s="5"/>
    </row>
    <row r="67" spans="2:3" ht="13.5" customHeight="1">
      <c r="B67" s="5"/>
      <c r="C67" s="5"/>
    </row>
    <row r="68" spans="2:3" ht="13.5" customHeight="1">
      <c r="B68" s="5"/>
      <c r="C68" s="5"/>
    </row>
    <row r="69" spans="2:3" ht="13.5" customHeight="1">
      <c r="B69" s="5"/>
      <c r="C69" s="5"/>
    </row>
    <row r="70" spans="2:3" ht="13.5" customHeight="1">
      <c r="B70" s="5"/>
      <c r="C70" s="5"/>
    </row>
    <row r="71" spans="2:3" ht="13.5" customHeight="1">
      <c r="B71" s="5"/>
      <c r="C71" s="5"/>
    </row>
    <row r="72" spans="2:3" ht="13.5" customHeight="1">
      <c r="B72" s="5"/>
      <c r="C72" s="5"/>
    </row>
    <row r="73" spans="2:3" ht="13.5" customHeight="1">
      <c r="B73" s="5"/>
      <c r="C73" s="5"/>
    </row>
    <row r="74" spans="2:3" ht="13.5" customHeight="1">
      <c r="B74" s="5"/>
      <c r="C74" s="5"/>
    </row>
    <row r="75" spans="2:3" ht="13.5" customHeight="1">
      <c r="B75" s="5"/>
      <c r="C75" s="5"/>
    </row>
    <row r="76" spans="2:3" ht="13.5" customHeight="1">
      <c r="B76" s="5"/>
      <c r="C76" s="5"/>
    </row>
    <row r="77" spans="2:3" ht="13.5" customHeight="1">
      <c r="B77" s="5"/>
      <c r="C77" s="5"/>
    </row>
    <row r="78" spans="2:3" ht="13.5" customHeight="1">
      <c r="B78" s="5"/>
      <c r="C78" s="5"/>
    </row>
    <row r="79" spans="2:3" ht="13.5" customHeight="1">
      <c r="B79" s="5"/>
      <c r="C79" s="5"/>
    </row>
    <row r="80" spans="2:3" ht="13.5" customHeight="1">
      <c r="B80" s="5"/>
      <c r="C80" s="5"/>
    </row>
    <row r="81" spans="2:3" ht="13.5" customHeight="1">
      <c r="B81" s="5"/>
      <c r="C81" s="5"/>
    </row>
    <row r="82" spans="2:3" ht="13.5" customHeight="1">
      <c r="B82" s="5"/>
      <c r="C82" s="5"/>
    </row>
    <row r="83" spans="2:3" ht="13.5" customHeight="1">
      <c r="B83" s="5"/>
      <c r="C83" s="5"/>
    </row>
    <row r="84" spans="2:3" ht="13.5" customHeight="1">
      <c r="B84" s="5"/>
      <c r="C84" s="5"/>
    </row>
    <row r="85" spans="2:3" ht="13.5" customHeight="1">
      <c r="B85" s="5"/>
      <c r="C85" s="5"/>
    </row>
    <row r="86" spans="2:3" ht="13.5" customHeight="1">
      <c r="B86" s="5"/>
      <c r="C86" s="5"/>
    </row>
    <row r="87" spans="2:3" ht="13.5" customHeight="1">
      <c r="B87" s="5"/>
      <c r="C87" s="5"/>
    </row>
    <row r="88" spans="2:3" ht="13.5" customHeight="1">
      <c r="B88" s="5"/>
      <c r="C88" s="5"/>
    </row>
    <row r="89" spans="2:3" ht="13.5" customHeight="1">
      <c r="B89" s="5"/>
      <c r="C89" s="5"/>
    </row>
    <row r="90" spans="2:3" ht="13.5" customHeight="1">
      <c r="B90" s="5"/>
      <c r="C90" s="5"/>
    </row>
    <row r="91" spans="2:3" ht="13.5" customHeight="1">
      <c r="B91" s="5"/>
      <c r="C91" s="5"/>
    </row>
    <row r="92" spans="2:3" ht="13.5" customHeight="1">
      <c r="B92" s="5"/>
      <c r="C92" s="5"/>
    </row>
    <row r="93" spans="2:3" ht="13.5" customHeight="1">
      <c r="B93" s="5"/>
      <c r="C93" s="5"/>
    </row>
    <row r="94" spans="2:3" ht="13.5" customHeight="1">
      <c r="B94" s="5"/>
      <c r="C94" s="5"/>
    </row>
    <row r="95" spans="2:3" ht="13.5" customHeight="1">
      <c r="B95" s="5"/>
      <c r="C95" s="5"/>
    </row>
    <row r="96" spans="2:3" ht="13.5" customHeight="1">
      <c r="B96" s="5"/>
      <c r="C96" s="5"/>
    </row>
    <row r="97" spans="2:3" ht="13.5" customHeight="1">
      <c r="B97" s="5"/>
      <c r="C97" s="5"/>
    </row>
    <row r="98" spans="2:3" ht="13.5" customHeight="1">
      <c r="B98" s="5"/>
      <c r="C98" s="5"/>
    </row>
    <row r="99" spans="2:3" ht="13.5" customHeight="1">
      <c r="B99" s="5"/>
      <c r="C99" s="5"/>
    </row>
    <row r="100" spans="2:3" ht="13.5" customHeight="1">
      <c r="B100" s="5"/>
      <c r="C100" s="5"/>
    </row>
    <row r="101" spans="2:3" ht="13.5" customHeight="1">
      <c r="B101" s="5"/>
      <c r="C101" s="5"/>
    </row>
    <row r="102" spans="2:3" ht="13.5" customHeight="1">
      <c r="B102" s="5"/>
      <c r="C102" s="5"/>
    </row>
    <row r="103" spans="2:3" ht="13.5" customHeight="1">
      <c r="B103" s="5"/>
      <c r="C103" s="5"/>
    </row>
    <row r="104" spans="2:3" ht="13.5" customHeight="1">
      <c r="B104" s="5"/>
      <c r="C104" s="5"/>
    </row>
    <row r="105" spans="2:3" ht="13.5" customHeight="1">
      <c r="B105" s="5"/>
      <c r="C105" s="5"/>
    </row>
    <row r="106" spans="2:3" ht="13.5" customHeight="1">
      <c r="B106" s="5"/>
      <c r="C106" s="5"/>
    </row>
    <row r="107" spans="2:3" ht="13.5" customHeight="1">
      <c r="B107" s="5"/>
      <c r="C107" s="5"/>
    </row>
    <row r="108" spans="2:3" ht="13.5" customHeight="1">
      <c r="B108" s="5"/>
      <c r="C108" s="5"/>
    </row>
    <row r="109" spans="2:3" ht="13.5" customHeight="1">
      <c r="B109" s="5"/>
      <c r="C109" s="5"/>
    </row>
    <row r="110" spans="2:3" ht="13.5" customHeight="1">
      <c r="B110" s="5"/>
      <c r="C110" s="5"/>
    </row>
    <row r="111" spans="2:3" ht="13.5" customHeight="1">
      <c r="B111" s="5"/>
      <c r="C111" s="5"/>
    </row>
    <row r="112" spans="2:3" ht="13.5" customHeight="1">
      <c r="B112" s="5"/>
      <c r="C112" s="5"/>
    </row>
    <row r="113" spans="2:3" ht="13.5" customHeight="1">
      <c r="B113" s="5"/>
      <c r="C113" s="5"/>
    </row>
    <row r="114" spans="2:3" ht="13.5" customHeight="1">
      <c r="B114" s="5"/>
      <c r="C114" s="5"/>
    </row>
    <row r="115" spans="2:3" ht="13.5" customHeight="1">
      <c r="B115" s="5"/>
      <c r="C115" s="5"/>
    </row>
    <row r="116" spans="2:3" ht="13.5" customHeight="1">
      <c r="B116" s="5"/>
      <c r="C116" s="5"/>
    </row>
    <row r="117" spans="2:3" ht="13.5" customHeight="1">
      <c r="B117" s="5"/>
      <c r="C117" s="5"/>
    </row>
    <row r="118" spans="2:3" ht="13.5" customHeight="1">
      <c r="B118" s="5"/>
      <c r="C118" s="5"/>
    </row>
    <row r="119" spans="2:3" ht="13.5" customHeight="1">
      <c r="B119" s="5"/>
      <c r="C119" s="5"/>
    </row>
    <row r="120" spans="2:3" ht="13.5" customHeight="1">
      <c r="B120" s="5"/>
      <c r="C120" s="5"/>
    </row>
    <row r="121" spans="2:3" ht="13.5" customHeight="1">
      <c r="B121" s="5"/>
      <c r="C121" s="5"/>
    </row>
    <row r="122" spans="2:3" ht="13.5" customHeight="1">
      <c r="B122" s="5"/>
      <c r="C122" s="5"/>
    </row>
    <row r="123" spans="2:3" ht="13.5" customHeight="1">
      <c r="B123" s="5"/>
      <c r="C123" s="5"/>
    </row>
    <row r="124" spans="2:3" ht="13.5" customHeight="1">
      <c r="B124" s="5"/>
      <c r="C124" s="5"/>
    </row>
    <row r="125" spans="2:3" ht="13.5" customHeight="1">
      <c r="B125" s="5"/>
      <c r="C125" s="5"/>
    </row>
    <row r="126" spans="2:3" ht="13.5" customHeight="1">
      <c r="B126" s="5"/>
      <c r="C126" s="5"/>
    </row>
    <row r="127" spans="2:3" ht="13.5" customHeight="1">
      <c r="B127" s="5"/>
      <c r="C127" s="5"/>
    </row>
    <row r="128" spans="2:3" ht="13.5" customHeight="1">
      <c r="B128" s="5"/>
      <c r="C128" s="5"/>
    </row>
    <row r="129" spans="2:3" ht="13.5" customHeight="1">
      <c r="B129" s="5"/>
      <c r="C129" s="5"/>
    </row>
    <row r="130" spans="2:3" ht="13.5" customHeight="1">
      <c r="B130" s="5"/>
      <c r="C130" s="5"/>
    </row>
    <row r="131" spans="2:3" ht="13.5" customHeight="1">
      <c r="B131" s="5"/>
      <c r="C131" s="5"/>
    </row>
    <row r="132" spans="2:3" ht="13.5" customHeight="1">
      <c r="B132" s="5"/>
      <c r="C132" s="5"/>
    </row>
    <row r="133" spans="2:3" ht="13.5" customHeight="1">
      <c r="B133" s="5"/>
      <c r="C133" s="5"/>
    </row>
    <row r="134" spans="2:3" ht="13.5" customHeight="1">
      <c r="B134" s="5"/>
      <c r="C134" s="5"/>
    </row>
    <row r="135" spans="2:3" ht="13.5" customHeight="1">
      <c r="B135" s="5"/>
      <c r="C135" s="5"/>
    </row>
    <row r="136" spans="2:3" ht="13.5" customHeight="1">
      <c r="B136" s="5"/>
      <c r="C136" s="5"/>
    </row>
    <row r="137" spans="2:3" ht="13.5" customHeight="1">
      <c r="B137" s="5"/>
      <c r="C137" s="5"/>
    </row>
    <row r="138" spans="2:3" ht="13.5" customHeight="1">
      <c r="B138" s="5"/>
      <c r="C138" s="5"/>
    </row>
    <row r="139" spans="2:3" ht="13.5" customHeight="1">
      <c r="B139" s="5"/>
      <c r="C139" s="5"/>
    </row>
    <row r="140" spans="2:3" ht="13.5" customHeight="1">
      <c r="B140" s="5"/>
      <c r="C140" s="5"/>
    </row>
    <row r="141" spans="2:3" ht="13.5" customHeight="1">
      <c r="B141" s="5"/>
      <c r="C141" s="5"/>
    </row>
    <row r="142" spans="2:3" ht="13.5" customHeight="1">
      <c r="B142" s="5"/>
      <c r="C142" s="5"/>
    </row>
    <row r="143" spans="2:3" ht="13.5" customHeight="1">
      <c r="B143" s="5"/>
      <c r="C143" s="5"/>
    </row>
    <row r="144" spans="2:3" ht="13.5" customHeight="1">
      <c r="B144" s="5"/>
      <c r="C144" s="5"/>
    </row>
    <row r="145" spans="2:3" ht="13.5" customHeight="1">
      <c r="B145" s="5"/>
      <c r="C145" s="5"/>
    </row>
    <row r="146" spans="2:3" ht="13.5" customHeight="1">
      <c r="B146" s="5"/>
      <c r="C146" s="5"/>
    </row>
    <row r="147" spans="2:3" ht="13.5" customHeight="1">
      <c r="B147" s="5"/>
      <c r="C147" s="5"/>
    </row>
    <row r="148" spans="2:3" ht="13.5" customHeight="1">
      <c r="B148" s="5"/>
      <c r="C148" s="5"/>
    </row>
    <row r="149" spans="2:3" ht="13.5" customHeight="1">
      <c r="B149" s="5"/>
      <c r="C149" s="5"/>
    </row>
    <row r="150" spans="2:3" ht="13.5" customHeight="1">
      <c r="B150" s="5"/>
      <c r="C150" s="5"/>
    </row>
    <row r="151" spans="2:3" ht="13.5" customHeight="1">
      <c r="B151" s="5"/>
      <c r="C151" s="5"/>
    </row>
    <row r="152" spans="2:3" ht="13.5" customHeight="1">
      <c r="B152" s="5"/>
      <c r="C152" s="5"/>
    </row>
    <row r="153" spans="2:3" ht="13.5" customHeight="1">
      <c r="B153" s="5"/>
      <c r="C153" s="5"/>
    </row>
    <row r="154" spans="2:3" ht="13.5" customHeight="1">
      <c r="B154" s="5"/>
      <c r="C154" s="5"/>
    </row>
    <row r="155" spans="2:3" ht="13.5" customHeight="1">
      <c r="B155" s="5"/>
      <c r="C155" s="5"/>
    </row>
    <row r="156" spans="2:3" ht="13.5" customHeight="1">
      <c r="B156" s="5"/>
      <c r="C156" s="5"/>
    </row>
    <row r="157" spans="2:3" ht="13.5" customHeight="1">
      <c r="B157" s="5"/>
      <c r="C157" s="5"/>
    </row>
    <row r="158" spans="2:3" ht="13.5" customHeight="1">
      <c r="B158" s="5"/>
      <c r="C158" s="5"/>
    </row>
    <row r="159" spans="2:3" ht="13.5" customHeight="1">
      <c r="B159" s="5"/>
      <c r="C159" s="5"/>
    </row>
    <row r="160" spans="2:3" ht="13.5" customHeight="1">
      <c r="B160" s="5"/>
      <c r="C160" s="5"/>
    </row>
    <row r="161" spans="2:3" ht="13.5" customHeight="1">
      <c r="B161" s="5"/>
      <c r="C161" s="5"/>
    </row>
    <row r="162" spans="2:3" ht="13.5" customHeight="1">
      <c r="B162" s="5"/>
      <c r="C162" s="5"/>
    </row>
    <row r="163" spans="2:3" ht="13.5" customHeight="1">
      <c r="B163" s="5"/>
      <c r="C163" s="5"/>
    </row>
    <row r="164" spans="2:3" ht="13.5" customHeight="1">
      <c r="B164" s="5"/>
      <c r="C164" s="5"/>
    </row>
    <row r="165" spans="2:3" ht="13.5" customHeight="1">
      <c r="B165" s="5"/>
      <c r="C165" s="5"/>
    </row>
    <row r="166" spans="2:3" ht="13.5" customHeight="1">
      <c r="B166" s="5"/>
      <c r="C166" s="5"/>
    </row>
    <row r="167" spans="2:3" ht="13.5" customHeight="1">
      <c r="B167" s="5"/>
      <c r="C167" s="5"/>
    </row>
    <row r="168" spans="2:3" ht="13.5" customHeight="1">
      <c r="B168" s="5"/>
      <c r="C168" s="5"/>
    </row>
    <row r="169" spans="2:3" ht="13.5" customHeight="1">
      <c r="B169" s="5"/>
      <c r="C169" s="5"/>
    </row>
    <row r="170" spans="2:3" ht="13.5" customHeight="1">
      <c r="B170" s="5"/>
      <c r="C170" s="5"/>
    </row>
    <row r="171" spans="2:3" ht="13.5" customHeight="1">
      <c r="B171" s="5"/>
      <c r="C171" s="5"/>
    </row>
    <row r="172" spans="2:3" ht="13.5" customHeight="1">
      <c r="B172" s="5"/>
      <c r="C172" s="5"/>
    </row>
    <row r="173" spans="2:3" ht="13.5" customHeight="1">
      <c r="B173" s="5"/>
      <c r="C173" s="5"/>
    </row>
    <row r="174" spans="2:3" ht="13.5" customHeight="1">
      <c r="B174" s="5"/>
      <c r="C174" s="5"/>
    </row>
    <row r="175" spans="2:3" ht="13.5" customHeight="1">
      <c r="B175" s="5"/>
      <c r="C175" s="5"/>
    </row>
    <row r="176" spans="2:3" ht="13.5" customHeight="1">
      <c r="B176" s="5"/>
      <c r="C176" s="5"/>
    </row>
    <row r="177" spans="2:3" ht="13.5" customHeight="1">
      <c r="B177" s="5"/>
      <c r="C177" s="5"/>
    </row>
    <row r="178" spans="2:3" ht="13.5" customHeight="1">
      <c r="B178" s="5"/>
      <c r="C178" s="5"/>
    </row>
    <row r="179" spans="2:3" ht="13.5" customHeight="1">
      <c r="B179" s="5"/>
      <c r="C179" s="5"/>
    </row>
    <row r="180" spans="2:3" ht="13.5" customHeight="1">
      <c r="B180" s="5"/>
      <c r="C180" s="5"/>
    </row>
    <row r="181" spans="2:3" ht="13.5" customHeight="1">
      <c r="B181" s="5"/>
      <c r="C181" s="5"/>
    </row>
    <row r="182" spans="2:3" ht="13.5" customHeight="1">
      <c r="B182" s="5"/>
      <c r="C182" s="5"/>
    </row>
    <row r="183" spans="2:3" ht="13.5" customHeight="1">
      <c r="B183" s="5"/>
      <c r="C183" s="5"/>
    </row>
    <row r="184" spans="2:3" ht="13.5" customHeight="1">
      <c r="B184" s="5"/>
      <c r="C184" s="5"/>
    </row>
    <row r="185" spans="2:3" ht="13.5" customHeight="1">
      <c r="B185" s="5"/>
      <c r="C185" s="5"/>
    </row>
    <row r="186" spans="2:3" ht="13.5" customHeight="1">
      <c r="B186" s="5"/>
      <c r="C186" s="5"/>
    </row>
    <row r="187" spans="2:3" ht="13.5" customHeight="1">
      <c r="B187" s="5"/>
      <c r="C187" s="5"/>
    </row>
    <row r="188" spans="2:3" ht="13.5" customHeight="1">
      <c r="B188" s="5"/>
      <c r="C188" s="5"/>
    </row>
    <row r="189" spans="2:3" ht="13.5" customHeight="1">
      <c r="B189" s="5"/>
      <c r="C189" s="5"/>
    </row>
    <row r="190" spans="2:3" ht="13.5" customHeight="1">
      <c r="B190" s="5"/>
      <c r="C190" s="5"/>
    </row>
    <row r="191" spans="2:3" ht="13.5" customHeight="1">
      <c r="B191" s="5"/>
      <c r="C191" s="5"/>
    </row>
    <row r="192" spans="2:3" ht="13.5" customHeight="1">
      <c r="B192" s="5"/>
      <c r="C192" s="5"/>
    </row>
    <row r="193" spans="2:3" ht="13.5" customHeight="1">
      <c r="B193" s="5"/>
      <c r="C193" s="5"/>
    </row>
    <row r="194" spans="2:3" ht="13.5" customHeight="1">
      <c r="B194" s="5"/>
      <c r="C194" s="5"/>
    </row>
    <row r="195" spans="2:3" ht="13.5" customHeight="1">
      <c r="B195" s="5"/>
      <c r="C195" s="5"/>
    </row>
    <row r="196" spans="2:3" ht="13.5" customHeight="1">
      <c r="B196" s="5"/>
      <c r="C196" s="5"/>
    </row>
    <row r="197" spans="2:3" ht="13.5" customHeight="1">
      <c r="B197" s="5"/>
      <c r="C197" s="5"/>
    </row>
    <row r="198" spans="2:3" ht="13.5" customHeight="1">
      <c r="B198" s="5"/>
      <c r="C198" s="5"/>
    </row>
    <row r="199" spans="2:3" ht="13.5" customHeight="1">
      <c r="B199" s="5"/>
      <c r="C199" s="5"/>
    </row>
    <row r="200" spans="2:3" ht="13.5" customHeight="1">
      <c r="B200" s="5"/>
      <c r="C200" s="5"/>
    </row>
    <row r="201" spans="2:3" ht="13.5" customHeight="1">
      <c r="B201" s="5"/>
      <c r="C201" s="5"/>
    </row>
    <row r="202" spans="2:3" ht="13.5" customHeight="1">
      <c r="B202" s="5"/>
      <c r="C202" s="5"/>
    </row>
    <row r="203" spans="2:3" ht="13.5" customHeight="1">
      <c r="B203" s="5"/>
      <c r="C203" s="5"/>
    </row>
    <row r="204" spans="2:3" ht="13.5" customHeight="1">
      <c r="B204" s="5"/>
      <c r="C204" s="5"/>
    </row>
    <row r="205" spans="2:3" ht="13.5" customHeight="1">
      <c r="B205" s="5"/>
      <c r="C205" s="5"/>
    </row>
    <row r="206" spans="2:3" ht="13.5" customHeight="1">
      <c r="B206" s="5"/>
      <c r="C206" s="5"/>
    </row>
    <row r="207" spans="2:3" ht="13.5" customHeight="1">
      <c r="B207" s="5"/>
      <c r="C207" s="5"/>
    </row>
    <row r="208" spans="2:3" ht="13.5" customHeight="1">
      <c r="B208" s="5"/>
      <c r="C208" s="5"/>
    </row>
    <row r="209" spans="2:3" ht="13.5" customHeight="1">
      <c r="B209" s="5"/>
      <c r="C209" s="5"/>
    </row>
    <row r="210" spans="2:3" ht="13.5" customHeight="1">
      <c r="B210" s="5"/>
      <c r="C210" s="5"/>
    </row>
    <row r="211" spans="2:3" ht="13.5" customHeight="1">
      <c r="B211" s="5"/>
      <c r="C211" s="5"/>
    </row>
    <row r="212" spans="2:3" ht="13.5" customHeight="1">
      <c r="B212" s="5"/>
      <c r="C212" s="5"/>
    </row>
    <row r="213" spans="2:3" ht="13.5" customHeight="1">
      <c r="B213" s="5"/>
      <c r="C213" s="5"/>
    </row>
    <row r="214" spans="2:3" ht="13.5" customHeight="1">
      <c r="B214" s="5"/>
      <c r="C214" s="5"/>
    </row>
    <row r="215" spans="2:3" ht="13.5" customHeight="1">
      <c r="B215" s="5"/>
      <c r="C215" s="5"/>
    </row>
    <row r="216" spans="2:3" ht="13.5" customHeight="1">
      <c r="B216" s="5"/>
      <c r="C216" s="5"/>
    </row>
    <row r="217" spans="2:3" ht="13.5" customHeight="1">
      <c r="B217" s="5"/>
      <c r="C217" s="5"/>
    </row>
    <row r="218" spans="2:3" ht="13.5" customHeight="1">
      <c r="B218" s="5"/>
      <c r="C218" s="5"/>
    </row>
    <row r="219" spans="2:3" ht="13.5" customHeight="1">
      <c r="B219" s="5"/>
      <c r="C219" s="5"/>
    </row>
    <row r="220" spans="2:3" ht="13.5" customHeight="1">
      <c r="B220" s="5"/>
      <c r="C220" s="5"/>
    </row>
    <row r="221" spans="2:3" ht="13.5" customHeight="1">
      <c r="B221" s="5"/>
      <c r="C221" s="5"/>
    </row>
    <row r="222" spans="2:3" ht="13.5" customHeight="1">
      <c r="B222" s="5"/>
      <c r="C222" s="5"/>
    </row>
    <row r="223" spans="2:3" ht="13.5" customHeight="1">
      <c r="B223" s="5"/>
      <c r="C223" s="5"/>
    </row>
    <row r="224" spans="2:3" ht="13.5" customHeight="1">
      <c r="B224" s="5"/>
      <c r="C224" s="5"/>
    </row>
    <row r="225" spans="2:3" ht="13.5" customHeight="1">
      <c r="B225" s="5"/>
      <c r="C225" s="5"/>
    </row>
    <row r="226" spans="2:3" ht="13.5" customHeight="1">
      <c r="B226" s="5"/>
      <c r="C226" s="5"/>
    </row>
    <row r="227" spans="2:3" ht="13.5" customHeight="1">
      <c r="B227" s="5"/>
      <c r="C227" s="5"/>
    </row>
    <row r="228" spans="2:3" ht="13.5" customHeight="1">
      <c r="B228" s="5"/>
      <c r="C228" s="5"/>
    </row>
    <row r="229" spans="2:3" ht="13.5" customHeight="1">
      <c r="B229" s="5"/>
      <c r="C229" s="5"/>
    </row>
    <row r="230" spans="2:3" ht="13.5" customHeight="1">
      <c r="B230" s="5"/>
      <c r="C230" s="5"/>
    </row>
    <row r="231" spans="2:3" ht="13.5" customHeight="1">
      <c r="B231" s="5"/>
      <c r="C231" s="5"/>
    </row>
    <row r="232" spans="2:3" ht="13.5" customHeight="1">
      <c r="B232" s="5"/>
      <c r="C232" s="5"/>
    </row>
    <row r="233" spans="2:3" ht="13.5" customHeight="1">
      <c r="B233" s="5"/>
      <c r="C233" s="5"/>
    </row>
    <row r="234" spans="2:3" ht="13.5" customHeight="1">
      <c r="B234" s="5"/>
      <c r="C234" s="5"/>
    </row>
    <row r="235" spans="2:3" ht="13.5" customHeight="1">
      <c r="B235" s="5"/>
      <c r="C235" s="5"/>
    </row>
    <row r="236" spans="2:3" ht="13.5" customHeight="1">
      <c r="B236" s="5"/>
      <c r="C236" s="5"/>
    </row>
    <row r="237" spans="2:3" ht="13.5" customHeight="1">
      <c r="B237" s="5"/>
      <c r="C237" s="5"/>
    </row>
    <row r="238" spans="2:3" ht="13.5" customHeight="1">
      <c r="B238" s="5"/>
      <c r="C238" s="5"/>
    </row>
    <row r="239" spans="2:3" ht="13.5" customHeight="1">
      <c r="B239" s="5"/>
      <c r="C239" s="5"/>
    </row>
    <row r="240" spans="2:3" ht="13.5" customHeight="1">
      <c r="B240" s="5"/>
      <c r="C240" s="5"/>
    </row>
    <row r="241" spans="2:3" ht="13.5" customHeight="1">
      <c r="B241" s="5"/>
      <c r="C241" s="5"/>
    </row>
    <row r="242" spans="2:3" ht="13.5" customHeight="1">
      <c r="B242" s="5"/>
      <c r="C242" s="5"/>
    </row>
    <row r="243" spans="2:3" ht="13.5" customHeight="1">
      <c r="B243" s="5"/>
      <c r="C243" s="5"/>
    </row>
    <row r="244" spans="2:3" ht="13.5" customHeight="1">
      <c r="B244" s="5"/>
      <c r="C244" s="5"/>
    </row>
    <row r="245" spans="2:3" ht="13.5" customHeight="1">
      <c r="B245" s="5"/>
      <c r="C245" s="5"/>
    </row>
    <row r="246" spans="2:3" ht="13.5" customHeight="1">
      <c r="B246" s="5"/>
      <c r="C246" s="5"/>
    </row>
    <row r="247" spans="2:3" ht="13.5" customHeight="1">
      <c r="B247" s="5"/>
      <c r="C247" s="5"/>
    </row>
    <row r="248" spans="2:3" ht="13.5" customHeight="1">
      <c r="B248" s="5"/>
      <c r="C248" s="5"/>
    </row>
    <row r="249" spans="2:3" ht="13.5" customHeight="1">
      <c r="B249" s="5"/>
      <c r="C249" s="5"/>
    </row>
    <row r="250" spans="2:3" ht="13.5" customHeight="1">
      <c r="B250" s="5"/>
      <c r="C250" s="5"/>
    </row>
    <row r="251" spans="2:3" ht="13.5" customHeight="1">
      <c r="B251" s="5"/>
      <c r="C251" s="5"/>
    </row>
    <row r="252" spans="2:3" ht="13.5" customHeight="1">
      <c r="B252" s="5"/>
      <c r="C252" s="5"/>
    </row>
    <row r="253" spans="2:3" ht="13.5" customHeight="1">
      <c r="B253" s="5"/>
      <c r="C253" s="5"/>
    </row>
    <row r="254" spans="2:3" ht="13.5" customHeight="1">
      <c r="B254" s="5"/>
      <c r="C254" s="5"/>
    </row>
    <row r="255" spans="2:3" ht="13.5" customHeight="1">
      <c r="B255" s="5"/>
      <c r="C255" s="5"/>
    </row>
    <row r="256" spans="2:3" ht="13.5" customHeight="1">
      <c r="B256" s="5"/>
      <c r="C256" s="5"/>
    </row>
    <row r="257" spans="2:3" ht="13.5" customHeight="1">
      <c r="B257" s="5"/>
      <c r="C257" s="5"/>
    </row>
    <row r="258" spans="2:3" ht="13.5" customHeight="1">
      <c r="B258" s="5"/>
      <c r="C258" s="5"/>
    </row>
    <row r="259" spans="2:3" ht="13.5" customHeight="1">
      <c r="B259" s="5"/>
      <c r="C259" s="5"/>
    </row>
    <row r="260" spans="2:3" ht="13.5" customHeight="1">
      <c r="B260" s="5"/>
      <c r="C260" s="5"/>
    </row>
    <row r="261" spans="2:3" ht="13.5" customHeight="1">
      <c r="B261" s="5"/>
      <c r="C261" s="5"/>
    </row>
    <row r="262" spans="2:3" ht="13.5" customHeight="1">
      <c r="B262" s="5"/>
      <c r="C262" s="5"/>
    </row>
    <row r="263" spans="2:3" ht="13.5" customHeight="1">
      <c r="B263" s="5"/>
      <c r="C263" s="5"/>
    </row>
    <row r="264" spans="2:3" ht="13.5" customHeight="1">
      <c r="B264" s="5"/>
      <c r="C264" s="5"/>
    </row>
    <row r="265" spans="2:3" ht="13.5" customHeight="1">
      <c r="B265" s="5"/>
      <c r="C265" s="5"/>
    </row>
    <row r="266" spans="2:3" ht="13.5" customHeight="1">
      <c r="B266" s="5"/>
      <c r="C266" s="5"/>
    </row>
    <row r="267" spans="2:3" ht="13.5" customHeight="1">
      <c r="B267" s="5"/>
      <c r="C267" s="5"/>
    </row>
    <row r="268" spans="2:3" ht="13.5" customHeight="1">
      <c r="B268" s="5"/>
      <c r="C268" s="5"/>
    </row>
    <row r="269" spans="2:3" ht="13.5" customHeight="1">
      <c r="B269" s="5"/>
      <c r="C269" s="5"/>
    </row>
    <row r="270" spans="2:3" ht="13.5" customHeight="1">
      <c r="B270" s="5"/>
      <c r="C270" s="5"/>
    </row>
    <row r="271" spans="2:3" ht="13.5" customHeight="1">
      <c r="B271" s="5"/>
      <c r="C271" s="5"/>
    </row>
    <row r="272" spans="2:3" ht="13.5" customHeight="1">
      <c r="B272" s="5"/>
      <c r="C272" s="5"/>
    </row>
    <row r="273" spans="2:3" ht="13.5" customHeight="1">
      <c r="B273" s="5"/>
      <c r="C273" s="5"/>
    </row>
    <row r="274" spans="2:3" ht="13.5" customHeight="1">
      <c r="B274" s="5"/>
      <c r="C274" s="5"/>
    </row>
    <row r="275" spans="2:3" ht="13.5" customHeight="1">
      <c r="B275" s="5"/>
      <c r="C275" s="5"/>
    </row>
    <row r="276" spans="2:3" ht="13.5" customHeight="1">
      <c r="B276" s="5"/>
      <c r="C276" s="5"/>
    </row>
    <row r="277" spans="2:3" ht="13.5" customHeight="1">
      <c r="B277" s="5"/>
      <c r="C277" s="5"/>
    </row>
    <row r="278" spans="2:3" ht="13.5" customHeight="1">
      <c r="B278" s="5"/>
      <c r="C278" s="5"/>
    </row>
    <row r="279" spans="2:3" ht="13.5" customHeight="1">
      <c r="B279" s="5"/>
      <c r="C279" s="5"/>
    </row>
    <row r="280" spans="2:3" ht="13.5" customHeight="1">
      <c r="B280" s="5"/>
      <c r="C280" s="5"/>
    </row>
    <row r="281" spans="2:3" ht="13.5" customHeight="1">
      <c r="B281" s="5"/>
      <c r="C281" s="5"/>
    </row>
    <row r="282" spans="2:3" ht="13.5" customHeight="1">
      <c r="B282" s="5"/>
      <c r="C282" s="5"/>
    </row>
    <row r="283" spans="2:3" ht="13.5" customHeight="1">
      <c r="B283" s="5"/>
      <c r="C283" s="5"/>
    </row>
    <row r="284" spans="2:3" ht="13.5" customHeight="1">
      <c r="B284" s="5"/>
      <c r="C284" s="5"/>
    </row>
    <row r="285" spans="2:3" ht="13.5" customHeight="1">
      <c r="B285" s="5"/>
      <c r="C285" s="5"/>
    </row>
    <row r="286" spans="2:3" ht="13.5" customHeight="1">
      <c r="B286" s="5"/>
      <c r="C286" s="5"/>
    </row>
    <row r="287" spans="2:3" ht="13.5" customHeight="1">
      <c r="B287" s="5"/>
      <c r="C287" s="5"/>
    </row>
    <row r="288" spans="2:3" ht="13.5" customHeight="1">
      <c r="B288" s="5"/>
      <c r="C288" s="5"/>
    </row>
    <row r="289" spans="2:3" ht="13.5" customHeight="1">
      <c r="B289" s="5"/>
      <c r="C289" s="5"/>
    </row>
    <row r="290" spans="2:3" ht="13.5" customHeight="1">
      <c r="B290" s="5"/>
      <c r="C290" s="5"/>
    </row>
    <row r="291" spans="2:3" ht="13.5" customHeight="1">
      <c r="B291" s="5"/>
      <c r="C291" s="5"/>
    </row>
    <row r="292" spans="2:3" ht="13.5" customHeight="1">
      <c r="B292" s="5"/>
      <c r="C292" s="5"/>
    </row>
    <row r="293" spans="2:3" ht="13.5" customHeight="1">
      <c r="B293" s="5"/>
      <c r="C293" s="5"/>
    </row>
    <row r="294" spans="2:3" ht="13.5" customHeight="1">
      <c r="B294" s="5"/>
      <c r="C294" s="5"/>
    </row>
    <row r="295" spans="2:3" ht="13.5" customHeight="1">
      <c r="B295" s="5"/>
      <c r="C295" s="5"/>
    </row>
    <row r="296" spans="2:3" ht="13.5" customHeight="1">
      <c r="B296" s="5"/>
      <c r="C296" s="5"/>
    </row>
    <row r="297" spans="2:3" ht="13.5" customHeight="1">
      <c r="B297" s="5"/>
      <c r="C297" s="5"/>
    </row>
    <row r="298" spans="2:3" ht="13.5" customHeight="1">
      <c r="B298" s="5"/>
      <c r="C298" s="5"/>
    </row>
    <row r="299" spans="2:3" ht="13.5" customHeight="1">
      <c r="B299" s="5"/>
      <c r="C299" s="5"/>
    </row>
    <row r="300" spans="2:3" ht="13.5" customHeight="1">
      <c r="B300" s="5"/>
      <c r="C300" s="5"/>
    </row>
    <row r="301" spans="2:3" ht="13.5" customHeight="1">
      <c r="B301" s="5"/>
      <c r="C301" s="5"/>
    </row>
    <row r="302" spans="2:3" ht="13.5" customHeight="1">
      <c r="B302" s="5"/>
      <c r="C302" s="5"/>
    </row>
    <row r="303" spans="2:3" ht="13.5" customHeight="1">
      <c r="B303" s="5"/>
      <c r="C303" s="5"/>
    </row>
    <row r="304" spans="2:3" ht="13.5" customHeight="1">
      <c r="B304" s="5"/>
      <c r="C304" s="5"/>
    </row>
    <row r="305" spans="2:3" ht="13.5" customHeight="1">
      <c r="B305" s="5"/>
      <c r="C305" s="5"/>
    </row>
    <row r="306" spans="2:3" ht="13.5" customHeight="1">
      <c r="B306" s="5"/>
      <c r="C306" s="5"/>
    </row>
    <row r="307" spans="2:3" ht="13.5" customHeight="1">
      <c r="B307" s="5"/>
      <c r="C307" s="5"/>
    </row>
    <row r="308" spans="2:3" ht="13.5" customHeight="1">
      <c r="B308" s="5"/>
      <c r="C308" s="5"/>
    </row>
    <row r="309" spans="2:3" ht="13.5" customHeight="1">
      <c r="B309" s="5"/>
      <c r="C309" s="5"/>
    </row>
    <row r="310" spans="2:3" ht="13.5" customHeight="1">
      <c r="B310" s="5"/>
      <c r="C310" s="5"/>
    </row>
    <row r="311" spans="2:3" ht="13.5" customHeight="1">
      <c r="B311" s="5"/>
      <c r="C311" s="5"/>
    </row>
    <row r="312" spans="2:3" ht="13.5" customHeight="1">
      <c r="B312" s="5"/>
      <c r="C312" s="5"/>
    </row>
    <row r="313" spans="2:3" ht="13.5" customHeight="1">
      <c r="B313" s="5"/>
      <c r="C313" s="5"/>
    </row>
    <row r="314" spans="2:3" ht="13.5" customHeight="1">
      <c r="B314" s="5"/>
      <c r="C314" s="5"/>
    </row>
    <row r="315" spans="2:3" ht="13.5" customHeight="1">
      <c r="B315" s="5"/>
      <c r="C315" s="5"/>
    </row>
    <row r="316" spans="2:3" ht="13.5" customHeight="1">
      <c r="B316" s="5"/>
      <c r="C316" s="5"/>
    </row>
    <row r="317" spans="2:3" ht="13.5" customHeight="1">
      <c r="B317" s="5"/>
      <c r="C317" s="5"/>
    </row>
    <row r="318" spans="2:3" ht="13.5" customHeight="1">
      <c r="B318" s="5"/>
      <c r="C318" s="5"/>
    </row>
    <row r="319" spans="2:3" ht="13.5" customHeight="1">
      <c r="B319" s="5"/>
      <c r="C319" s="5"/>
    </row>
    <row r="320" spans="2:3" ht="13.5" customHeight="1">
      <c r="B320" s="5"/>
      <c r="C320" s="5"/>
    </row>
    <row r="321" spans="2:3" ht="13.5" customHeight="1">
      <c r="B321" s="5"/>
      <c r="C321" s="5"/>
    </row>
    <row r="322" spans="2:3" ht="13.5" customHeight="1">
      <c r="B322" s="5"/>
      <c r="C322" s="5"/>
    </row>
    <row r="323" spans="2:3" ht="13.5" customHeight="1">
      <c r="B323" s="5"/>
      <c r="C323" s="5"/>
    </row>
    <row r="324" spans="2:3" ht="13.5" customHeight="1">
      <c r="B324" s="5"/>
      <c r="C324" s="5"/>
    </row>
    <row r="325" spans="2:3" ht="13.5" customHeight="1">
      <c r="B325" s="5"/>
      <c r="C325" s="5"/>
    </row>
    <row r="326" spans="2:3" ht="13.5" customHeight="1">
      <c r="B326" s="5"/>
      <c r="C326" s="5"/>
    </row>
    <row r="327" spans="2:3" ht="13.5" customHeight="1">
      <c r="B327" s="5"/>
      <c r="C327" s="5"/>
    </row>
    <row r="328" spans="2:3" ht="13.5" customHeight="1">
      <c r="B328" s="5"/>
      <c r="C328" s="5"/>
    </row>
    <row r="329" spans="2:3" ht="13.5" customHeight="1">
      <c r="B329" s="5"/>
      <c r="C329" s="5"/>
    </row>
    <row r="330" spans="2:3" ht="13.5" customHeight="1">
      <c r="B330" s="5"/>
      <c r="C330" s="5"/>
    </row>
    <row r="331" spans="2:3" ht="13.5" customHeight="1">
      <c r="B331" s="5"/>
      <c r="C331" s="5"/>
    </row>
    <row r="332" spans="2:3" ht="13.5" customHeight="1">
      <c r="B332" s="5"/>
      <c r="C332" s="5"/>
    </row>
    <row r="333" spans="2:3" ht="13.5" customHeight="1">
      <c r="B333" s="5"/>
      <c r="C333" s="5"/>
    </row>
    <row r="334" spans="2:3" ht="13.5" customHeight="1">
      <c r="B334" s="5"/>
      <c r="C334" s="5"/>
    </row>
    <row r="335" spans="2:3" ht="13.5" customHeight="1">
      <c r="B335" s="5"/>
      <c r="C335" s="5"/>
    </row>
    <row r="336" spans="2:3" ht="13.5" customHeight="1">
      <c r="B336" s="5"/>
      <c r="C336" s="5"/>
    </row>
    <row r="337" spans="2:3" ht="13.5" customHeight="1">
      <c r="B337" s="5"/>
      <c r="C337" s="5"/>
    </row>
    <row r="338" spans="2:3" ht="13.5" customHeight="1">
      <c r="B338" s="5"/>
      <c r="C338" s="5"/>
    </row>
    <row r="339" spans="2:3" ht="13.5" customHeight="1">
      <c r="B339" s="5"/>
      <c r="C339" s="5"/>
    </row>
    <row r="340" spans="2:3" ht="13.5" customHeight="1">
      <c r="B340" s="5"/>
      <c r="C340" s="5"/>
    </row>
    <row r="341" spans="2:3" ht="13.5" customHeight="1">
      <c r="B341" s="5"/>
      <c r="C341" s="5"/>
    </row>
    <row r="342" spans="2:3" ht="13.5" customHeight="1">
      <c r="B342" s="5"/>
      <c r="C342" s="5"/>
    </row>
    <row r="343" spans="2:3" ht="13.5" customHeight="1">
      <c r="B343" s="5"/>
      <c r="C343" s="5"/>
    </row>
    <row r="344" spans="2:3" ht="13.5" customHeight="1">
      <c r="B344" s="5"/>
      <c r="C344" s="5"/>
    </row>
    <row r="345" spans="2:3" ht="13.5" customHeight="1">
      <c r="B345" s="5"/>
      <c r="C345" s="5"/>
    </row>
    <row r="346" spans="2:3" ht="13.5" customHeight="1">
      <c r="B346" s="5"/>
      <c r="C346" s="5"/>
    </row>
    <row r="347" spans="2:3" ht="13.5" customHeight="1">
      <c r="B347" s="5"/>
      <c r="C347" s="5"/>
    </row>
    <row r="348" spans="2:3" ht="13.5" customHeight="1">
      <c r="B348" s="5"/>
      <c r="C348" s="5"/>
    </row>
    <row r="349" spans="2:3" ht="13.5" customHeight="1">
      <c r="B349" s="5"/>
      <c r="C349" s="5"/>
    </row>
    <row r="350" spans="2:3" ht="13.5" customHeight="1">
      <c r="B350" s="5"/>
      <c r="C350" s="5"/>
    </row>
    <row r="351" spans="2:3" ht="13.5" customHeight="1">
      <c r="B351" s="5"/>
      <c r="C351" s="5"/>
    </row>
    <row r="352" spans="2:3" ht="13.5" customHeight="1">
      <c r="B352" s="5"/>
      <c r="C352" s="5"/>
    </row>
    <row r="353" spans="2:3" ht="13.5" customHeight="1">
      <c r="B353" s="5"/>
      <c r="C353" s="5"/>
    </row>
    <row r="354" spans="2:3" ht="13.5" customHeight="1">
      <c r="B354" s="5"/>
      <c r="C354" s="5"/>
    </row>
    <row r="355" spans="2:3" ht="13.5" customHeight="1">
      <c r="B355" s="5"/>
      <c r="C355" s="5"/>
    </row>
    <row r="356" spans="2:3" ht="13.5" customHeight="1">
      <c r="B356" s="5"/>
      <c r="C356" s="5"/>
    </row>
    <row r="357" spans="2:3" ht="13.5" customHeight="1">
      <c r="B357" s="5"/>
      <c r="C357" s="5"/>
    </row>
    <row r="358" spans="2:3" ht="13.5" customHeight="1">
      <c r="B358" s="5"/>
      <c r="C358" s="5"/>
    </row>
    <row r="359" spans="2:3" ht="13.5" customHeight="1">
      <c r="B359" s="5"/>
      <c r="C359" s="5"/>
    </row>
    <row r="360" spans="2:3" ht="13.5" customHeight="1">
      <c r="B360" s="5"/>
      <c r="C360" s="5"/>
    </row>
    <row r="361" spans="2:3" ht="13.5" customHeight="1">
      <c r="B361" s="5"/>
      <c r="C361" s="5"/>
    </row>
    <row r="362" spans="2:3" ht="13.5" customHeight="1">
      <c r="B362" s="5"/>
      <c r="C362" s="5"/>
    </row>
    <row r="363" spans="2:3" ht="13.5" customHeight="1">
      <c r="B363" s="5"/>
      <c r="C363" s="5"/>
    </row>
    <row r="364" spans="2:3" ht="13.5" customHeight="1">
      <c r="B364" s="5"/>
      <c r="C364" s="5"/>
    </row>
    <row r="365" spans="2:3" ht="13.5" customHeight="1">
      <c r="B365" s="5"/>
      <c r="C365" s="5"/>
    </row>
    <row r="366" spans="2:3" ht="13.5" customHeight="1">
      <c r="B366" s="5"/>
      <c r="C366" s="5"/>
    </row>
    <row r="367" spans="2:3" ht="13.5" customHeight="1">
      <c r="B367" s="5"/>
      <c r="C367" s="5"/>
    </row>
    <row r="368" spans="2:3" ht="13.5" customHeight="1">
      <c r="B368" s="5"/>
      <c r="C368" s="5"/>
    </row>
    <row r="369" spans="2:3" ht="13.5" customHeight="1">
      <c r="B369" s="5"/>
      <c r="C369" s="5"/>
    </row>
    <row r="370" spans="2:3" ht="13.5" customHeight="1">
      <c r="B370" s="5"/>
      <c r="C370" s="5"/>
    </row>
    <row r="371" spans="2:3" ht="13.5" customHeight="1">
      <c r="B371" s="5"/>
      <c r="C371" s="5"/>
    </row>
    <row r="372" spans="2:3" ht="13.5" customHeight="1">
      <c r="B372" s="5"/>
      <c r="C372" s="5"/>
    </row>
    <row r="373" spans="2:3" ht="13.5" customHeight="1">
      <c r="B373" s="5"/>
      <c r="C373" s="5"/>
    </row>
    <row r="374" spans="2:3" ht="13.5" customHeight="1">
      <c r="B374" s="5"/>
      <c r="C374" s="5"/>
    </row>
    <row r="375" spans="2:3" ht="13.5" customHeight="1">
      <c r="B375" s="5"/>
      <c r="C375" s="5"/>
    </row>
    <row r="376" spans="2:3" ht="13.5" customHeight="1">
      <c r="B376" s="5"/>
      <c r="C376" s="5"/>
    </row>
    <row r="377" spans="2:3" ht="13.5" customHeight="1">
      <c r="B377" s="5"/>
      <c r="C377" s="5"/>
    </row>
    <row r="378" spans="2:3" ht="13.5" customHeight="1">
      <c r="B378" s="5"/>
      <c r="C378" s="5"/>
    </row>
    <row r="379" spans="2:3" ht="13.5" customHeight="1">
      <c r="B379" s="5"/>
      <c r="C379" s="5"/>
    </row>
    <row r="380" spans="2:3" ht="13.5" customHeight="1">
      <c r="B380" s="5"/>
      <c r="C380" s="5"/>
    </row>
    <row r="381" spans="2:3" ht="13.5" customHeight="1">
      <c r="B381" s="5"/>
      <c r="C381" s="5"/>
    </row>
    <row r="382" spans="2:3" ht="13.5" customHeight="1">
      <c r="B382" s="5"/>
      <c r="C382" s="5"/>
    </row>
    <row r="383" spans="2:3" ht="13.5" customHeight="1">
      <c r="B383" s="5"/>
      <c r="C383" s="5"/>
    </row>
    <row r="384" spans="2:3" ht="13.5" customHeight="1">
      <c r="B384" s="5"/>
      <c r="C384" s="5"/>
    </row>
    <row r="385" spans="2:3" ht="13.5" customHeight="1">
      <c r="B385" s="5"/>
      <c r="C385" s="5"/>
    </row>
    <row r="386" spans="2:3" ht="13.5" customHeight="1">
      <c r="B386" s="5"/>
      <c r="C386" s="5"/>
    </row>
    <row r="387" spans="2:3" ht="13.5" customHeight="1">
      <c r="B387" s="5"/>
      <c r="C387" s="5"/>
    </row>
    <row r="388" spans="2:3" ht="13.5" customHeight="1">
      <c r="B388" s="5"/>
      <c r="C388" s="5"/>
    </row>
    <row r="389" spans="2:3" ht="13.5" customHeight="1">
      <c r="B389" s="5"/>
      <c r="C389" s="5"/>
    </row>
    <row r="390" spans="2:3" ht="13.5" customHeight="1">
      <c r="B390" s="5"/>
      <c r="C390" s="5"/>
    </row>
    <row r="391" spans="2:3" ht="13.5" customHeight="1">
      <c r="B391" s="5"/>
      <c r="C391" s="5"/>
    </row>
    <row r="392" spans="2:3" ht="13.5" customHeight="1">
      <c r="B392" s="5"/>
      <c r="C392" s="5"/>
    </row>
    <row r="393" spans="2:3" ht="13.5" customHeight="1">
      <c r="B393" s="5"/>
      <c r="C393" s="5"/>
    </row>
    <row r="394" spans="2:3" ht="13.5" customHeight="1">
      <c r="B394" s="5"/>
      <c r="C394" s="5"/>
    </row>
    <row r="395" spans="2:3" ht="13.5" customHeight="1">
      <c r="B395" s="5"/>
      <c r="C395" s="5"/>
    </row>
    <row r="396" spans="2:3" ht="13.5" customHeight="1">
      <c r="B396" s="5"/>
      <c r="C396" s="5"/>
    </row>
    <row r="397" spans="2:3" ht="13.5" customHeight="1">
      <c r="B397" s="5"/>
      <c r="C397" s="5"/>
    </row>
    <row r="398" spans="2:3" ht="13.5" customHeight="1">
      <c r="B398" s="5"/>
      <c r="C398" s="5"/>
    </row>
    <row r="399" spans="2:3" ht="13.5" customHeight="1">
      <c r="B399" s="5"/>
      <c r="C399" s="5"/>
    </row>
    <row r="400" spans="2:3" ht="13.5" customHeight="1">
      <c r="B400" s="5"/>
      <c r="C400" s="5"/>
    </row>
    <row r="401" spans="2:3" ht="13.5" customHeight="1">
      <c r="B401" s="5"/>
      <c r="C401" s="5"/>
    </row>
    <row r="402" spans="2:3" ht="13.5" customHeight="1">
      <c r="B402" s="5"/>
      <c r="C402" s="5"/>
    </row>
    <row r="403" spans="2:3" ht="13.5" customHeight="1">
      <c r="B403" s="5"/>
      <c r="C403" s="5"/>
    </row>
    <row r="404" spans="2:3" ht="13.5" customHeight="1">
      <c r="B404" s="5"/>
      <c r="C404" s="5"/>
    </row>
    <row r="405" spans="2:3" ht="13.5" customHeight="1">
      <c r="B405" s="5"/>
      <c r="C405" s="5"/>
    </row>
    <row r="406" spans="2:3" ht="13.5" customHeight="1">
      <c r="B406" s="5"/>
      <c r="C406" s="5"/>
    </row>
    <row r="407" spans="2:3" ht="13.5" customHeight="1">
      <c r="B407" s="5"/>
      <c r="C407" s="5"/>
    </row>
    <row r="408" spans="2:3" ht="13.5" customHeight="1">
      <c r="B408" s="5"/>
      <c r="C408" s="5"/>
    </row>
    <row r="409" spans="2:3" ht="13.5" customHeight="1">
      <c r="B409" s="5"/>
      <c r="C409" s="5"/>
    </row>
    <row r="410" spans="2:3" ht="13.5" customHeight="1">
      <c r="B410" s="5"/>
      <c r="C410" s="5"/>
    </row>
    <row r="411" spans="2:3" ht="13.5" customHeight="1">
      <c r="B411" s="5"/>
      <c r="C411" s="5"/>
    </row>
    <row r="412" spans="2:3" ht="13.5" customHeight="1">
      <c r="B412" s="5"/>
      <c r="C412" s="5"/>
    </row>
    <row r="413" spans="2:3" ht="13.5" customHeight="1">
      <c r="B413" s="5"/>
      <c r="C413" s="5"/>
    </row>
    <row r="414" spans="2:3" ht="13.5" customHeight="1">
      <c r="B414" s="5"/>
      <c r="C414" s="5"/>
    </row>
    <row r="415" spans="2:3" ht="13.5" customHeight="1">
      <c r="B415" s="5"/>
      <c r="C415" s="5"/>
    </row>
    <row r="416" spans="2:3" ht="13.5" customHeight="1">
      <c r="B416" s="5"/>
      <c r="C416" s="5"/>
    </row>
    <row r="417" spans="2:3" ht="13.5" customHeight="1">
      <c r="B417" s="5"/>
      <c r="C417" s="5"/>
    </row>
    <row r="418" spans="2:3" ht="13.5" customHeight="1">
      <c r="B418" s="5"/>
      <c r="C418" s="5"/>
    </row>
    <row r="419" spans="2:3" ht="13.5" customHeight="1">
      <c r="B419" s="5"/>
      <c r="C419" s="5"/>
    </row>
    <row r="420" spans="2:3" ht="13.5" customHeight="1">
      <c r="B420" s="5"/>
      <c r="C420" s="5"/>
    </row>
    <row r="421" spans="2:3" ht="13.5" customHeight="1">
      <c r="B421" s="5"/>
      <c r="C421" s="5"/>
    </row>
    <row r="422" spans="2:3" ht="13.5" customHeight="1">
      <c r="B422" s="5"/>
      <c r="C422" s="5"/>
    </row>
    <row r="423" spans="2:3" ht="13.5" customHeight="1">
      <c r="B423" s="5"/>
      <c r="C423" s="5"/>
    </row>
    <row r="424" spans="2:3" ht="13.5" customHeight="1">
      <c r="B424" s="5"/>
      <c r="C424" s="5"/>
    </row>
    <row r="425" spans="2:3" ht="13.5" customHeight="1">
      <c r="B425" s="5"/>
      <c r="C425" s="5"/>
    </row>
    <row r="426" spans="2:3" ht="13.5" customHeight="1">
      <c r="B426" s="5"/>
      <c r="C426" s="5"/>
    </row>
    <row r="427" spans="2:3" ht="13.5" customHeight="1">
      <c r="B427" s="5"/>
      <c r="C427" s="5"/>
    </row>
    <row r="428" spans="2:3" ht="13.5" customHeight="1">
      <c r="B428" s="5"/>
      <c r="C428" s="5"/>
    </row>
    <row r="429" spans="2:3" ht="13.5" customHeight="1">
      <c r="B429" s="5"/>
      <c r="C429" s="5"/>
    </row>
    <row r="430" spans="2:3" ht="13.5" customHeight="1">
      <c r="B430" s="5"/>
      <c r="C430" s="5"/>
    </row>
    <row r="431" spans="2:3" ht="13.5" customHeight="1">
      <c r="B431" s="5"/>
      <c r="C431" s="5"/>
    </row>
    <row r="432" spans="2:3" ht="13.5" customHeight="1">
      <c r="B432" s="5"/>
      <c r="C432" s="5"/>
    </row>
    <row r="433" spans="2:3" ht="13.5" customHeight="1">
      <c r="B433" s="5"/>
      <c r="C433" s="5"/>
    </row>
    <row r="434" spans="2:3" ht="13.5" customHeight="1">
      <c r="B434" s="5"/>
      <c r="C434" s="5"/>
    </row>
    <row r="435" spans="2:3" ht="13.5" customHeight="1">
      <c r="B435" s="5"/>
      <c r="C435" s="5"/>
    </row>
    <row r="436" spans="2:3" ht="13.5" customHeight="1">
      <c r="B436" s="5"/>
      <c r="C436" s="5"/>
    </row>
    <row r="437" spans="2:3" ht="13.5" customHeight="1">
      <c r="B437" s="5"/>
      <c r="C437" s="5"/>
    </row>
    <row r="438" spans="2:3" ht="13.5" customHeight="1">
      <c r="B438" s="5"/>
      <c r="C438" s="5"/>
    </row>
    <row r="439" spans="2:3" ht="13.5" customHeight="1">
      <c r="B439" s="5"/>
      <c r="C439" s="5"/>
    </row>
    <row r="440" spans="2:3" ht="13.5" customHeight="1">
      <c r="B440" s="5"/>
      <c r="C440" s="5"/>
    </row>
    <row r="441" spans="2:3" ht="13.5" customHeight="1">
      <c r="B441" s="5"/>
      <c r="C441" s="5"/>
    </row>
    <row r="442" spans="2:3" ht="13.5" customHeight="1">
      <c r="B442" s="5"/>
      <c r="C442" s="5"/>
    </row>
    <row r="443" spans="2:3" ht="13.5" customHeight="1">
      <c r="B443" s="5"/>
      <c r="C443" s="5"/>
    </row>
    <row r="444" spans="2:3" ht="13.5" customHeight="1">
      <c r="B444" s="5"/>
      <c r="C444" s="5"/>
    </row>
    <row r="445" spans="2:3" ht="13.5" customHeight="1">
      <c r="B445" s="5"/>
      <c r="C445" s="5"/>
    </row>
    <row r="446" spans="2:3" ht="13.5" customHeight="1">
      <c r="B446" s="5"/>
      <c r="C446" s="5"/>
    </row>
    <row r="447" spans="2:3" ht="13.5" customHeight="1">
      <c r="B447" s="5"/>
      <c r="C447" s="5"/>
    </row>
    <row r="448" spans="2:3" ht="13.5" customHeight="1">
      <c r="B448" s="5"/>
      <c r="C448" s="5"/>
    </row>
    <row r="449" spans="2:3" ht="13.5" customHeight="1">
      <c r="B449" s="5"/>
      <c r="C449" s="5"/>
    </row>
    <row r="450" spans="2:3" ht="13.5" customHeight="1">
      <c r="B450" s="5"/>
      <c r="C450" s="5"/>
    </row>
    <row r="451" spans="2:3" ht="13.5" customHeight="1">
      <c r="B451" s="5"/>
      <c r="C451" s="5"/>
    </row>
    <row r="452" spans="2:3" ht="13.5" customHeight="1">
      <c r="B452" s="5"/>
      <c r="C452" s="5"/>
    </row>
    <row r="453" spans="2:3" ht="13.5" customHeight="1">
      <c r="B453" s="5"/>
      <c r="C453" s="5"/>
    </row>
    <row r="454" spans="2:3" ht="13.5" customHeight="1">
      <c r="B454" s="5"/>
      <c r="C454" s="5"/>
    </row>
    <row r="455" spans="2:3" ht="13.5" customHeight="1">
      <c r="B455" s="5"/>
      <c r="C455" s="5"/>
    </row>
    <row r="456" spans="2:3" ht="13.5" customHeight="1">
      <c r="B456" s="5"/>
      <c r="C456" s="5"/>
    </row>
    <row r="457" spans="2:3" ht="13.5" customHeight="1">
      <c r="B457" s="5"/>
      <c r="C457" s="5"/>
    </row>
    <row r="458" spans="2:3" ht="13.5" customHeight="1">
      <c r="B458" s="5"/>
      <c r="C458" s="5"/>
    </row>
    <row r="459" spans="2:3" ht="13.5" customHeight="1">
      <c r="B459" s="5"/>
      <c r="C459" s="5"/>
    </row>
    <row r="460" spans="2:3" ht="13.5" customHeight="1">
      <c r="B460" s="5"/>
      <c r="C460" s="5"/>
    </row>
    <row r="461" spans="2:3" ht="13.5" customHeight="1">
      <c r="B461" s="5"/>
      <c r="C461" s="5"/>
    </row>
    <row r="462" spans="2:3" ht="13.5" customHeight="1">
      <c r="B462" s="5"/>
      <c r="C462" s="5"/>
    </row>
    <row r="463" spans="2:3" ht="13.5" customHeight="1">
      <c r="B463" s="5"/>
      <c r="C463" s="5"/>
    </row>
    <row r="464" spans="2:3" ht="13.5" customHeight="1">
      <c r="B464" s="5"/>
      <c r="C464" s="5"/>
    </row>
    <row r="465" spans="2:3" ht="13.5" customHeight="1">
      <c r="B465" s="5"/>
      <c r="C465" s="5"/>
    </row>
    <row r="466" spans="2:3" ht="13.5" customHeight="1">
      <c r="B466" s="5"/>
      <c r="C466" s="5"/>
    </row>
    <row r="467" spans="2:3" ht="13.5" customHeight="1">
      <c r="B467" s="5"/>
      <c r="C467" s="5"/>
    </row>
    <row r="468" spans="2:3" ht="13.5" customHeight="1">
      <c r="B468" s="5"/>
      <c r="C468" s="5"/>
    </row>
    <row r="469" spans="2:3" ht="13.5" customHeight="1">
      <c r="B469" s="5"/>
      <c r="C469" s="5"/>
    </row>
    <row r="470" spans="2:3" ht="13.5" customHeight="1">
      <c r="B470" s="5"/>
      <c r="C470" s="5"/>
    </row>
    <row r="471" spans="2:3" ht="13.5" customHeight="1">
      <c r="B471" s="5"/>
      <c r="C471" s="5"/>
    </row>
    <row r="472" spans="2:3" ht="13.5" customHeight="1">
      <c r="B472" s="5"/>
      <c r="C472" s="5"/>
    </row>
    <row r="473" spans="2:3" ht="13.5" customHeight="1">
      <c r="B473" s="5"/>
      <c r="C473" s="5"/>
    </row>
    <row r="474" spans="2:3" ht="13.5" customHeight="1">
      <c r="B474" s="5"/>
      <c r="C474" s="5"/>
    </row>
    <row r="475" spans="2:3" ht="13.5" customHeight="1">
      <c r="B475" s="5"/>
      <c r="C475" s="5"/>
    </row>
    <row r="476" spans="2:3" ht="13.5" customHeight="1">
      <c r="B476" s="5"/>
      <c r="C476" s="5"/>
    </row>
    <row r="477" spans="2:3" ht="13.5" customHeight="1">
      <c r="B477" s="5"/>
      <c r="C477" s="5"/>
    </row>
    <row r="478" spans="2:3" ht="13.5" customHeight="1">
      <c r="B478" s="5"/>
      <c r="C478" s="5"/>
    </row>
    <row r="479" spans="2:3" ht="13.5" customHeight="1">
      <c r="B479" s="5"/>
      <c r="C479" s="5"/>
    </row>
    <row r="480" spans="2:3" ht="13.5" customHeight="1">
      <c r="B480" s="5"/>
      <c r="C480" s="5"/>
    </row>
    <row r="481" spans="2:3" ht="13.5" customHeight="1">
      <c r="B481" s="5"/>
      <c r="C481" s="5"/>
    </row>
    <row r="482" spans="2:3" ht="13.5" customHeight="1">
      <c r="B482" s="5"/>
      <c r="C482" s="5"/>
    </row>
    <row r="483" spans="2:3" ht="13.5" customHeight="1">
      <c r="B483" s="5"/>
      <c r="C483" s="5"/>
    </row>
    <row r="484" spans="2:3" ht="13.5" customHeight="1">
      <c r="B484" s="5"/>
      <c r="C484" s="5"/>
    </row>
    <row r="485" spans="2:3" ht="13.5" customHeight="1">
      <c r="B485" s="5"/>
      <c r="C485" s="5"/>
    </row>
    <row r="486" spans="2:3" ht="13.5" customHeight="1">
      <c r="B486" s="5"/>
      <c r="C486" s="5"/>
    </row>
    <row r="487" spans="2:3" ht="13.5" customHeight="1">
      <c r="B487" s="5"/>
      <c r="C487" s="5"/>
    </row>
    <row r="488" spans="2:3" ht="13.5" customHeight="1">
      <c r="B488" s="5"/>
      <c r="C488" s="5"/>
    </row>
    <row r="489" spans="2:3" ht="13.5" customHeight="1">
      <c r="B489" s="5"/>
      <c r="C489" s="5"/>
    </row>
    <row r="490" spans="2:3" ht="13.5" customHeight="1">
      <c r="B490" s="5"/>
      <c r="C490" s="5"/>
    </row>
    <row r="491" spans="2:3" ht="13.5" customHeight="1">
      <c r="B491" s="5"/>
      <c r="C491" s="5"/>
    </row>
    <row r="492" spans="2:3" ht="13.5" customHeight="1">
      <c r="B492" s="5"/>
      <c r="C492" s="5"/>
    </row>
    <row r="493" spans="2:3" ht="13.5" customHeight="1">
      <c r="B493" s="5"/>
      <c r="C493" s="5"/>
    </row>
    <row r="494" spans="2:3" ht="13.5" customHeight="1">
      <c r="B494" s="5"/>
      <c r="C494" s="5"/>
    </row>
    <row r="495" spans="2:3" ht="13.5" customHeight="1">
      <c r="B495" s="5"/>
      <c r="C495" s="5"/>
    </row>
    <row r="496" spans="2:3" ht="13.5" customHeight="1">
      <c r="B496" s="5"/>
      <c r="C496" s="5"/>
    </row>
    <row r="497" spans="2:3" ht="13.5" customHeight="1">
      <c r="B497" s="5"/>
      <c r="C497" s="5"/>
    </row>
    <row r="498" spans="2:3" ht="13.5" customHeight="1">
      <c r="B498" s="5"/>
      <c r="C498" s="5"/>
    </row>
    <row r="499" spans="2:3" ht="13.5" customHeight="1">
      <c r="B499" s="5"/>
      <c r="C499" s="5"/>
    </row>
    <row r="500" spans="2:3" ht="13.5" customHeight="1">
      <c r="B500" s="5"/>
      <c r="C500" s="5"/>
    </row>
    <row r="501" spans="2:3" ht="13.5" customHeight="1">
      <c r="B501" s="5"/>
      <c r="C501" s="5"/>
    </row>
    <row r="502" spans="2:3" ht="13.5" customHeight="1">
      <c r="B502" s="5"/>
      <c r="C502" s="5"/>
    </row>
    <row r="503" spans="2:3" ht="13.5" customHeight="1">
      <c r="B503" s="5"/>
      <c r="C503" s="5"/>
    </row>
    <row r="504" spans="2:3" ht="13.5" customHeight="1">
      <c r="B504" s="5"/>
      <c r="C504" s="5"/>
    </row>
    <row r="505" spans="2:3" ht="13.5" customHeight="1">
      <c r="B505" s="5"/>
      <c r="C505" s="5"/>
    </row>
    <row r="506" spans="2:3" ht="13.5" customHeight="1">
      <c r="B506" s="5"/>
      <c r="C506" s="5"/>
    </row>
    <row r="507" spans="2:3" ht="13.5" customHeight="1">
      <c r="B507" s="5"/>
      <c r="C507" s="5"/>
    </row>
    <row r="508" spans="2:3" ht="13.5" customHeight="1">
      <c r="B508" s="5"/>
      <c r="C508" s="5"/>
    </row>
    <row r="509" spans="2:3" ht="13.5" customHeight="1">
      <c r="B509" s="5"/>
      <c r="C509" s="5"/>
    </row>
    <row r="510" spans="2:3" ht="13.5" customHeight="1">
      <c r="B510" s="5"/>
      <c r="C510" s="5"/>
    </row>
    <row r="511" spans="2:3" ht="13.5" customHeight="1">
      <c r="B511" s="5"/>
      <c r="C511" s="5"/>
    </row>
    <row r="512" spans="2:3" ht="13.5" customHeight="1">
      <c r="B512" s="5"/>
      <c r="C512" s="5"/>
    </row>
    <row r="513" spans="2:3" ht="13.5" customHeight="1">
      <c r="B513" s="5"/>
      <c r="C513" s="5"/>
    </row>
    <row r="514" spans="2:3" ht="13.5" customHeight="1">
      <c r="B514" s="5"/>
      <c r="C514" s="5"/>
    </row>
    <row r="515" spans="2:3" ht="13.5" customHeight="1">
      <c r="B515" s="5"/>
      <c r="C515" s="5"/>
    </row>
    <row r="516" spans="2:3" ht="13.5" customHeight="1">
      <c r="B516" s="5"/>
      <c r="C516" s="5"/>
    </row>
    <row r="517" spans="2:3" ht="13.5" customHeight="1">
      <c r="B517" s="5"/>
      <c r="C517" s="5"/>
    </row>
    <row r="518" spans="2:3" ht="13.5" customHeight="1">
      <c r="B518" s="5"/>
      <c r="C518" s="5"/>
    </row>
    <row r="519" spans="2:3" ht="13.5" customHeight="1">
      <c r="B519" s="5"/>
      <c r="C519" s="5"/>
    </row>
    <row r="520" spans="2:3" ht="13.5" customHeight="1">
      <c r="B520" s="5"/>
      <c r="C520" s="5"/>
    </row>
    <row r="521" spans="2:3" ht="13.5" customHeight="1">
      <c r="B521" s="5"/>
      <c r="C521" s="5"/>
    </row>
    <row r="522" spans="2:3" ht="13.5" customHeight="1">
      <c r="B522" s="5"/>
      <c r="C522" s="5"/>
    </row>
    <row r="523" spans="2:3" ht="13.5" customHeight="1">
      <c r="B523" s="5"/>
      <c r="C523" s="5"/>
    </row>
    <row r="524" spans="2:3" ht="13.5" customHeight="1">
      <c r="B524" s="5"/>
      <c r="C524" s="5"/>
    </row>
    <row r="525" spans="2:3" ht="13.5" customHeight="1">
      <c r="B525" s="5"/>
      <c r="C525" s="5"/>
    </row>
    <row r="526" spans="2:3" ht="13.5" customHeight="1">
      <c r="B526" s="5"/>
      <c r="C526" s="5"/>
    </row>
    <row r="527" spans="2:3" ht="13.5" customHeight="1">
      <c r="B527" s="5"/>
      <c r="C527" s="5"/>
    </row>
    <row r="528" spans="2:3" ht="13.5" customHeight="1">
      <c r="B528" s="5"/>
      <c r="C528" s="5"/>
    </row>
    <row r="529" spans="2:3" ht="13.5" customHeight="1">
      <c r="B529" s="5"/>
      <c r="C529" s="5"/>
    </row>
    <row r="530" spans="2:3" ht="13.5" customHeight="1">
      <c r="B530" s="5"/>
      <c r="C530" s="5"/>
    </row>
    <row r="531" spans="2:3" ht="13.5" customHeight="1">
      <c r="B531" s="5"/>
      <c r="C531" s="5"/>
    </row>
    <row r="532" spans="2:3" ht="13.5" customHeight="1">
      <c r="B532" s="5"/>
      <c r="C532" s="5"/>
    </row>
    <row r="533" spans="2:3" ht="13.5" customHeight="1">
      <c r="B533" s="5"/>
      <c r="C533" s="5"/>
    </row>
    <row r="534" spans="2:3" ht="13.5" customHeight="1">
      <c r="B534" s="5"/>
      <c r="C534" s="5"/>
    </row>
    <row r="535" spans="2:3" ht="13.5" customHeight="1">
      <c r="B535" s="5"/>
      <c r="C535" s="5"/>
    </row>
    <row r="536" spans="2:3" ht="13.5" customHeight="1">
      <c r="B536" s="5"/>
      <c r="C536" s="5"/>
    </row>
    <row r="537" spans="2:3" ht="13.5" customHeight="1">
      <c r="B537" s="5"/>
      <c r="C537" s="5"/>
    </row>
    <row r="538" spans="2:3" ht="13.5" customHeight="1">
      <c r="B538" s="5"/>
      <c r="C538" s="5"/>
    </row>
    <row r="539" spans="2:3" ht="13.5" customHeight="1">
      <c r="B539" s="5"/>
      <c r="C539" s="5"/>
    </row>
    <row r="540" spans="2:3" ht="13.5" customHeight="1">
      <c r="B540" s="5"/>
      <c r="C540" s="5"/>
    </row>
    <row r="541" spans="2:3" ht="13.5" customHeight="1">
      <c r="B541" s="5"/>
      <c r="C541" s="5"/>
    </row>
    <row r="542" spans="2:3" ht="13.5" customHeight="1">
      <c r="B542" s="5"/>
      <c r="C542" s="5"/>
    </row>
    <row r="543" spans="2:3" ht="13.5" customHeight="1">
      <c r="B543" s="5"/>
      <c r="C543" s="5"/>
    </row>
    <row r="544" spans="2:3" ht="13.5" customHeight="1">
      <c r="B544" s="5"/>
      <c r="C544" s="5"/>
    </row>
    <row r="545" spans="2:3" ht="13.5" customHeight="1">
      <c r="B545" s="5"/>
      <c r="C545" s="5"/>
    </row>
    <row r="546" spans="2:3" ht="13.5" customHeight="1">
      <c r="B546" s="5"/>
      <c r="C546" s="5"/>
    </row>
    <row r="547" spans="2:3" ht="13.5" customHeight="1">
      <c r="B547" s="5"/>
      <c r="C547" s="5"/>
    </row>
    <row r="548" spans="2:3" ht="13.5" customHeight="1">
      <c r="B548" s="5"/>
      <c r="C548" s="5"/>
    </row>
    <row r="549" spans="2:3" ht="13.5" customHeight="1">
      <c r="B549" s="5"/>
      <c r="C549" s="5"/>
    </row>
    <row r="550" spans="2:3" ht="13.5" customHeight="1">
      <c r="B550" s="5"/>
      <c r="C550" s="5"/>
    </row>
    <row r="551" spans="2:3" ht="13.5" customHeight="1">
      <c r="B551" s="5"/>
      <c r="C551" s="5"/>
    </row>
    <row r="552" spans="2:3" ht="13.5" customHeight="1">
      <c r="B552" s="5"/>
      <c r="C552" s="5"/>
    </row>
    <row r="553" spans="2:3" ht="13.5" customHeight="1">
      <c r="B553" s="5"/>
      <c r="C553" s="5"/>
    </row>
    <row r="554" spans="2:3" ht="13.5" customHeight="1">
      <c r="B554" s="5"/>
      <c r="C554" s="5"/>
    </row>
    <row r="555" spans="2:3" ht="13.5" customHeight="1">
      <c r="B555" s="5"/>
      <c r="C555" s="5"/>
    </row>
    <row r="556" spans="2:3" ht="13.5" customHeight="1">
      <c r="B556" s="5"/>
      <c r="C556" s="5"/>
    </row>
    <row r="557" spans="2:3" ht="13.5" customHeight="1">
      <c r="B557" s="5"/>
      <c r="C557" s="5"/>
    </row>
    <row r="558" spans="2:3" ht="13.5" customHeight="1">
      <c r="B558" s="5"/>
      <c r="C558" s="5"/>
    </row>
    <row r="559" spans="2:3" ht="13.5" customHeight="1">
      <c r="B559" s="5"/>
      <c r="C559" s="5"/>
    </row>
    <row r="560" spans="2:3" ht="13.5" customHeight="1">
      <c r="B560" s="5"/>
      <c r="C560" s="5"/>
    </row>
    <row r="561" spans="2:3" ht="13.5" customHeight="1">
      <c r="B561" s="5"/>
      <c r="C561" s="5"/>
    </row>
    <row r="562" spans="2:3" ht="13.5" customHeight="1">
      <c r="B562" s="5"/>
      <c r="C562" s="5"/>
    </row>
    <row r="563" spans="2:3" ht="13.5" customHeight="1">
      <c r="B563" s="5"/>
      <c r="C563" s="5"/>
    </row>
    <row r="564" spans="2:3" ht="13.5" customHeight="1">
      <c r="B564" s="5"/>
      <c r="C564" s="5"/>
    </row>
    <row r="565" spans="2:3" ht="13.5" customHeight="1">
      <c r="B565" s="5"/>
      <c r="C565" s="5"/>
    </row>
    <row r="566" spans="2:3" ht="13.5" customHeight="1">
      <c r="B566" s="5"/>
      <c r="C566" s="5"/>
    </row>
    <row r="567" spans="2:3" ht="13.5" customHeight="1">
      <c r="B567" s="5"/>
      <c r="C567" s="5"/>
    </row>
    <row r="568" spans="2:3" ht="13.5" customHeight="1">
      <c r="B568" s="5"/>
      <c r="C568" s="5"/>
    </row>
    <row r="569" spans="2:3" ht="13.5" customHeight="1">
      <c r="B569" s="5"/>
      <c r="C569" s="5"/>
    </row>
    <row r="570" spans="2:3" ht="13.5" customHeight="1">
      <c r="B570" s="5"/>
      <c r="C570" s="5"/>
    </row>
    <row r="571" spans="2:3" ht="13.5" customHeight="1">
      <c r="B571" s="5"/>
      <c r="C571" s="5"/>
    </row>
    <row r="572" spans="2:3" ht="13.5" customHeight="1">
      <c r="B572" s="5"/>
      <c r="C572" s="5"/>
    </row>
    <row r="573" spans="2:3" ht="13.5" customHeight="1">
      <c r="B573" s="5"/>
      <c r="C573" s="5"/>
    </row>
    <row r="574" spans="2:3" ht="13.5" customHeight="1">
      <c r="B574" s="5"/>
      <c r="C574" s="5"/>
    </row>
    <row r="575" spans="2:3" ht="13.5" customHeight="1">
      <c r="B575" s="5"/>
      <c r="C575" s="5"/>
    </row>
    <row r="576" spans="2:3" ht="13.5" customHeight="1">
      <c r="B576" s="5"/>
      <c r="C576" s="5"/>
    </row>
    <row r="577" spans="2:3" ht="13.5" customHeight="1">
      <c r="B577" s="5"/>
      <c r="C577" s="5"/>
    </row>
    <row r="578" spans="2:3" ht="13.5" customHeight="1">
      <c r="B578" s="5"/>
      <c r="C578" s="5"/>
    </row>
    <row r="579" spans="2:3" ht="13.5" customHeight="1">
      <c r="B579" s="5"/>
      <c r="C579" s="5"/>
    </row>
    <row r="580" spans="2:3" ht="13.5" customHeight="1">
      <c r="B580" s="5"/>
      <c r="C580" s="5"/>
    </row>
    <row r="581" spans="2:3" ht="13.5" customHeight="1">
      <c r="B581" s="5"/>
      <c r="C581" s="5"/>
    </row>
    <row r="582" spans="2:3" ht="13.5" customHeight="1">
      <c r="B582" s="5"/>
      <c r="C582" s="5"/>
    </row>
    <row r="583" spans="2:3" ht="13.5" customHeight="1">
      <c r="B583" s="5"/>
      <c r="C583" s="5"/>
    </row>
    <row r="584" spans="2:3" ht="13.5" customHeight="1">
      <c r="B584" s="5"/>
      <c r="C584" s="5"/>
    </row>
    <row r="585" spans="2:3" ht="13.5" customHeight="1">
      <c r="B585" s="5"/>
      <c r="C585" s="5"/>
    </row>
    <row r="586" spans="2:3" ht="13.5" customHeight="1">
      <c r="B586" s="5"/>
      <c r="C586" s="5"/>
    </row>
    <row r="587" spans="2:3" ht="13.5" customHeight="1">
      <c r="B587" s="5"/>
      <c r="C587" s="5"/>
    </row>
    <row r="588" spans="2:3" ht="13.5" customHeight="1">
      <c r="B588" s="5"/>
      <c r="C588" s="5"/>
    </row>
    <row r="589" spans="2:3" ht="13.5" customHeight="1">
      <c r="B589" s="5"/>
      <c r="C589" s="5"/>
    </row>
    <row r="590" spans="2:3" ht="13.5" customHeight="1">
      <c r="B590" s="5"/>
      <c r="C590" s="5"/>
    </row>
    <row r="591" spans="2:3" ht="13.5" customHeight="1">
      <c r="B591" s="5"/>
      <c r="C591" s="5"/>
    </row>
    <row r="592" spans="2:3" ht="13.5" customHeight="1">
      <c r="B592" s="5"/>
      <c r="C592" s="5"/>
    </row>
    <row r="593" spans="2:3" ht="13.5" customHeight="1">
      <c r="B593" s="5"/>
      <c r="C593" s="5"/>
    </row>
    <row r="594" spans="2:3" ht="13.5" customHeight="1">
      <c r="B594" s="5"/>
      <c r="C594" s="5"/>
    </row>
    <row r="595" spans="2:3" ht="13.5" customHeight="1">
      <c r="B595" s="5"/>
      <c r="C595" s="5"/>
    </row>
    <row r="596" spans="2:3" ht="13.5" customHeight="1">
      <c r="B596" s="5"/>
      <c r="C596" s="5"/>
    </row>
    <row r="597" spans="2:3" ht="13.5" customHeight="1">
      <c r="B597" s="5"/>
      <c r="C597" s="5"/>
    </row>
    <row r="598" spans="2:3" ht="13.5" customHeight="1">
      <c r="B598" s="5"/>
      <c r="C598" s="5"/>
    </row>
    <row r="599" spans="2:3" ht="13.5" customHeight="1">
      <c r="B599" s="5"/>
      <c r="C599" s="5"/>
    </row>
    <row r="600" spans="2:3" ht="13.5" customHeight="1">
      <c r="B600" s="5"/>
      <c r="C600" s="5"/>
    </row>
    <row r="601" spans="2:3" ht="13.5" customHeight="1">
      <c r="B601" s="5"/>
      <c r="C601" s="5"/>
    </row>
    <row r="602" spans="2:3" ht="13.5" customHeight="1">
      <c r="B602" s="5"/>
      <c r="C602" s="5"/>
    </row>
    <row r="603" spans="2:3" ht="13.5" customHeight="1">
      <c r="B603" s="5"/>
      <c r="C603" s="5"/>
    </row>
    <row r="604" spans="2:3" ht="13.5" customHeight="1">
      <c r="B604" s="5"/>
      <c r="C604" s="5"/>
    </row>
    <row r="605" spans="2:3" ht="13.5" customHeight="1">
      <c r="B605" s="5"/>
      <c r="C605" s="5"/>
    </row>
    <row r="606" spans="2:3" ht="13.5" customHeight="1">
      <c r="B606" s="5"/>
      <c r="C606" s="5"/>
    </row>
    <row r="607" spans="2:3" ht="13.5" customHeight="1">
      <c r="B607" s="5"/>
      <c r="C607" s="5"/>
    </row>
    <row r="608" spans="2:3" ht="13.5" customHeight="1">
      <c r="B608" s="5"/>
      <c r="C608" s="5"/>
    </row>
    <row r="609" spans="2:3" ht="13.5" customHeight="1">
      <c r="B609" s="5"/>
      <c r="C609" s="5"/>
    </row>
    <row r="610" spans="2:3" ht="13.5" customHeight="1">
      <c r="B610" s="5"/>
      <c r="C610" s="5"/>
    </row>
    <row r="611" spans="2:3" ht="13.5" customHeight="1">
      <c r="B611" s="5"/>
      <c r="C611" s="5"/>
    </row>
    <row r="612" spans="2:3" ht="13.5" customHeight="1">
      <c r="B612" s="5"/>
      <c r="C612" s="5"/>
    </row>
    <row r="613" spans="2:3" ht="13.5" customHeight="1">
      <c r="B613" s="5"/>
      <c r="C613" s="5"/>
    </row>
    <row r="614" spans="2:3" ht="13.5" customHeight="1">
      <c r="B614" s="5"/>
      <c r="C614" s="5"/>
    </row>
    <row r="615" spans="2:3" ht="13.5" customHeight="1">
      <c r="B615" s="5"/>
      <c r="C615" s="5"/>
    </row>
    <row r="616" spans="2:3" ht="13.5" customHeight="1">
      <c r="B616" s="5"/>
      <c r="C616" s="5"/>
    </row>
    <row r="617" spans="2:3" ht="13.5" customHeight="1">
      <c r="B617" s="5"/>
      <c r="C617" s="5"/>
    </row>
    <row r="618" spans="2:3" ht="13.5" customHeight="1">
      <c r="B618" s="5"/>
      <c r="C618" s="5"/>
    </row>
    <row r="619" spans="2:3" ht="13.5" customHeight="1">
      <c r="B619" s="5"/>
      <c r="C619" s="5"/>
    </row>
    <row r="620" spans="2:3" ht="13.5" customHeight="1">
      <c r="B620" s="5"/>
      <c r="C620" s="5"/>
    </row>
    <row r="621" spans="2:3" ht="13.5" customHeight="1">
      <c r="B621" s="5"/>
      <c r="C621" s="5"/>
    </row>
    <row r="622" spans="2:3" ht="13.5" customHeight="1">
      <c r="B622" s="5"/>
      <c r="C622" s="5"/>
    </row>
    <row r="623" spans="2:3" ht="13.5" customHeight="1">
      <c r="B623" s="5"/>
      <c r="C623" s="5"/>
    </row>
    <row r="624" spans="2:3" ht="13.5" customHeight="1">
      <c r="B624" s="5"/>
      <c r="C624" s="5"/>
    </row>
    <row r="625" spans="2:3" ht="13.5" customHeight="1">
      <c r="B625" s="5"/>
      <c r="C625" s="5"/>
    </row>
    <row r="626" spans="2:3" ht="13.5" customHeight="1">
      <c r="B626" s="5"/>
      <c r="C626" s="5"/>
    </row>
    <row r="627" spans="2:3" ht="13.5" customHeight="1">
      <c r="B627" s="5"/>
      <c r="C627" s="5"/>
    </row>
    <row r="628" spans="2:3" ht="13.5" customHeight="1">
      <c r="B628" s="5"/>
      <c r="C628" s="5"/>
    </row>
    <row r="629" spans="2:3" ht="13.5" customHeight="1">
      <c r="B629" s="5"/>
      <c r="C629" s="5"/>
    </row>
    <row r="630" spans="2:3" ht="13.5" customHeight="1">
      <c r="B630" s="5"/>
      <c r="C630" s="5"/>
    </row>
    <row r="631" spans="2:3" ht="13.5" customHeight="1">
      <c r="B631" s="5"/>
      <c r="C631" s="5"/>
    </row>
    <row r="632" spans="2:3" ht="13.5" customHeight="1">
      <c r="B632" s="5"/>
      <c r="C632" s="5"/>
    </row>
    <row r="633" spans="2:3" ht="13.5" customHeight="1">
      <c r="B633" s="5"/>
      <c r="C633" s="5"/>
    </row>
    <row r="634" spans="2:3" ht="13.5" customHeight="1">
      <c r="B634" s="5"/>
      <c r="C634" s="5"/>
    </row>
    <row r="635" spans="2:3" ht="13.5" customHeight="1">
      <c r="B635" s="5"/>
      <c r="C635" s="5"/>
    </row>
    <row r="636" spans="2:3" ht="13.5" customHeight="1">
      <c r="B636" s="5"/>
      <c r="C636" s="5"/>
    </row>
    <row r="637" spans="2:3" ht="13.5" customHeight="1">
      <c r="B637" s="5"/>
      <c r="C637" s="5"/>
    </row>
    <row r="638" spans="2:3" ht="13.5" customHeight="1">
      <c r="B638" s="5"/>
      <c r="C638" s="5"/>
    </row>
    <row r="639" spans="2:3" ht="13.5" customHeight="1">
      <c r="B639" s="5"/>
      <c r="C639" s="5"/>
    </row>
    <row r="640" spans="2:3" ht="13.5" customHeight="1">
      <c r="B640" s="5"/>
      <c r="C640" s="5"/>
    </row>
    <row r="641" spans="2:3" ht="13.5" customHeight="1">
      <c r="B641" s="5"/>
      <c r="C641" s="5"/>
    </row>
    <row r="642" spans="2:3" ht="13.5" customHeight="1">
      <c r="B642" s="5"/>
      <c r="C642" s="5"/>
    </row>
    <row r="643" spans="2:3" ht="13.5" customHeight="1">
      <c r="B643" s="5"/>
      <c r="C643" s="5"/>
    </row>
    <row r="644" spans="2:3" ht="13.5" customHeight="1">
      <c r="B644" s="5"/>
      <c r="C644" s="5"/>
    </row>
    <row r="645" spans="2:3" ht="13.5" customHeight="1">
      <c r="B645" s="5"/>
      <c r="C645" s="5"/>
    </row>
    <row r="646" spans="2:3" ht="13.5" customHeight="1">
      <c r="B646" s="5"/>
      <c r="C646" s="5"/>
    </row>
    <row r="647" spans="2:3" ht="13.5" customHeight="1">
      <c r="B647" s="5"/>
      <c r="C647" s="5"/>
    </row>
    <row r="648" spans="2:3" ht="13.5" customHeight="1">
      <c r="B648" s="5"/>
      <c r="C648" s="5"/>
    </row>
    <row r="649" spans="2:3" ht="13.5" customHeight="1">
      <c r="B649" s="5"/>
      <c r="C649" s="5"/>
    </row>
    <row r="650" spans="2:3" ht="13.5" customHeight="1">
      <c r="B650" s="5"/>
      <c r="C650" s="5"/>
    </row>
    <row r="651" spans="2:3" ht="13.5" customHeight="1">
      <c r="B651" s="5"/>
      <c r="C651" s="5"/>
    </row>
    <row r="652" spans="2:3" ht="13.5" customHeight="1">
      <c r="B652" s="5"/>
      <c r="C652" s="5"/>
    </row>
    <row r="653" spans="2:3" ht="13.5" customHeight="1">
      <c r="B653" s="5"/>
      <c r="C653" s="5"/>
    </row>
    <row r="654" spans="2:3" ht="13.5" customHeight="1">
      <c r="B654" s="5"/>
      <c r="C654" s="5"/>
    </row>
    <row r="655" spans="2:3" ht="13.5" customHeight="1">
      <c r="B655" s="5"/>
      <c r="C655" s="5"/>
    </row>
    <row r="656" spans="2:3" ht="13.5" customHeight="1">
      <c r="B656" s="5"/>
      <c r="C656" s="5"/>
    </row>
    <row r="657" spans="2:3" ht="13.5" customHeight="1">
      <c r="B657" s="5"/>
      <c r="C657" s="5"/>
    </row>
    <row r="658" spans="2:3" ht="13.5" customHeight="1">
      <c r="B658" s="5"/>
      <c r="C658" s="5"/>
    </row>
    <row r="659" spans="2:3" ht="13.5" customHeight="1">
      <c r="B659" s="5"/>
      <c r="C659" s="5"/>
    </row>
    <row r="660" spans="2:3" ht="13.5" customHeight="1">
      <c r="B660" s="5"/>
      <c r="C660" s="5"/>
    </row>
    <row r="661" spans="2:3" ht="13.5" customHeight="1">
      <c r="B661" s="5"/>
      <c r="C661" s="5"/>
    </row>
    <row r="662" spans="2:3" ht="13.5" customHeight="1">
      <c r="B662" s="5"/>
      <c r="C662" s="5"/>
    </row>
    <row r="663" spans="2:3" ht="13.5" customHeight="1">
      <c r="B663" s="5"/>
      <c r="C663" s="5"/>
    </row>
    <row r="664" spans="2:3" ht="13.5" customHeight="1">
      <c r="B664" s="5"/>
      <c r="C664" s="5"/>
    </row>
    <row r="665" spans="2:3" ht="13.5" customHeight="1">
      <c r="B665" s="5"/>
      <c r="C665" s="5"/>
    </row>
    <row r="666" spans="2:3" ht="13.5" customHeight="1">
      <c r="B666" s="5"/>
      <c r="C666" s="5"/>
    </row>
    <row r="667" spans="2:3" ht="13.5" customHeight="1">
      <c r="B667" s="5"/>
      <c r="C667" s="5"/>
    </row>
    <row r="668" spans="2:3" ht="13.5" customHeight="1">
      <c r="B668" s="5"/>
      <c r="C668" s="5"/>
    </row>
    <row r="669" spans="2:3" ht="13.5" customHeight="1">
      <c r="B669" s="5"/>
      <c r="C669" s="5"/>
    </row>
    <row r="670" spans="2:3" ht="13.5" customHeight="1">
      <c r="B670" s="5"/>
      <c r="C670" s="5"/>
    </row>
    <row r="671" spans="2:3" ht="13.5" customHeight="1">
      <c r="B671" s="5"/>
      <c r="C671" s="5"/>
    </row>
    <row r="672" spans="2:3" ht="13.5" customHeight="1">
      <c r="B672" s="5"/>
      <c r="C672" s="5"/>
    </row>
    <row r="673" spans="2:3" ht="13.5" customHeight="1">
      <c r="B673" s="5"/>
      <c r="C673" s="5"/>
    </row>
    <row r="674" spans="2:3" ht="13.5" customHeight="1">
      <c r="B674" s="5"/>
      <c r="C674" s="5"/>
    </row>
    <row r="675" spans="2:3" ht="13.5" customHeight="1">
      <c r="B675" s="5"/>
      <c r="C675" s="5"/>
    </row>
    <row r="676" spans="2:3" ht="13.5" customHeight="1">
      <c r="B676" s="5"/>
      <c r="C676" s="5"/>
    </row>
    <row r="677" spans="2:3" ht="13.5" customHeight="1">
      <c r="B677" s="5"/>
      <c r="C677" s="5"/>
    </row>
    <row r="678" spans="2:3" ht="13.5" customHeight="1">
      <c r="B678" s="5"/>
      <c r="C678" s="5"/>
    </row>
    <row r="679" spans="2:3" ht="13.5" customHeight="1">
      <c r="B679" s="5"/>
      <c r="C679" s="5"/>
    </row>
    <row r="680" spans="2:3" ht="13.5" customHeight="1">
      <c r="B680" s="5"/>
      <c r="C680" s="5"/>
    </row>
    <row r="681" spans="2:3" ht="13.5" customHeight="1">
      <c r="B681" s="5"/>
      <c r="C681" s="5"/>
    </row>
    <row r="682" spans="2:3" ht="13.5" customHeight="1">
      <c r="B682" s="5"/>
      <c r="C682" s="5"/>
    </row>
    <row r="683" spans="2:3" ht="13.5" customHeight="1">
      <c r="B683" s="5"/>
      <c r="C683" s="5"/>
    </row>
    <row r="684" spans="2:3" ht="13.5" customHeight="1">
      <c r="B684" s="5"/>
      <c r="C684" s="5"/>
    </row>
    <row r="685" spans="2:3" ht="13.5" customHeight="1">
      <c r="B685" s="5"/>
      <c r="C685" s="5"/>
    </row>
    <row r="686" spans="2:3" ht="13.5" customHeight="1">
      <c r="B686" s="5"/>
      <c r="C686" s="5"/>
    </row>
    <row r="687" spans="2:3" ht="13.5" customHeight="1">
      <c r="B687" s="5"/>
      <c r="C687" s="5"/>
    </row>
    <row r="688" spans="2:3" ht="13.5" customHeight="1">
      <c r="B688" s="5"/>
      <c r="C688" s="5"/>
    </row>
    <row r="689" spans="2:3" ht="13.5" customHeight="1">
      <c r="B689" s="5"/>
      <c r="C689" s="5"/>
    </row>
    <row r="690" spans="2:3" ht="13.5" customHeight="1">
      <c r="B690" s="5"/>
      <c r="C690" s="5"/>
    </row>
    <row r="691" spans="2:3" ht="13.5" customHeight="1">
      <c r="B691" s="5"/>
      <c r="C691" s="5"/>
    </row>
    <row r="692" spans="2:3" ht="13.5" customHeight="1">
      <c r="B692" s="5"/>
      <c r="C692" s="5"/>
    </row>
    <row r="693" spans="2:3" ht="13.5" customHeight="1">
      <c r="B693" s="5"/>
      <c r="C693" s="5"/>
    </row>
    <row r="694" spans="2:3" ht="13.5" customHeight="1">
      <c r="B694" s="5"/>
      <c r="C694" s="5"/>
    </row>
    <row r="695" spans="2:3" ht="13.5" customHeight="1">
      <c r="B695" s="5"/>
      <c r="C695" s="5"/>
    </row>
    <row r="696" spans="2:3" ht="13.5" customHeight="1">
      <c r="B696" s="5"/>
      <c r="C696" s="5"/>
    </row>
    <row r="697" spans="2:3" ht="13.5" customHeight="1">
      <c r="B697" s="5"/>
      <c r="C697" s="5"/>
    </row>
    <row r="698" spans="2:3" ht="13.5" customHeight="1">
      <c r="B698" s="5"/>
      <c r="C698" s="5"/>
    </row>
    <row r="699" spans="2:3" ht="13.5" customHeight="1">
      <c r="B699" s="5"/>
      <c r="C699" s="5"/>
    </row>
    <row r="700" spans="2:3" ht="13.5" customHeight="1">
      <c r="B700" s="5"/>
      <c r="C700" s="5"/>
    </row>
    <row r="701" spans="2:3" ht="13.5" customHeight="1">
      <c r="B701" s="5"/>
      <c r="C701" s="5"/>
    </row>
    <row r="702" spans="2:3" ht="13.5" customHeight="1">
      <c r="B702" s="5"/>
      <c r="C702" s="5"/>
    </row>
    <row r="703" spans="2:3" ht="13.5" customHeight="1">
      <c r="B703" s="5"/>
      <c r="C703" s="5"/>
    </row>
    <row r="704" spans="2:3" ht="13.5" customHeight="1">
      <c r="B704" s="5"/>
      <c r="C704" s="5"/>
    </row>
    <row r="705" spans="2:3" ht="13.5" customHeight="1">
      <c r="B705" s="5"/>
      <c r="C705" s="5"/>
    </row>
    <row r="706" spans="2:3" ht="13.5" customHeight="1">
      <c r="B706" s="5"/>
      <c r="C706" s="5"/>
    </row>
    <row r="707" spans="2:3" ht="13.5" customHeight="1">
      <c r="B707" s="5"/>
      <c r="C707" s="5"/>
    </row>
    <row r="708" spans="2:3" ht="13.5" customHeight="1">
      <c r="B708" s="5"/>
      <c r="C708" s="5"/>
    </row>
    <row r="709" spans="2:3" ht="13.5" customHeight="1">
      <c r="B709" s="5"/>
      <c r="C709" s="5"/>
    </row>
    <row r="710" spans="2:3" ht="13.5" customHeight="1">
      <c r="B710" s="5"/>
      <c r="C710" s="5"/>
    </row>
    <row r="711" spans="2:3" ht="13.5" customHeight="1">
      <c r="B711" s="5"/>
      <c r="C711" s="5"/>
    </row>
    <row r="712" spans="2:3" ht="13.5" customHeight="1">
      <c r="B712" s="5"/>
      <c r="C712" s="5"/>
    </row>
    <row r="713" spans="2:3" ht="13.5" customHeight="1">
      <c r="B713" s="5"/>
      <c r="C713" s="5"/>
    </row>
    <row r="714" spans="2:3" ht="13.5" customHeight="1">
      <c r="B714" s="5"/>
      <c r="C714" s="5"/>
    </row>
    <row r="715" spans="2:3" ht="13.5" customHeight="1">
      <c r="B715" s="5"/>
      <c r="C715" s="5"/>
    </row>
    <row r="716" spans="2:3" ht="13.5" customHeight="1">
      <c r="B716" s="5"/>
      <c r="C716" s="5"/>
    </row>
    <row r="717" spans="2:3" ht="13.5" customHeight="1">
      <c r="B717" s="5"/>
      <c r="C717" s="5"/>
    </row>
    <row r="718" spans="2:3" ht="13.5" customHeight="1">
      <c r="B718" s="5"/>
      <c r="C718" s="5"/>
    </row>
    <row r="719" spans="2:3" ht="13.5" customHeight="1">
      <c r="B719" s="5"/>
      <c r="C719" s="5"/>
    </row>
    <row r="720" spans="2:3" ht="13.5" customHeight="1">
      <c r="B720" s="5"/>
      <c r="C720" s="5"/>
    </row>
    <row r="721" spans="2:3" ht="13.5" customHeight="1">
      <c r="B721" s="5"/>
      <c r="C721" s="5"/>
    </row>
    <row r="722" spans="2:3" ht="13.5" customHeight="1">
      <c r="B722" s="5"/>
      <c r="C722" s="5"/>
    </row>
    <row r="723" spans="2:3" ht="13.5" customHeight="1">
      <c r="B723" s="5"/>
      <c r="C723" s="5"/>
    </row>
    <row r="724" spans="2:3" ht="13.5" customHeight="1">
      <c r="B724" s="5"/>
      <c r="C724" s="5"/>
    </row>
    <row r="725" spans="2:3" ht="13.5" customHeight="1">
      <c r="B725" s="5"/>
      <c r="C725" s="5"/>
    </row>
    <row r="726" spans="2:3" ht="13.5" customHeight="1">
      <c r="B726" s="5"/>
      <c r="C726" s="5"/>
    </row>
    <row r="727" spans="2:3" ht="13.5" customHeight="1">
      <c r="B727" s="5"/>
      <c r="C727" s="5"/>
    </row>
    <row r="728" spans="2:3" ht="13.5" customHeight="1">
      <c r="B728" s="5"/>
      <c r="C728" s="5"/>
    </row>
    <row r="729" spans="2:3" ht="13.5" customHeight="1">
      <c r="B729" s="5"/>
      <c r="C729" s="5"/>
    </row>
    <row r="730" spans="2:3" ht="13.5" customHeight="1">
      <c r="B730" s="5"/>
      <c r="C730" s="5"/>
    </row>
    <row r="731" spans="2:3" ht="13.5" customHeight="1">
      <c r="B731" s="5"/>
      <c r="C731" s="5"/>
    </row>
    <row r="732" spans="2:3" ht="13.5" customHeight="1">
      <c r="B732" s="5"/>
      <c r="C732" s="5"/>
    </row>
    <row r="733" spans="2:3" ht="13.5" customHeight="1">
      <c r="B733" s="5"/>
      <c r="C733" s="5"/>
    </row>
    <row r="734" spans="2:3" ht="13.5" customHeight="1">
      <c r="B734" s="5"/>
      <c r="C734" s="5"/>
    </row>
    <row r="735" spans="2:3" ht="13.5" customHeight="1">
      <c r="B735" s="5"/>
      <c r="C735" s="5"/>
    </row>
    <row r="736" spans="2:3" ht="13.5" customHeight="1">
      <c r="B736" s="5"/>
      <c r="C736" s="5"/>
    </row>
    <row r="737" spans="2:3" ht="13.5" customHeight="1">
      <c r="B737" s="5"/>
      <c r="C737" s="5"/>
    </row>
    <row r="738" spans="2:3" ht="13.5" customHeight="1">
      <c r="B738" s="5"/>
      <c r="C738" s="5"/>
    </row>
    <row r="739" spans="2:3" ht="13.5" customHeight="1">
      <c r="B739" s="5"/>
      <c r="C739" s="5"/>
    </row>
    <row r="740" spans="2:3" ht="13.5" customHeight="1">
      <c r="B740" s="5"/>
      <c r="C740" s="5"/>
    </row>
    <row r="741" spans="2:3" ht="13.5" customHeight="1">
      <c r="B741" s="5"/>
      <c r="C741" s="5"/>
    </row>
    <row r="742" spans="2:3" ht="13.5" customHeight="1">
      <c r="B742" s="5"/>
      <c r="C742" s="5"/>
    </row>
    <row r="743" spans="2:3" ht="13.5" customHeight="1">
      <c r="B743" s="5"/>
      <c r="C743" s="5"/>
    </row>
    <row r="744" spans="2:3" ht="13.5" customHeight="1">
      <c r="B744" s="5"/>
      <c r="C744" s="5"/>
    </row>
    <row r="745" spans="2:3" ht="13.5" customHeight="1">
      <c r="B745" s="5"/>
      <c r="C745" s="5"/>
    </row>
    <row r="746" spans="2:3" ht="13.5" customHeight="1">
      <c r="B746" s="5"/>
      <c r="C746" s="5"/>
    </row>
    <row r="747" spans="2:3" ht="13.5" customHeight="1">
      <c r="B747" s="5"/>
      <c r="C747" s="5"/>
    </row>
    <row r="748" spans="2:3" ht="13.5" customHeight="1">
      <c r="B748" s="5"/>
      <c r="C748" s="5"/>
    </row>
    <row r="749" spans="2:3" ht="13.5" customHeight="1">
      <c r="B749" s="5"/>
      <c r="C749" s="5"/>
    </row>
    <row r="750" spans="2:3" ht="13.5" customHeight="1">
      <c r="B750" s="5"/>
      <c r="C750" s="5"/>
    </row>
    <row r="751" spans="2:3" ht="13.5" customHeight="1">
      <c r="B751" s="5"/>
      <c r="C751" s="5"/>
    </row>
    <row r="752" spans="2:3" ht="13.5" customHeight="1">
      <c r="B752" s="5"/>
      <c r="C752" s="5"/>
    </row>
    <row r="753" spans="2:3" ht="13.5" customHeight="1">
      <c r="B753" s="5"/>
      <c r="C753" s="5"/>
    </row>
    <row r="754" spans="2:3" ht="13.5" customHeight="1">
      <c r="B754" s="5"/>
      <c r="C754" s="5"/>
    </row>
    <row r="755" spans="2:3" ht="13.5" customHeight="1">
      <c r="B755" s="5"/>
      <c r="C755" s="5"/>
    </row>
    <row r="756" spans="2:3" ht="13.5" customHeight="1">
      <c r="B756" s="5"/>
      <c r="C756" s="5"/>
    </row>
    <row r="757" spans="2:3" ht="13.5" customHeight="1">
      <c r="B757" s="5"/>
      <c r="C757" s="5"/>
    </row>
    <row r="758" spans="2:3" ht="13.5" customHeight="1">
      <c r="B758" s="5"/>
      <c r="C758" s="5"/>
    </row>
    <row r="759" spans="2:3" ht="13.5" customHeight="1">
      <c r="B759" s="5"/>
      <c r="C759" s="5"/>
    </row>
    <row r="760" spans="2:3" ht="13.5" customHeight="1">
      <c r="B760" s="5"/>
      <c r="C760" s="5"/>
    </row>
    <row r="761" spans="2:3" ht="13.5" customHeight="1">
      <c r="B761" s="5"/>
      <c r="C761" s="5"/>
    </row>
    <row r="762" spans="2:3" ht="13.5" customHeight="1">
      <c r="B762" s="5"/>
      <c r="C762" s="5"/>
    </row>
    <row r="763" spans="2:3" ht="13.5" customHeight="1">
      <c r="B763" s="5"/>
      <c r="C763" s="5"/>
    </row>
    <row r="764" spans="2:3" ht="13.5" customHeight="1">
      <c r="B764" s="5"/>
      <c r="C764" s="5"/>
    </row>
    <row r="765" spans="2:3" ht="13.5" customHeight="1">
      <c r="B765" s="5"/>
      <c r="C765" s="5"/>
    </row>
    <row r="766" spans="2:3" ht="13.5" customHeight="1">
      <c r="B766" s="5"/>
      <c r="C766" s="5"/>
    </row>
    <row r="767" spans="2:3" ht="13.5" customHeight="1">
      <c r="B767" s="5"/>
      <c r="C767" s="5"/>
    </row>
    <row r="768" spans="2:3" ht="13.5" customHeight="1">
      <c r="B768" s="5"/>
      <c r="C768" s="5"/>
    </row>
    <row r="769" spans="2:3" ht="13.5" customHeight="1">
      <c r="B769" s="5"/>
      <c r="C769" s="5"/>
    </row>
    <row r="770" spans="2:3" ht="13.5" customHeight="1">
      <c r="B770" s="5"/>
      <c r="C770" s="5"/>
    </row>
    <row r="771" spans="2:3" ht="13.5" customHeight="1">
      <c r="B771" s="5"/>
      <c r="C771" s="5"/>
    </row>
    <row r="772" spans="2:3" ht="13.5" customHeight="1">
      <c r="B772" s="5"/>
      <c r="C772" s="5"/>
    </row>
    <row r="773" spans="2:3" ht="13.5" customHeight="1">
      <c r="B773" s="5"/>
      <c r="C773" s="5"/>
    </row>
    <row r="774" spans="2:3" ht="13.5" customHeight="1">
      <c r="B774" s="5"/>
      <c r="C774" s="5"/>
    </row>
    <row r="775" spans="2:3" ht="13.5" customHeight="1">
      <c r="B775" s="5"/>
      <c r="C775" s="5"/>
    </row>
    <row r="776" spans="2:3" ht="13.5" customHeight="1">
      <c r="B776" s="5"/>
      <c r="C776" s="5"/>
    </row>
    <row r="777" spans="2:3" ht="13.5" customHeight="1">
      <c r="B777" s="5"/>
      <c r="C777" s="5"/>
    </row>
    <row r="778" spans="2:3" ht="13.5" customHeight="1">
      <c r="B778" s="5"/>
      <c r="C778" s="5"/>
    </row>
    <row r="779" spans="2:3" ht="13.5" customHeight="1">
      <c r="B779" s="5"/>
      <c r="C779" s="5"/>
    </row>
    <row r="780" spans="2:3" ht="13.5" customHeight="1">
      <c r="B780" s="5"/>
      <c r="C780" s="5"/>
    </row>
    <row r="781" spans="2:3" ht="13.5" customHeight="1">
      <c r="B781" s="5"/>
      <c r="C781" s="5"/>
    </row>
    <row r="782" spans="2:3" ht="13.5" customHeight="1">
      <c r="B782" s="5"/>
      <c r="C782" s="5"/>
    </row>
    <row r="783" spans="2:3" ht="13.5" customHeight="1">
      <c r="B783" s="5"/>
      <c r="C783" s="5"/>
    </row>
    <row r="784" spans="2:3" ht="13.5" customHeight="1">
      <c r="B784" s="5"/>
      <c r="C784" s="5"/>
    </row>
    <row r="785" spans="2:3" ht="13.5" customHeight="1">
      <c r="B785" s="5"/>
      <c r="C785" s="5"/>
    </row>
    <row r="786" spans="2:3" ht="13.5" customHeight="1">
      <c r="B786" s="5"/>
      <c r="C786" s="5"/>
    </row>
    <row r="787" spans="2:3" ht="13.5" customHeight="1">
      <c r="B787" s="5"/>
      <c r="C787" s="5"/>
    </row>
    <row r="788" spans="2:3" ht="13.5" customHeight="1">
      <c r="B788" s="5"/>
      <c r="C788" s="5"/>
    </row>
    <row r="789" spans="2:3" ht="13.5" customHeight="1">
      <c r="B789" s="5"/>
      <c r="C789" s="5"/>
    </row>
    <row r="790" spans="2:3" ht="13.5" customHeight="1">
      <c r="B790" s="5"/>
      <c r="C790" s="5"/>
    </row>
    <row r="791" spans="2:3" ht="13.5" customHeight="1">
      <c r="B791" s="5"/>
      <c r="C791" s="5"/>
    </row>
    <row r="792" spans="2:3" ht="13.5" customHeight="1">
      <c r="B792" s="5"/>
      <c r="C792" s="5"/>
    </row>
    <row r="793" spans="2:3" ht="13.5" customHeight="1">
      <c r="B793" s="5"/>
      <c r="C793" s="5"/>
    </row>
    <row r="794" spans="2:3" ht="13.5" customHeight="1">
      <c r="B794" s="5"/>
      <c r="C794" s="5"/>
    </row>
    <row r="795" spans="2:3" ht="13.5" customHeight="1">
      <c r="B795" s="5"/>
      <c r="C795" s="5"/>
    </row>
    <row r="796" spans="2:3" ht="13.5" customHeight="1">
      <c r="B796" s="5"/>
      <c r="C796" s="5"/>
    </row>
    <row r="797" spans="2:3" ht="13.5" customHeight="1">
      <c r="B797" s="5"/>
      <c r="C797" s="5"/>
    </row>
    <row r="798" spans="2:3" ht="13.5" customHeight="1">
      <c r="B798" s="5"/>
      <c r="C798" s="5"/>
    </row>
    <row r="799" spans="2:3" ht="13.5" customHeight="1">
      <c r="B799" s="5"/>
      <c r="C799" s="5"/>
    </row>
    <row r="800" spans="2:3" ht="13.5" customHeight="1">
      <c r="B800" s="5"/>
      <c r="C800" s="5"/>
    </row>
    <row r="801" spans="2:3" ht="13.5" customHeight="1">
      <c r="B801" s="5"/>
      <c r="C801" s="5"/>
    </row>
    <row r="802" spans="2:3" ht="13.5" customHeight="1">
      <c r="B802" s="5"/>
      <c r="C802" s="5"/>
    </row>
    <row r="803" spans="2:3" ht="13.5" customHeight="1">
      <c r="B803" s="5"/>
      <c r="C803" s="5"/>
    </row>
    <row r="804" spans="2:3" ht="13.5" customHeight="1">
      <c r="B804" s="5"/>
      <c r="C804" s="5"/>
    </row>
    <row r="805" spans="2:3" ht="13.5" customHeight="1">
      <c r="B805" s="5"/>
      <c r="C805" s="5"/>
    </row>
    <row r="806" spans="2:3" ht="13.5" customHeight="1">
      <c r="B806" s="5"/>
      <c r="C806" s="5"/>
    </row>
    <row r="807" spans="2:3" ht="13.5" customHeight="1">
      <c r="B807" s="5"/>
      <c r="C807" s="5"/>
    </row>
    <row r="808" spans="2:3" ht="13.5" customHeight="1">
      <c r="B808" s="5"/>
      <c r="C808" s="5"/>
    </row>
    <row r="809" spans="2:3" ht="13.5" customHeight="1">
      <c r="B809" s="5"/>
      <c r="C809" s="5"/>
    </row>
    <row r="810" spans="2:3" ht="13.5" customHeight="1">
      <c r="B810" s="5"/>
      <c r="C810" s="5"/>
    </row>
    <row r="811" spans="2:3" ht="13.5" customHeight="1">
      <c r="B811" s="5"/>
      <c r="C811" s="5"/>
    </row>
    <row r="812" spans="2:3" ht="13.5" customHeight="1">
      <c r="B812" s="5"/>
      <c r="C812" s="5"/>
    </row>
    <row r="813" spans="2:3" ht="13.5" customHeight="1">
      <c r="B813" s="5"/>
      <c r="C813" s="5"/>
    </row>
    <row r="814" spans="2:3" ht="13.5" customHeight="1">
      <c r="B814" s="5"/>
      <c r="C814" s="5"/>
    </row>
    <row r="815" spans="2:3" ht="13.5" customHeight="1">
      <c r="B815" s="5"/>
      <c r="C815" s="5"/>
    </row>
    <row r="816" spans="2:3" ht="13.5" customHeight="1">
      <c r="B816" s="5"/>
      <c r="C816" s="5"/>
    </row>
    <row r="817" spans="2:3" ht="13.5" customHeight="1">
      <c r="B817" s="5"/>
      <c r="C817" s="5"/>
    </row>
    <row r="818" spans="2:3" ht="13.5" customHeight="1">
      <c r="B818" s="5"/>
      <c r="C818" s="5"/>
    </row>
    <row r="819" spans="2:3" ht="13.5" customHeight="1">
      <c r="B819" s="5"/>
      <c r="C819" s="5"/>
    </row>
    <row r="820" spans="2:3" ht="13.5" customHeight="1">
      <c r="B820" s="5"/>
      <c r="C820" s="5"/>
    </row>
    <row r="821" spans="2:3" ht="13.5" customHeight="1">
      <c r="B821" s="5"/>
      <c r="C821" s="5"/>
    </row>
    <row r="822" spans="2:3" ht="13.5" customHeight="1">
      <c r="B822" s="5"/>
      <c r="C822" s="5"/>
    </row>
    <row r="823" spans="2:3" ht="13.5" customHeight="1">
      <c r="B823" s="5"/>
      <c r="C823" s="5"/>
    </row>
    <row r="824" spans="2:3" ht="13.5" customHeight="1">
      <c r="B824" s="5"/>
      <c r="C824" s="5"/>
    </row>
    <row r="825" spans="2:3" ht="13.5" customHeight="1">
      <c r="B825" s="5"/>
      <c r="C825" s="5"/>
    </row>
    <row r="826" spans="2:3" ht="13.5" customHeight="1">
      <c r="B826" s="5"/>
      <c r="C826" s="5"/>
    </row>
    <row r="827" spans="2:3" ht="13.5" customHeight="1">
      <c r="B827" s="5"/>
      <c r="C827" s="5"/>
    </row>
    <row r="828" spans="2:3" ht="13.5" customHeight="1">
      <c r="B828" s="5"/>
      <c r="C828" s="5"/>
    </row>
    <row r="829" spans="2:3" ht="13.5" customHeight="1">
      <c r="B829" s="5"/>
      <c r="C829" s="5"/>
    </row>
    <row r="830" spans="2:3" ht="13.5" customHeight="1">
      <c r="B830" s="5"/>
      <c r="C830" s="5"/>
    </row>
    <row r="831" spans="2:3" ht="13.5" customHeight="1">
      <c r="B831" s="5"/>
      <c r="C831" s="5"/>
    </row>
    <row r="832" spans="2:3" ht="13.5" customHeight="1">
      <c r="B832" s="5"/>
      <c r="C832" s="5"/>
    </row>
    <row r="833" spans="2:3" ht="13.5" customHeight="1">
      <c r="B833" s="5"/>
      <c r="C833" s="5"/>
    </row>
    <row r="834" spans="2:3" ht="13.5" customHeight="1">
      <c r="B834" s="5"/>
      <c r="C834" s="5"/>
    </row>
    <row r="835" spans="2:3" ht="13.5" customHeight="1">
      <c r="B835" s="5"/>
      <c r="C835" s="5"/>
    </row>
    <row r="836" spans="2:3" ht="13.5" customHeight="1">
      <c r="B836" s="5"/>
      <c r="C836" s="5"/>
    </row>
    <row r="837" spans="2:3" ht="13.5" customHeight="1">
      <c r="B837" s="5"/>
      <c r="C837" s="5"/>
    </row>
    <row r="838" spans="2:3" ht="13.5" customHeight="1">
      <c r="B838" s="5"/>
      <c r="C838" s="5"/>
    </row>
    <row r="839" spans="2:3" ht="13.5" customHeight="1">
      <c r="B839" s="5"/>
      <c r="C839" s="5"/>
    </row>
    <row r="840" spans="2:3" ht="13.5" customHeight="1">
      <c r="B840" s="5"/>
      <c r="C840" s="5"/>
    </row>
    <row r="841" spans="2:3" ht="13.5" customHeight="1">
      <c r="B841" s="5"/>
      <c r="C841" s="5"/>
    </row>
    <row r="842" spans="2:3" ht="13.5" customHeight="1">
      <c r="B842" s="5"/>
      <c r="C842" s="5"/>
    </row>
    <row r="843" spans="2:3" ht="13.5" customHeight="1">
      <c r="B843" s="5"/>
      <c r="C843" s="5"/>
    </row>
    <row r="844" spans="2:3" ht="13.5" customHeight="1">
      <c r="B844" s="5"/>
      <c r="C844" s="5"/>
    </row>
    <row r="845" spans="2:3" ht="13.5" customHeight="1">
      <c r="B845" s="5"/>
      <c r="C845" s="5"/>
    </row>
    <row r="846" spans="2:3" ht="13.5" customHeight="1">
      <c r="B846" s="5"/>
      <c r="C846" s="5"/>
    </row>
    <row r="847" spans="2:3" ht="13.5" customHeight="1">
      <c r="B847" s="5"/>
      <c r="C847" s="5"/>
    </row>
    <row r="848" spans="2:3" ht="13.5" customHeight="1">
      <c r="B848" s="5"/>
      <c r="C848" s="5"/>
    </row>
    <row r="849" spans="2:3" ht="13.5" customHeight="1">
      <c r="B849" s="5"/>
      <c r="C849" s="5"/>
    </row>
    <row r="850" spans="2:3" ht="13.5" customHeight="1">
      <c r="B850" s="5"/>
      <c r="C850" s="5"/>
    </row>
    <row r="851" spans="2:3" ht="13.5" customHeight="1">
      <c r="B851" s="5"/>
      <c r="C851" s="5"/>
    </row>
    <row r="852" spans="2:3" ht="13.5" customHeight="1">
      <c r="B852" s="5"/>
      <c r="C852" s="5"/>
    </row>
    <row r="853" spans="2:3" ht="13.5" customHeight="1">
      <c r="B853" s="5"/>
      <c r="C853" s="5"/>
    </row>
    <row r="854" spans="2:3" ht="13.5" customHeight="1">
      <c r="B854" s="5"/>
      <c r="C854" s="5"/>
    </row>
    <row r="855" spans="2:3" ht="13.5" customHeight="1">
      <c r="B855" s="5"/>
      <c r="C855" s="5"/>
    </row>
    <row r="856" spans="2:3" ht="13.5" customHeight="1">
      <c r="B856" s="5"/>
      <c r="C856" s="5"/>
    </row>
    <row r="857" spans="2:3" ht="13.5" customHeight="1">
      <c r="B857" s="5"/>
      <c r="C857" s="5"/>
    </row>
    <row r="858" spans="2:3" ht="13.5" customHeight="1">
      <c r="B858" s="5"/>
      <c r="C858" s="5"/>
    </row>
    <row r="859" spans="2:3" ht="13.5" customHeight="1">
      <c r="B859" s="5"/>
      <c r="C859" s="5"/>
    </row>
    <row r="860" spans="2:3" ht="13.5" customHeight="1">
      <c r="B860" s="5"/>
      <c r="C860" s="5"/>
    </row>
    <row r="861" spans="2:3" ht="13.5" customHeight="1">
      <c r="B861" s="5"/>
      <c r="C861" s="5"/>
    </row>
    <row r="862" spans="2:3" ht="13.5" customHeight="1">
      <c r="B862" s="5"/>
      <c r="C862" s="5"/>
    </row>
    <row r="863" spans="2:3" ht="13.5" customHeight="1">
      <c r="B863" s="5"/>
      <c r="C863" s="5"/>
    </row>
    <row r="864" spans="2:3" ht="13.5" customHeight="1">
      <c r="B864" s="5"/>
      <c r="C864" s="5"/>
    </row>
    <row r="865" spans="2:3" ht="13.5" customHeight="1">
      <c r="B865" s="5"/>
      <c r="C865" s="5"/>
    </row>
    <row r="866" spans="2:3" ht="13.5" customHeight="1">
      <c r="B866" s="5"/>
      <c r="C866" s="5"/>
    </row>
    <row r="867" spans="2:3" ht="13.5" customHeight="1">
      <c r="B867" s="5"/>
      <c r="C867" s="5"/>
    </row>
    <row r="868" spans="2:3" ht="13.5" customHeight="1">
      <c r="B868" s="5"/>
      <c r="C868" s="5"/>
    </row>
    <row r="869" spans="2:3" ht="13.5" customHeight="1">
      <c r="B869" s="5"/>
      <c r="C869" s="5"/>
    </row>
    <row r="870" spans="2:3" ht="13.5" customHeight="1">
      <c r="B870" s="5"/>
      <c r="C870" s="5"/>
    </row>
    <row r="871" spans="2:3" ht="13.5" customHeight="1">
      <c r="B871" s="5"/>
      <c r="C871" s="5"/>
    </row>
    <row r="872" spans="2:3" ht="13.5" customHeight="1">
      <c r="B872" s="5"/>
      <c r="C872" s="5"/>
    </row>
    <row r="873" spans="2:3" ht="13.5" customHeight="1">
      <c r="B873" s="5"/>
      <c r="C873" s="5"/>
    </row>
    <row r="874" spans="2:3" ht="13.5" customHeight="1">
      <c r="B874" s="5"/>
      <c r="C874" s="5"/>
    </row>
    <row r="875" spans="2:3" ht="13.5" customHeight="1">
      <c r="B875" s="5"/>
      <c r="C875" s="5"/>
    </row>
    <row r="876" spans="2:3" ht="13.5" customHeight="1">
      <c r="B876" s="5"/>
      <c r="C876" s="5"/>
    </row>
    <row r="877" spans="2:3" ht="13.5" customHeight="1">
      <c r="B877" s="5"/>
      <c r="C877" s="5"/>
    </row>
    <row r="878" spans="2:3" ht="13.5" customHeight="1">
      <c r="B878" s="5"/>
      <c r="C878" s="5"/>
    </row>
    <row r="879" spans="2:3" ht="13.5" customHeight="1">
      <c r="B879" s="5"/>
      <c r="C879" s="5"/>
    </row>
    <row r="880" spans="2:3" ht="13.5" customHeight="1">
      <c r="B880" s="5"/>
      <c r="C880" s="5"/>
    </row>
    <row r="881" spans="2:3" ht="13.5" customHeight="1">
      <c r="B881" s="5"/>
      <c r="C881" s="5"/>
    </row>
    <row r="882" spans="2:3" ht="13.5" customHeight="1">
      <c r="B882" s="5"/>
      <c r="C882" s="5"/>
    </row>
    <row r="883" spans="2:3" ht="13.5" customHeight="1">
      <c r="B883" s="5"/>
      <c r="C883" s="5"/>
    </row>
    <row r="884" spans="2:3" ht="13.5" customHeight="1">
      <c r="B884" s="5"/>
      <c r="C884" s="5"/>
    </row>
    <row r="885" spans="2:3" ht="13.5" customHeight="1">
      <c r="B885" s="5"/>
      <c r="C885" s="5"/>
    </row>
    <row r="886" spans="2:3" ht="13.5" customHeight="1">
      <c r="B886" s="5"/>
      <c r="C886" s="5"/>
    </row>
    <row r="887" spans="2:3" ht="13.5" customHeight="1">
      <c r="B887" s="5"/>
      <c r="C887" s="5"/>
    </row>
    <row r="888" spans="2:3" ht="13.5" customHeight="1">
      <c r="B888" s="5"/>
      <c r="C888" s="5"/>
    </row>
    <row r="889" spans="2:3" ht="13.5" customHeight="1">
      <c r="B889" s="5"/>
      <c r="C889" s="5"/>
    </row>
    <row r="890" spans="2:3" ht="13.5" customHeight="1">
      <c r="B890" s="5"/>
      <c r="C890" s="5"/>
    </row>
    <row r="891" spans="2:3" ht="13.5" customHeight="1">
      <c r="B891" s="5"/>
      <c r="C891" s="5"/>
    </row>
    <row r="892" spans="2:3" ht="13.5" customHeight="1">
      <c r="B892" s="5"/>
      <c r="C892" s="5"/>
    </row>
    <row r="893" spans="2:3" ht="13.5" customHeight="1">
      <c r="B893" s="5"/>
      <c r="C893" s="5"/>
    </row>
    <row r="894" spans="2:3" ht="13.5" customHeight="1">
      <c r="B894" s="5"/>
      <c r="C894" s="5"/>
    </row>
    <row r="895" spans="2:3" ht="13.5" customHeight="1">
      <c r="B895" s="5"/>
      <c r="C895" s="5"/>
    </row>
    <row r="896" spans="2:3" ht="13.5" customHeight="1">
      <c r="B896" s="5"/>
      <c r="C896" s="5"/>
    </row>
    <row r="897" spans="2:3" ht="13.5" customHeight="1">
      <c r="B897" s="5"/>
      <c r="C897" s="5"/>
    </row>
    <row r="898" spans="2:3" ht="13.5" customHeight="1">
      <c r="B898" s="5"/>
      <c r="C898" s="5"/>
    </row>
    <row r="899" spans="2:3" ht="13.5" customHeight="1">
      <c r="B899" s="5"/>
      <c r="C899" s="5"/>
    </row>
    <row r="900" spans="2:3" ht="13.5" customHeight="1">
      <c r="B900" s="5"/>
      <c r="C900" s="5"/>
    </row>
    <row r="901" spans="2:3" ht="13.5" customHeight="1">
      <c r="B901" s="5"/>
      <c r="C901" s="5"/>
    </row>
    <row r="902" spans="2:3" ht="13.5" customHeight="1">
      <c r="B902" s="5"/>
      <c r="C902" s="5"/>
    </row>
    <row r="903" spans="2:3" ht="13.5" customHeight="1">
      <c r="B903" s="5"/>
      <c r="C903" s="5"/>
    </row>
    <row r="904" spans="2:3" ht="13.5" customHeight="1">
      <c r="B904" s="5"/>
      <c r="C904" s="5"/>
    </row>
    <row r="905" spans="2:3" ht="13.5" customHeight="1">
      <c r="B905" s="5"/>
      <c r="C905" s="5"/>
    </row>
    <row r="906" spans="2:3" ht="13.5" customHeight="1">
      <c r="B906" s="5"/>
      <c r="C906" s="5"/>
    </row>
    <row r="907" spans="2:3" ht="13.5" customHeight="1">
      <c r="B907" s="5"/>
      <c r="C907" s="5"/>
    </row>
    <row r="908" spans="2:3" ht="13.5" customHeight="1">
      <c r="B908" s="5"/>
      <c r="C908" s="5"/>
    </row>
    <row r="909" spans="2:3" ht="13.5" customHeight="1">
      <c r="B909" s="5"/>
      <c r="C909" s="5"/>
    </row>
    <row r="910" spans="2:3" ht="13.5" customHeight="1">
      <c r="B910" s="5"/>
      <c r="C910" s="5"/>
    </row>
    <row r="911" spans="2:3" ht="13.5" customHeight="1">
      <c r="B911" s="5"/>
      <c r="C911" s="5"/>
    </row>
    <row r="912" spans="2:3" ht="13.5" customHeight="1">
      <c r="B912" s="5"/>
      <c r="C912" s="5"/>
    </row>
    <row r="913" spans="2:3" ht="13.5" customHeight="1">
      <c r="B913" s="5"/>
      <c r="C913" s="5"/>
    </row>
    <row r="914" spans="2:3" ht="13.5" customHeight="1">
      <c r="B914" s="5"/>
      <c r="C914" s="5"/>
    </row>
    <row r="915" spans="2:3" ht="13.5" customHeight="1">
      <c r="B915" s="5"/>
      <c r="C915" s="5"/>
    </row>
    <row r="916" spans="2:3" ht="13.5" customHeight="1">
      <c r="B916" s="5"/>
      <c r="C916" s="5"/>
    </row>
    <row r="917" spans="2:3" ht="13.5" customHeight="1">
      <c r="B917" s="5"/>
      <c r="C917" s="5"/>
    </row>
    <row r="918" spans="2:3" ht="13.5" customHeight="1">
      <c r="B918" s="5"/>
      <c r="C918" s="5"/>
    </row>
    <row r="919" spans="2:3" ht="13.5" customHeight="1">
      <c r="B919" s="5"/>
      <c r="C919" s="5"/>
    </row>
    <row r="920" spans="2:3" ht="13.5" customHeight="1">
      <c r="B920" s="5"/>
      <c r="C920" s="5"/>
    </row>
    <row r="921" spans="2:3" ht="13.5" customHeight="1">
      <c r="B921" s="5"/>
      <c r="C921" s="5"/>
    </row>
    <row r="922" spans="2:3" ht="13.5" customHeight="1">
      <c r="B922" s="5"/>
      <c r="C922" s="5"/>
    </row>
    <row r="923" spans="2:3" ht="13.5" customHeight="1">
      <c r="B923" s="5"/>
      <c r="C923" s="5"/>
    </row>
    <row r="924" spans="2:3" ht="13.5" customHeight="1">
      <c r="B924" s="5"/>
      <c r="C924" s="5"/>
    </row>
    <row r="925" spans="2:3" ht="13.5" customHeight="1">
      <c r="B925" s="5"/>
      <c r="C925" s="5"/>
    </row>
    <row r="926" spans="2:3" ht="13.5" customHeight="1">
      <c r="B926" s="5"/>
      <c r="C926" s="5"/>
    </row>
    <row r="927" spans="2:3" ht="13.5" customHeight="1">
      <c r="B927" s="5"/>
      <c r="C927" s="5"/>
    </row>
    <row r="928" spans="2:3" ht="13.5" customHeight="1">
      <c r="B928" s="5"/>
      <c r="C928" s="5"/>
    </row>
    <row r="929" spans="2:3" ht="13.5" customHeight="1">
      <c r="B929" s="5"/>
      <c r="C929" s="5"/>
    </row>
    <row r="930" spans="2:3" ht="13.5" customHeight="1">
      <c r="B930" s="5"/>
      <c r="C930" s="5"/>
    </row>
    <row r="931" spans="2:3" ht="13.5" customHeight="1">
      <c r="B931" s="5"/>
      <c r="C931" s="5"/>
    </row>
    <row r="932" spans="2:3" ht="13.5" customHeight="1">
      <c r="B932" s="5"/>
      <c r="C932" s="5"/>
    </row>
    <row r="933" spans="2:3" ht="13.5" customHeight="1">
      <c r="B933" s="5"/>
      <c r="C933" s="5"/>
    </row>
    <row r="934" spans="2:3" ht="13.5" customHeight="1">
      <c r="B934" s="5"/>
      <c r="C934" s="5"/>
    </row>
    <row r="935" spans="2:3" ht="13.5" customHeight="1">
      <c r="B935" s="5"/>
      <c r="C935" s="5"/>
    </row>
    <row r="936" spans="2:3" ht="13.5" customHeight="1">
      <c r="B936" s="5"/>
      <c r="C936" s="5"/>
    </row>
    <row r="937" spans="2:3" ht="13.5" customHeight="1">
      <c r="B937" s="5"/>
      <c r="C937" s="5"/>
    </row>
    <row r="938" spans="2:3" ht="13.5" customHeight="1">
      <c r="B938" s="5"/>
      <c r="C938" s="5"/>
    </row>
    <row r="939" spans="2:3" ht="13.5" customHeight="1">
      <c r="B939" s="5"/>
      <c r="C939" s="5"/>
    </row>
    <row r="940" spans="2:3" ht="13.5" customHeight="1">
      <c r="B940" s="5"/>
      <c r="C940" s="5"/>
    </row>
    <row r="941" spans="2:3" ht="13.5" customHeight="1">
      <c r="B941" s="5"/>
      <c r="C941" s="5"/>
    </row>
    <row r="942" spans="2:3" ht="13.5" customHeight="1">
      <c r="B942" s="5"/>
      <c r="C942" s="5"/>
    </row>
    <row r="943" spans="2:3" ht="13.5" customHeight="1">
      <c r="B943" s="5"/>
      <c r="C943" s="5"/>
    </row>
    <row r="944" spans="2:3" ht="13.5" customHeight="1">
      <c r="B944" s="5"/>
      <c r="C944" s="5"/>
    </row>
    <row r="945" spans="2:3" ht="13.5" customHeight="1">
      <c r="B945" s="5"/>
      <c r="C945" s="5"/>
    </row>
    <row r="946" spans="2:3" ht="13.5" customHeight="1">
      <c r="B946" s="5"/>
      <c r="C946" s="5"/>
    </row>
    <row r="947" spans="2:3" ht="13.5" customHeight="1">
      <c r="B947" s="5"/>
      <c r="C947" s="5"/>
    </row>
    <row r="948" spans="2:3" ht="13.5" customHeight="1">
      <c r="B948" s="5"/>
      <c r="C948" s="5"/>
    </row>
    <row r="949" spans="2:3" ht="13.5" customHeight="1">
      <c r="B949" s="5"/>
      <c r="C949" s="5"/>
    </row>
    <row r="950" spans="2:3" ht="13.5" customHeight="1">
      <c r="B950" s="5"/>
      <c r="C950" s="5"/>
    </row>
    <row r="951" spans="2:3" ht="13.5" customHeight="1">
      <c r="B951" s="5"/>
      <c r="C951" s="5"/>
    </row>
    <row r="952" spans="2:3" ht="13.5" customHeight="1">
      <c r="B952" s="5"/>
      <c r="C952" s="5"/>
    </row>
    <row r="953" spans="2:3" ht="13.5" customHeight="1">
      <c r="B953" s="5"/>
      <c r="C953" s="5"/>
    </row>
    <row r="954" spans="2:3" ht="13.5" customHeight="1">
      <c r="B954" s="5"/>
      <c r="C954" s="5"/>
    </row>
    <row r="955" spans="2:3" ht="13.5" customHeight="1">
      <c r="B955" s="5"/>
      <c r="C955" s="5"/>
    </row>
    <row r="956" spans="2:3" ht="13.5" customHeight="1">
      <c r="B956" s="5"/>
      <c r="C956" s="5"/>
    </row>
    <row r="957" spans="2:3" ht="13.5" customHeight="1">
      <c r="B957" s="5"/>
      <c r="C957" s="5"/>
    </row>
    <row r="958" spans="2:3" ht="13.5" customHeight="1">
      <c r="B958" s="5"/>
      <c r="C958" s="5"/>
    </row>
    <row r="959" spans="2:3" ht="13.5" customHeight="1">
      <c r="B959" s="5"/>
      <c r="C959" s="5"/>
    </row>
    <row r="960" spans="2:3" ht="13.5" customHeight="1">
      <c r="B960" s="5"/>
      <c r="C960" s="5"/>
    </row>
    <row r="961" spans="2:3" ht="13.5" customHeight="1">
      <c r="B961" s="5"/>
      <c r="C961" s="5"/>
    </row>
    <row r="962" spans="2:3" ht="13.5" customHeight="1">
      <c r="B962" s="5"/>
      <c r="C962" s="5"/>
    </row>
    <row r="963" spans="2:3" ht="13.5" customHeight="1">
      <c r="B963" s="5"/>
      <c r="C963" s="5"/>
    </row>
    <row r="964" spans="2:3" ht="13.5" customHeight="1">
      <c r="B964" s="5"/>
      <c r="C964" s="5"/>
    </row>
    <row r="965" spans="2:3" ht="13.5" customHeight="1">
      <c r="B965" s="5"/>
      <c r="C965" s="5"/>
    </row>
    <row r="966" spans="2:3" ht="13.5" customHeight="1">
      <c r="B966" s="5"/>
      <c r="C966" s="5"/>
    </row>
    <row r="967" spans="2:3" ht="13.5" customHeight="1">
      <c r="B967" s="5"/>
      <c r="C967" s="5"/>
    </row>
    <row r="968" spans="2:3" ht="13.5" customHeight="1">
      <c r="B968" s="5"/>
      <c r="C968" s="5"/>
    </row>
    <row r="969" spans="2:3" ht="13.5" customHeight="1">
      <c r="B969" s="5"/>
      <c r="C969" s="5"/>
    </row>
    <row r="970" spans="2:3" ht="13.5" customHeight="1">
      <c r="B970" s="5"/>
      <c r="C970" s="5"/>
    </row>
    <row r="971" spans="2:3" ht="13.5" customHeight="1">
      <c r="B971" s="5"/>
      <c r="C971" s="5"/>
    </row>
    <row r="972" spans="2:3" ht="13.5" customHeight="1">
      <c r="B972" s="5"/>
      <c r="C972" s="5"/>
    </row>
    <row r="973" spans="2:3" ht="13.5" customHeight="1">
      <c r="B973" s="5"/>
      <c r="C973" s="5"/>
    </row>
    <row r="974" spans="2:3" ht="13.5" customHeight="1">
      <c r="B974" s="5"/>
      <c r="C974" s="5"/>
    </row>
    <row r="975" spans="2:3" ht="13.5" customHeight="1">
      <c r="B975" s="5"/>
      <c r="C975" s="5"/>
    </row>
    <row r="976" spans="2:3" ht="13.5" customHeight="1">
      <c r="B976" s="5"/>
      <c r="C976" s="5"/>
    </row>
    <row r="977" spans="2:3" ht="13.5" customHeight="1">
      <c r="B977" s="5"/>
      <c r="C977" s="5"/>
    </row>
    <row r="978" spans="2:3" ht="13.5" customHeight="1">
      <c r="B978" s="5"/>
      <c r="C978" s="5"/>
    </row>
    <row r="979" spans="2:3" ht="13.5" customHeight="1">
      <c r="B979" s="5"/>
      <c r="C979" s="5"/>
    </row>
    <row r="980" spans="2:3" ht="13.5" customHeight="1">
      <c r="B980" s="5"/>
      <c r="C980" s="5"/>
    </row>
    <row r="981" spans="2:3" ht="13.5" customHeight="1">
      <c r="B981" s="5"/>
      <c r="C981" s="5"/>
    </row>
    <row r="982" spans="2:3" ht="13.5" customHeight="1">
      <c r="B982" s="5"/>
      <c r="C982" s="5"/>
    </row>
    <row r="983" spans="2:3" ht="13.5" customHeight="1">
      <c r="B983" s="5"/>
      <c r="C983" s="5"/>
    </row>
    <row r="984" spans="2:3" ht="13.5" customHeight="1">
      <c r="B984" s="5"/>
      <c r="C984" s="5"/>
    </row>
    <row r="985" spans="2:3" ht="13.5" customHeight="1">
      <c r="B985" s="5"/>
      <c r="C985" s="5"/>
    </row>
    <row r="986" spans="2:3" ht="13.5" customHeight="1">
      <c r="B986" s="5"/>
      <c r="C986" s="5"/>
    </row>
    <row r="987" spans="2:3" ht="13.5" customHeight="1">
      <c r="B987" s="5"/>
      <c r="C987" s="5"/>
    </row>
    <row r="988" spans="2:3" ht="13.5" customHeight="1">
      <c r="B988" s="5"/>
      <c r="C988" s="5"/>
    </row>
    <row r="989" spans="2:3" ht="13.5" customHeight="1">
      <c r="B989" s="5"/>
      <c r="C989" s="5"/>
    </row>
    <row r="990" spans="2:3" ht="13.5" customHeight="1">
      <c r="B990" s="5"/>
      <c r="C990" s="5"/>
    </row>
    <row r="991" spans="2:3" ht="13.5" customHeight="1">
      <c r="B991" s="5"/>
      <c r="C991" s="5"/>
    </row>
    <row r="992" spans="2:3" ht="13.5" customHeight="1">
      <c r="B992" s="5"/>
      <c r="C992" s="5"/>
    </row>
    <row r="993" spans="2:3" ht="13.5" customHeight="1">
      <c r="B993" s="5"/>
      <c r="C993" s="5"/>
    </row>
    <row r="994" spans="2:3" ht="13.5" customHeight="1">
      <c r="B994" s="5"/>
      <c r="C994" s="5"/>
    </row>
    <row r="995" spans="2:3" ht="13.5" customHeight="1">
      <c r="B995" s="5"/>
      <c r="C995" s="5"/>
    </row>
    <row r="996" spans="2:3" ht="13.5" customHeight="1">
      <c r="B996" s="5"/>
      <c r="C996" s="5"/>
    </row>
    <row r="997" spans="2:3" ht="13.5" customHeight="1">
      <c r="B997" s="5"/>
      <c r="C997" s="5"/>
    </row>
    <row r="998" spans="2:3" ht="13.5" customHeight="1">
      <c r="B998" s="5"/>
      <c r="C998" s="5"/>
    </row>
    <row r="999" spans="2:3" ht="13.5" customHeight="1">
      <c r="B999" s="5"/>
      <c r="C999" s="5"/>
    </row>
    <row r="1000" spans="2:3" ht="13.5" customHeight="1">
      <c r="B1000" s="5"/>
      <c r="C1000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39"/>
  <sheetViews>
    <sheetView tabSelected="1" workbookViewId="0">
      <pane ySplit="1" topLeftCell="A504" activePane="bottomLeft" state="frozen"/>
      <selection pane="bottomLeft" activeCell="A479" sqref="A479:I556"/>
    </sheetView>
  </sheetViews>
  <sheetFormatPr defaultColWidth="12.6171875" defaultRowHeight="15" customHeight="1"/>
  <cols>
    <col min="1" max="1" width="10.37890625" customWidth="1"/>
    <col min="2" max="2" width="45.85546875" customWidth="1"/>
    <col min="3" max="3" width="13.6171875" customWidth="1"/>
    <col min="4" max="4" width="10.37890625" customWidth="1"/>
    <col min="5" max="5" width="11.6171875" customWidth="1"/>
    <col min="6" max="7" width="12" customWidth="1"/>
    <col min="8" max="8" width="13.140625" customWidth="1"/>
    <col min="9" max="9" width="33.6171875" customWidth="1"/>
    <col min="10" max="10" width="37.234375" customWidth="1"/>
    <col min="11" max="26" width="12.6171875" customWidth="1"/>
  </cols>
  <sheetData>
    <row r="1" spans="1:26" ht="13.5" customHeight="1">
      <c r="A1" s="1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8" t="s">
        <v>61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.5" customHeight="1">
      <c r="A2" s="10">
        <v>1.1000000000000001</v>
      </c>
      <c r="B2" s="11" t="s">
        <v>3</v>
      </c>
      <c r="C2" s="12" t="s">
        <v>62</v>
      </c>
      <c r="D2" s="12" t="s">
        <v>63</v>
      </c>
      <c r="E2" s="13"/>
      <c r="F2" s="13"/>
      <c r="G2" s="13">
        <v>0.17100000000000001</v>
      </c>
      <c r="H2" s="13"/>
      <c r="I2" s="14">
        <v>2018</v>
      </c>
      <c r="J2" s="15" t="s">
        <v>64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>
      <c r="A3" s="10">
        <v>1.1000000000000001</v>
      </c>
      <c r="B3" s="16" t="s">
        <v>3</v>
      </c>
      <c r="C3" s="17" t="s">
        <v>65</v>
      </c>
      <c r="D3" s="17" t="s">
        <v>66</v>
      </c>
      <c r="E3" s="13"/>
      <c r="F3" s="13"/>
      <c r="G3" s="13">
        <v>0.17100000000000001</v>
      </c>
      <c r="H3" s="13"/>
      <c r="I3" s="14">
        <v>2018</v>
      </c>
      <c r="J3" s="15" t="s">
        <v>64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>
      <c r="A4" s="10">
        <v>1.1000000000000001</v>
      </c>
      <c r="B4" s="16" t="s">
        <v>3</v>
      </c>
      <c r="C4" s="18" t="s">
        <v>63</v>
      </c>
      <c r="D4" s="18" t="s">
        <v>63</v>
      </c>
      <c r="E4" s="13"/>
      <c r="F4" s="13"/>
      <c r="G4" s="13">
        <v>0.17100000000000001</v>
      </c>
      <c r="H4" s="13"/>
      <c r="I4" s="14">
        <v>2018</v>
      </c>
      <c r="J4" s="15" t="s">
        <v>64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>
      <c r="A5" s="10">
        <v>1.1000000000000001</v>
      </c>
      <c r="B5" s="16" t="s">
        <v>3</v>
      </c>
      <c r="C5" s="17" t="s">
        <v>67</v>
      </c>
      <c r="D5" s="17" t="s">
        <v>68</v>
      </c>
      <c r="E5" s="13"/>
      <c r="F5" s="13"/>
      <c r="G5" s="13">
        <v>0.17100000000000001</v>
      </c>
      <c r="H5" s="13"/>
      <c r="I5" s="14">
        <v>2018</v>
      </c>
      <c r="J5" s="15" t="s">
        <v>64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>
      <c r="A6" s="10">
        <v>1.1000000000000001</v>
      </c>
      <c r="B6" s="16" t="s">
        <v>3</v>
      </c>
      <c r="C6" s="18" t="s">
        <v>69</v>
      </c>
      <c r="D6" s="18" t="s">
        <v>68</v>
      </c>
      <c r="E6" s="13"/>
      <c r="F6" s="13"/>
      <c r="G6" s="13">
        <v>0.17100000000000001</v>
      </c>
      <c r="H6" s="13"/>
      <c r="I6" s="14">
        <v>2018</v>
      </c>
      <c r="J6" s="15" t="s">
        <v>64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>
      <c r="A7" s="10">
        <v>1.1000000000000001</v>
      </c>
      <c r="B7" s="16" t="s">
        <v>3</v>
      </c>
      <c r="C7" s="17" t="s">
        <v>70</v>
      </c>
      <c r="D7" s="17" t="s">
        <v>66</v>
      </c>
      <c r="E7" s="13"/>
      <c r="F7" s="13"/>
      <c r="G7" s="13">
        <v>0.17100000000000001</v>
      </c>
      <c r="H7" s="13"/>
      <c r="I7" s="14">
        <v>2018</v>
      </c>
      <c r="J7" s="15" t="s">
        <v>64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>
      <c r="A8" s="10">
        <v>1.1000000000000001</v>
      </c>
      <c r="B8" s="16" t="s">
        <v>3</v>
      </c>
      <c r="C8" s="18" t="s">
        <v>71</v>
      </c>
      <c r="D8" s="18" t="s">
        <v>72</v>
      </c>
      <c r="E8" s="13"/>
      <c r="F8" s="13"/>
      <c r="G8" s="13">
        <v>0.17100000000000001</v>
      </c>
      <c r="H8" s="13"/>
      <c r="I8" s="14">
        <v>2018</v>
      </c>
      <c r="J8" s="15" t="s">
        <v>64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>
      <c r="A9" s="10">
        <v>1.1000000000000001</v>
      </c>
      <c r="B9" s="16" t="s">
        <v>3</v>
      </c>
      <c r="C9" s="17" t="s">
        <v>73</v>
      </c>
      <c r="D9" s="17" t="s">
        <v>68</v>
      </c>
      <c r="E9" s="13"/>
      <c r="F9" s="13"/>
      <c r="G9" s="13">
        <v>0.17100000000000001</v>
      </c>
      <c r="H9" s="13"/>
      <c r="I9" s="14">
        <v>2018</v>
      </c>
      <c r="J9" s="15" t="s">
        <v>64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>
      <c r="A10" s="10">
        <v>1.1000000000000001</v>
      </c>
      <c r="B10" s="16" t="s">
        <v>3</v>
      </c>
      <c r="C10" s="18" t="s">
        <v>74</v>
      </c>
      <c r="D10" s="18" t="s">
        <v>68</v>
      </c>
      <c r="E10" s="13"/>
      <c r="F10" s="13"/>
      <c r="G10" s="13">
        <v>0.17100000000000001</v>
      </c>
      <c r="H10" s="13"/>
      <c r="I10" s="14">
        <v>2018</v>
      </c>
      <c r="J10" s="15" t="s">
        <v>64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>
      <c r="A11" s="10">
        <v>1.1000000000000001</v>
      </c>
      <c r="B11" s="16" t="s">
        <v>3</v>
      </c>
      <c r="C11" s="17" t="s">
        <v>75</v>
      </c>
      <c r="D11" s="17" t="s">
        <v>72</v>
      </c>
      <c r="E11" s="13"/>
      <c r="F11" s="13"/>
      <c r="G11" s="13">
        <v>0.17100000000000001</v>
      </c>
      <c r="H11" s="13"/>
      <c r="I11" s="14">
        <v>2018</v>
      </c>
      <c r="J11" s="15" t="s">
        <v>64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>
      <c r="A12" s="10">
        <v>1.1000000000000001</v>
      </c>
      <c r="B12" s="16" t="s">
        <v>3</v>
      </c>
      <c r="C12" s="18" t="s">
        <v>76</v>
      </c>
      <c r="D12" s="18" t="s">
        <v>68</v>
      </c>
      <c r="E12" s="13"/>
      <c r="F12" s="13"/>
      <c r="G12" s="13">
        <v>0.17100000000000001</v>
      </c>
      <c r="H12" s="13"/>
      <c r="I12" s="14">
        <v>2018</v>
      </c>
      <c r="J12" s="15" t="s">
        <v>64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>
      <c r="A13" s="10">
        <v>1.1000000000000001</v>
      </c>
      <c r="B13" s="16" t="s">
        <v>3</v>
      </c>
      <c r="C13" s="17" t="s">
        <v>77</v>
      </c>
      <c r="D13" s="17" t="s">
        <v>66</v>
      </c>
      <c r="E13" s="13"/>
      <c r="F13" s="13"/>
      <c r="G13" s="13">
        <v>0.17100000000000001</v>
      </c>
      <c r="H13" s="13"/>
      <c r="I13" s="14">
        <v>2018</v>
      </c>
      <c r="J13" s="15" t="s">
        <v>64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>
      <c r="A14" s="10">
        <v>1.1000000000000001</v>
      </c>
      <c r="B14" s="16" t="s">
        <v>3</v>
      </c>
      <c r="C14" s="18" t="s">
        <v>78</v>
      </c>
      <c r="D14" s="18" t="s">
        <v>68</v>
      </c>
      <c r="E14" s="13"/>
      <c r="F14" s="13"/>
      <c r="G14" s="13">
        <v>0.17100000000000001</v>
      </c>
      <c r="H14" s="13"/>
      <c r="I14" s="14">
        <v>2018</v>
      </c>
      <c r="J14" s="15" t="s">
        <v>64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>
      <c r="A15" s="10">
        <v>1.1000000000000001</v>
      </c>
      <c r="B15" s="16" t="s">
        <v>3</v>
      </c>
      <c r="C15" s="17" t="s">
        <v>79</v>
      </c>
      <c r="D15" s="17" t="s">
        <v>68</v>
      </c>
      <c r="E15" s="13"/>
      <c r="F15" s="13"/>
      <c r="G15" s="13">
        <v>0.17100000000000001</v>
      </c>
      <c r="H15" s="13"/>
      <c r="I15" s="14">
        <v>2018</v>
      </c>
      <c r="J15" s="15" t="s">
        <v>64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>
      <c r="A16" s="10">
        <v>1.1000000000000001</v>
      </c>
      <c r="B16" s="16" t="s">
        <v>3</v>
      </c>
      <c r="C16" s="18" t="s">
        <v>80</v>
      </c>
      <c r="D16" s="18" t="s">
        <v>66</v>
      </c>
      <c r="E16" s="13"/>
      <c r="F16" s="13"/>
      <c r="G16" s="13">
        <v>0.17100000000000001</v>
      </c>
      <c r="H16" s="13"/>
      <c r="I16" s="14">
        <v>2018</v>
      </c>
      <c r="J16" s="15" t="s">
        <v>64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>
      <c r="A17" s="10">
        <v>1.1000000000000001</v>
      </c>
      <c r="B17" s="16" t="s">
        <v>3</v>
      </c>
      <c r="C17" s="17" t="s">
        <v>81</v>
      </c>
      <c r="D17" s="17" t="s">
        <v>82</v>
      </c>
      <c r="E17" s="13"/>
      <c r="F17" s="13"/>
      <c r="G17" s="13">
        <v>0.17100000000000001</v>
      </c>
      <c r="H17" s="13"/>
      <c r="I17" s="14">
        <v>2018</v>
      </c>
      <c r="J17" s="15" t="s">
        <v>64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.5" customHeight="1">
      <c r="A18" s="10">
        <v>1.1000000000000001</v>
      </c>
      <c r="B18" s="16" t="s">
        <v>3</v>
      </c>
      <c r="C18" s="18" t="s">
        <v>83</v>
      </c>
      <c r="D18" s="18" t="s">
        <v>68</v>
      </c>
      <c r="E18" s="13"/>
      <c r="F18" s="13"/>
      <c r="G18" s="13">
        <v>0.17100000000000001</v>
      </c>
      <c r="H18" s="13"/>
      <c r="I18" s="14">
        <v>2018</v>
      </c>
      <c r="J18" s="15" t="s">
        <v>64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>
      <c r="A19" s="10">
        <v>1.1000000000000001</v>
      </c>
      <c r="B19" s="16" t="s">
        <v>3</v>
      </c>
      <c r="C19" s="17" t="s">
        <v>84</v>
      </c>
      <c r="D19" s="17" t="s">
        <v>68</v>
      </c>
      <c r="E19" s="13"/>
      <c r="F19" s="13"/>
      <c r="G19" s="13">
        <v>0.17100000000000001</v>
      </c>
      <c r="H19" s="13"/>
      <c r="I19" s="14">
        <v>2018</v>
      </c>
      <c r="J19" s="15" t="s">
        <v>64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>
      <c r="A20" s="10">
        <v>1.1000000000000001</v>
      </c>
      <c r="B20" s="16" t="s">
        <v>3</v>
      </c>
      <c r="C20" s="18" t="s">
        <v>85</v>
      </c>
      <c r="D20" s="18" t="s">
        <v>82</v>
      </c>
      <c r="E20" s="13"/>
      <c r="F20" s="13"/>
      <c r="G20" s="13">
        <v>0.17100000000000001</v>
      </c>
      <c r="H20" s="13"/>
      <c r="I20" s="14">
        <v>2018</v>
      </c>
      <c r="J20" s="15" t="s">
        <v>64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>
      <c r="A21" s="10">
        <v>1.1000000000000001</v>
      </c>
      <c r="B21" s="16" t="s">
        <v>3</v>
      </c>
      <c r="C21" s="17" t="s">
        <v>86</v>
      </c>
      <c r="D21" s="17" t="s">
        <v>82</v>
      </c>
      <c r="E21" s="13"/>
      <c r="F21" s="13"/>
      <c r="G21" s="13">
        <v>0.17100000000000001</v>
      </c>
      <c r="H21" s="13"/>
      <c r="I21" s="14">
        <v>2018</v>
      </c>
      <c r="J21" s="15" t="s">
        <v>64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>
      <c r="A22" s="10">
        <v>1.1000000000000001</v>
      </c>
      <c r="B22" s="16" t="s">
        <v>3</v>
      </c>
      <c r="C22" s="18" t="s">
        <v>87</v>
      </c>
      <c r="D22" s="18" t="s">
        <v>66</v>
      </c>
      <c r="E22" s="13"/>
      <c r="F22" s="13"/>
      <c r="G22" s="13">
        <v>0.17100000000000001</v>
      </c>
      <c r="H22" s="13"/>
      <c r="I22" s="14">
        <v>2018</v>
      </c>
      <c r="J22" s="15" t="s">
        <v>64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>
      <c r="A23" s="10">
        <v>1.1000000000000001</v>
      </c>
      <c r="B23" s="16" t="s">
        <v>3</v>
      </c>
      <c r="C23" s="17" t="s">
        <v>88</v>
      </c>
      <c r="D23" s="17" t="s">
        <v>68</v>
      </c>
      <c r="E23" s="13"/>
      <c r="F23" s="13"/>
      <c r="G23" s="13">
        <v>0.17100000000000001</v>
      </c>
      <c r="H23" s="13"/>
      <c r="I23" s="14">
        <v>2018</v>
      </c>
      <c r="J23" s="15" t="s">
        <v>64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>
      <c r="A24" s="10">
        <v>1.1000000000000001</v>
      </c>
      <c r="B24" s="16" t="s">
        <v>3</v>
      </c>
      <c r="C24" s="18" t="s">
        <v>89</v>
      </c>
      <c r="D24" s="18" t="s">
        <v>68</v>
      </c>
      <c r="E24" s="13"/>
      <c r="F24" s="13"/>
      <c r="G24" s="13">
        <v>0.17100000000000001</v>
      </c>
      <c r="H24" s="13"/>
      <c r="I24" s="14">
        <v>2018</v>
      </c>
      <c r="J24" s="15" t="s">
        <v>64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>
      <c r="A25" s="10">
        <v>1.1000000000000001</v>
      </c>
      <c r="B25" s="16" t="s">
        <v>3</v>
      </c>
      <c r="C25" s="17" t="s">
        <v>90</v>
      </c>
      <c r="D25" s="17" t="s">
        <v>66</v>
      </c>
      <c r="E25" s="13"/>
      <c r="F25" s="13"/>
      <c r="G25" s="13">
        <v>0.17100000000000001</v>
      </c>
      <c r="H25" s="13"/>
      <c r="I25" s="14">
        <v>2018</v>
      </c>
      <c r="J25" s="15" t="s">
        <v>64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>
      <c r="A26" s="10">
        <v>1.1000000000000001</v>
      </c>
      <c r="B26" s="16" t="s">
        <v>3</v>
      </c>
      <c r="C26" s="18" t="s">
        <v>91</v>
      </c>
      <c r="D26" s="18" t="s">
        <v>66</v>
      </c>
      <c r="E26" s="13"/>
      <c r="F26" s="13"/>
      <c r="G26" s="13">
        <v>0.17100000000000001</v>
      </c>
      <c r="H26" s="13"/>
      <c r="I26" s="14">
        <v>2018</v>
      </c>
      <c r="J26" s="15" t="s">
        <v>64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>
      <c r="A27" s="10">
        <v>1.1000000000000001</v>
      </c>
      <c r="B27" s="16" t="s">
        <v>3</v>
      </c>
      <c r="C27" s="17" t="s">
        <v>82</v>
      </c>
      <c r="D27" s="17" t="s">
        <v>82</v>
      </c>
      <c r="E27" s="13"/>
      <c r="F27" s="13"/>
      <c r="G27" s="13">
        <v>0.17100000000000001</v>
      </c>
      <c r="H27" s="13"/>
      <c r="I27" s="14">
        <v>2018</v>
      </c>
      <c r="J27" s="15" t="s">
        <v>64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>
      <c r="A28" s="10">
        <v>1.1000000000000001</v>
      </c>
      <c r="B28" s="16" t="s">
        <v>3</v>
      </c>
      <c r="C28" s="18" t="s">
        <v>92</v>
      </c>
      <c r="D28" s="18" t="s">
        <v>68</v>
      </c>
      <c r="E28" s="13"/>
      <c r="F28" s="13"/>
      <c r="G28" s="13">
        <v>0.17100000000000001</v>
      </c>
      <c r="H28" s="13"/>
      <c r="I28" s="14">
        <v>2018</v>
      </c>
      <c r="J28" s="15" t="s">
        <v>64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>
      <c r="A29" s="10">
        <v>1.1000000000000001</v>
      </c>
      <c r="B29" s="16" t="s">
        <v>3</v>
      </c>
      <c r="C29" s="17" t="s">
        <v>93</v>
      </c>
      <c r="D29" s="17" t="s">
        <v>82</v>
      </c>
      <c r="E29" s="13"/>
      <c r="F29" s="13"/>
      <c r="G29" s="13">
        <v>0.17100000000000001</v>
      </c>
      <c r="H29" s="13"/>
      <c r="I29" s="14">
        <v>2018</v>
      </c>
      <c r="J29" s="15" t="s">
        <v>64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>
      <c r="A30" s="10">
        <v>1.1000000000000001</v>
      </c>
      <c r="B30" s="16" t="s">
        <v>3</v>
      </c>
      <c r="C30" s="18" t="s">
        <v>68</v>
      </c>
      <c r="D30" s="18" t="s">
        <v>68</v>
      </c>
      <c r="E30" s="13"/>
      <c r="F30" s="13"/>
      <c r="G30" s="13">
        <v>0.17100000000000001</v>
      </c>
      <c r="H30" s="13"/>
      <c r="I30" s="14">
        <v>2018</v>
      </c>
      <c r="J30" s="15" t="s">
        <v>64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>
      <c r="A31" s="10">
        <v>1.1000000000000001</v>
      </c>
      <c r="B31" s="16" t="s">
        <v>3</v>
      </c>
      <c r="C31" s="17" t="s">
        <v>94</v>
      </c>
      <c r="D31" s="17" t="s">
        <v>66</v>
      </c>
      <c r="E31" s="13"/>
      <c r="F31" s="13"/>
      <c r="G31" s="13">
        <v>0.17100000000000001</v>
      </c>
      <c r="H31" s="13"/>
      <c r="I31" s="14">
        <v>2018</v>
      </c>
      <c r="J31" s="15" t="s">
        <v>64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>
      <c r="A32" s="10">
        <v>1.1000000000000001</v>
      </c>
      <c r="B32" s="19" t="s">
        <v>3</v>
      </c>
      <c r="C32" s="18" t="s">
        <v>95</v>
      </c>
      <c r="D32" s="18" t="s">
        <v>66</v>
      </c>
      <c r="E32" s="13"/>
      <c r="F32" s="13"/>
      <c r="G32" s="13">
        <v>0.17100000000000001</v>
      </c>
      <c r="H32" s="13"/>
      <c r="I32" s="14">
        <v>2018</v>
      </c>
      <c r="J32" s="15" t="s">
        <v>64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>
      <c r="A33" s="10">
        <v>1.1000000000000001</v>
      </c>
      <c r="B33" s="19" t="s">
        <v>3</v>
      </c>
      <c r="C33" s="17" t="s">
        <v>96</v>
      </c>
      <c r="D33" s="17" t="s">
        <v>68</v>
      </c>
      <c r="E33" s="13"/>
      <c r="F33" s="13"/>
      <c r="G33" s="13">
        <v>0.17100000000000001</v>
      </c>
      <c r="H33" s="13"/>
      <c r="I33" s="14">
        <v>2018</v>
      </c>
      <c r="J33" s="15" t="s">
        <v>64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>
      <c r="A34" s="10">
        <v>1.1000000000000001</v>
      </c>
      <c r="B34" s="19" t="s">
        <v>3</v>
      </c>
      <c r="C34" s="18" t="s">
        <v>97</v>
      </c>
      <c r="D34" s="18" t="s">
        <v>68</v>
      </c>
      <c r="E34" s="13"/>
      <c r="F34" s="13"/>
      <c r="G34" s="13">
        <v>0.17100000000000001</v>
      </c>
      <c r="H34" s="13"/>
      <c r="I34" s="14">
        <v>2018</v>
      </c>
      <c r="J34" s="15" t="s">
        <v>64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>
      <c r="A35" s="10">
        <v>1.1000000000000001</v>
      </c>
      <c r="B35" s="19" t="s">
        <v>3</v>
      </c>
      <c r="C35" s="17" t="s">
        <v>98</v>
      </c>
      <c r="D35" s="17" t="s">
        <v>82</v>
      </c>
      <c r="E35" s="13"/>
      <c r="F35" s="13"/>
      <c r="G35" s="13">
        <v>0.17100000000000001</v>
      </c>
      <c r="H35" s="13"/>
      <c r="I35" s="14">
        <v>2018</v>
      </c>
      <c r="J35" s="15" t="s">
        <v>64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>
      <c r="A36" s="10">
        <v>1.1000000000000001</v>
      </c>
      <c r="B36" s="19" t="s">
        <v>3</v>
      </c>
      <c r="C36" s="18" t="s">
        <v>99</v>
      </c>
      <c r="D36" s="18" t="s">
        <v>72</v>
      </c>
      <c r="E36" s="13"/>
      <c r="F36" s="13"/>
      <c r="G36" s="13">
        <v>0.17100000000000001</v>
      </c>
      <c r="H36" s="13"/>
      <c r="I36" s="14">
        <v>2018</v>
      </c>
      <c r="J36" s="15" t="s">
        <v>64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>
      <c r="A37" s="10">
        <v>1.1000000000000001</v>
      </c>
      <c r="B37" s="19" t="s">
        <v>3</v>
      </c>
      <c r="C37" s="17" t="s">
        <v>100</v>
      </c>
      <c r="D37" s="17" t="s">
        <v>72</v>
      </c>
      <c r="E37" s="13"/>
      <c r="F37" s="13"/>
      <c r="G37" s="13">
        <v>0.17100000000000001</v>
      </c>
      <c r="H37" s="13"/>
      <c r="I37" s="14">
        <v>2018</v>
      </c>
      <c r="J37" s="15" t="s">
        <v>64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>
      <c r="A38" s="10">
        <v>1.1000000000000001</v>
      </c>
      <c r="B38" s="19" t="s">
        <v>3</v>
      </c>
      <c r="C38" s="18" t="s">
        <v>101</v>
      </c>
      <c r="D38" s="18" t="s">
        <v>63</v>
      </c>
      <c r="E38" s="13"/>
      <c r="F38" s="13"/>
      <c r="G38" s="13">
        <v>0.17100000000000001</v>
      </c>
      <c r="H38" s="13"/>
      <c r="I38" s="14">
        <v>2018</v>
      </c>
      <c r="J38" s="15" t="s">
        <v>64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>
      <c r="A39" s="10">
        <v>1.1000000000000001</v>
      </c>
      <c r="B39" s="19" t="s">
        <v>3</v>
      </c>
      <c r="C39" s="17" t="s">
        <v>102</v>
      </c>
      <c r="D39" s="17" t="s">
        <v>72</v>
      </c>
      <c r="E39" s="13"/>
      <c r="F39" s="13"/>
      <c r="G39" s="13">
        <v>0.17100000000000001</v>
      </c>
      <c r="H39" s="13"/>
      <c r="I39" s="14">
        <v>2018</v>
      </c>
      <c r="J39" s="15" t="s">
        <v>64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>
      <c r="A40" s="10">
        <v>1.1000000000000001</v>
      </c>
      <c r="B40" s="19" t="s">
        <v>3</v>
      </c>
      <c r="C40" s="18" t="s">
        <v>103</v>
      </c>
      <c r="D40" s="18" t="s">
        <v>66</v>
      </c>
      <c r="E40" s="13"/>
      <c r="F40" s="13"/>
      <c r="G40" s="13">
        <v>0.17100000000000001</v>
      </c>
      <c r="H40" s="13"/>
      <c r="I40" s="14">
        <v>2018</v>
      </c>
      <c r="J40" s="15" t="s">
        <v>64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>
      <c r="A41" s="10">
        <v>1.1000000000000001</v>
      </c>
      <c r="B41" s="19" t="s">
        <v>3</v>
      </c>
      <c r="C41" s="17" t="s">
        <v>104</v>
      </c>
      <c r="D41" s="17" t="s">
        <v>68</v>
      </c>
      <c r="E41" s="13"/>
      <c r="F41" s="13"/>
      <c r="G41" s="13">
        <v>0.17100000000000001</v>
      </c>
      <c r="H41" s="13"/>
      <c r="I41" s="14">
        <v>2018</v>
      </c>
      <c r="J41" s="15" t="s">
        <v>64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>
      <c r="A42" s="10">
        <v>1.2</v>
      </c>
      <c r="B42" s="19" t="s">
        <v>5</v>
      </c>
      <c r="C42" s="18" t="s">
        <v>62</v>
      </c>
      <c r="D42" s="18" t="s">
        <v>63</v>
      </c>
      <c r="E42" s="13"/>
      <c r="F42" s="13"/>
      <c r="G42" s="13">
        <v>0.27</v>
      </c>
      <c r="H42" s="13"/>
      <c r="I42" s="14">
        <v>2018</v>
      </c>
      <c r="J42" s="15" t="s">
        <v>64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>
      <c r="A43" s="10">
        <v>1.2</v>
      </c>
      <c r="B43" s="19" t="s">
        <v>5</v>
      </c>
      <c r="C43" s="17" t="s">
        <v>65</v>
      </c>
      <c r="D43" s="17" t="s">
        <v>66</v>
      </c>
      <c r="E43" s="13"/>
      <c r="F43" s="13"/>
      <c r="G43" s="13">
        <v>0.27</v>
      </c>
      <c r="H43" s="13"/>
      <c r="I43" s="14">
        <v>2018</v>
      </c>
      <c r="J43" s="15" t="s">
        <v>64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>
      <c r="A44" s="10">
        <v>1.2</v>
      </c>
      <c r="B44" s="19" t="s">
        <v>5</v>
      </c>
      <c r="C44" s="18" t="s">
        <v>63</v>
      </c>
      <c r="D44" s="18" t="s">
        <v>63</v>
      </c>
      <c r="E44" s="13"/>
      <c r="F44" s="13"/>
      <c r="G44" s="13">
        <v>0.27</v>
      </c>
      <c r="H44" s="13"/>
      <c r="I44" s="14">
        <v>2018</v>
      </c>
      <c r="J44" s="15" t="s">
        <v>64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>
      <c r="A45" s="10">
        <v>1.2</v>
      </c>
      <c r="B45" s="19" t="s">
        <v>5</v>
      </c>
      <c r="C45" s="17" t="s">
        <v>67</v>
      </c>
      <c r="D45" s="17" t="s">
        <v>68</v>
      </c>
      <c r="E45" s="13"/>
      <c r="F45" s="13"/>
      <c r="G45" s="13">
        <v>0.27</v>
      </c>
      <c r="H45" s="13"/>
      <c r="I45" s="14">
        <v>2018</v>
      </c>
      <c r="J45" s="15" t="s">
        <v>64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>
      <c r="A46" s="10">
        <v>1.2</v>
      </c>
      <c r="B46" s="19" t="s">
        <v>5</v>
      </c>
      <c r="C46" s="18" t="s">
        <v>69</v>
      </c>
      <c r="D46" s="18" t="s">
        <v>68</v>
      </c>
      <c r="E46" s="13"/>
      <c r="F46" s="13"/>
      <c r="G46" s="13">
        <v>0.27</v>
      </c>
      <c r="H46" s="13"/>
      <c r="I46" s="14">
        <v>2018</v>
      </c>
      <c r="J46" s="15" t="s">
        <v>64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>
      <c r="A47" s="10">
        <v>1.2</v>
      </c>
      <c r="B47" s="19" t="s">
        <v>5</v>
      </c>
      <c r="C47" s="17" t="s">
        <v>70</v>
      </c>
      <c r="D47" s="17" t="s">
        <v>66</v>
      </c>
      <c r="E47" s="13"/>
      <c r="F47" s="13"/>
      <c r="G47" s="13">
        <v>0.27</v>
      </c>
      <c r="H47" s="13"/>
      <c r="I47" s="14">
        <v>2018</v>
      </c>
      <c r="J47" s="15" t="s">
        <v>64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>
      <c r="A48" s="10">
        <v>1.2</v>
      </c>
      <c r="B48" s="19" t="s">
        <v>5</v>
      </c>
      <c r="C48" s="18" t="s">
        <v>71</v>
      </c>
      <c r="D48" s="18" t="s">
        <v>72</v>
      </c>
      <c r="E48" s="13"/>
      <c r="F48" s="13"/>
      <c r="G48" s="13">
        <v>0.27</v>
      </c>
      <c r="H48" s="13"/>
      <c r="I48" s="14">
        <v>2018</v>
      </c>
      <c r="J48" s="15" t="s">
        <v>64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>
      <c r="A49" s="10">
        <v>1.2</v>
      </c>
      <c r="B49" s="19" t="s">
        <v>5</v>
      </c>
      <c r="C49" s="17" t="s">
        <v>73</v>
      </c>
      <c r="D49" s="17" t="s">
        <v>68</v>
      </c>
      <c r="E49" s="13"/>
      <c r="F49" s="13"/>
      <c r="G49" s="13">
        <v>0.27</v>
      </c>
      <c r="H49" s="13"/>
      <c r="I49" s="14">
        <v>2018</v>
      </c>
      <c r="J49" s="15" t="s">
        <v>64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>
      <c r="A50" s="10">
        <v>1.2</v>
      </c>
      <c r="B50" s="19" t="s">
        <v>5</v>
      </c>
      <c r="C50" s="18" t="s">
        <v>74</v>
      </c>
      <c r="D50" s="18" t="s">
        <v>68</v>
      </c>
      <c r="E50" s="13"/>
      <c r="F50" s="13"/>
      <c r="G50" s="13">
        <v>0.27</v>
      </c>
      <c r="H50" s="13"/>
      <c r="I50" s="14">
        <v>2018</v>
      </c>
      <c r="J50" s="15" t="s">
        <v>64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>
      <c r="A51" s="10">
        <v>1.2</v>
      </c>
      <c r="B51" s="19" t="s">
        <v>5</v>
      </c>
      <c r="C51" s="17" t="s">
        <v>75</v>
      </c>
      <c r="D51" s="17" t="s">
        <v>72</v>
      </c>
      <c r="E51" s="13"/>
      <c r="F51" s="13"/>
      <c r="G51" s="13">
        <v>0.27</v>
      </c>
      <c r="H51" s="13"/>
      <c r="I51" s="14">
        <v>2018</v>
      </c>
      <c r="J51" s="15" t="s">
        <v>64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>
      <c r="A52" s="10">
        <v>1.2</v>
      </c>
      <c r="B52" s="19" t="s">
        <v>5</v>
      </c>
      <c r="C52" s="18" t="s">
        <v>76</v>
      </c>
      <c r="D52" s="18" t="s">
        <v>68</v>
      </c>
      <c r="E52" s="13"/>
      <c r="F52" s="13"/>
      <c r="G52" s="13">
        <v>0.27</v>
      </c>
      <c r="H52" s="13"/>
      <c r="I52" s="14">
        <v>2018</v>
      </c>
      <c r="J52" s="15" t="s">
        <v>64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>
      <c r="A53" s="10">
        <v>1.2</v>
      </c>
      <c r="B53" s="19" t="s">
        <v>5</v>
      </c>
      <c r="C53" s="17" t="s">
        <v>77</v>
      </c>
      <c r="D53" s="17" t="s">
        <v>66</v>
      </c>
      <c r="E53" s="13"/>
      <c r="F53" s="13"/>
      <c r="G53" s="13">
        <v>0.27</v>
      </c>
      <c r="H53" s="13"/>
      <c r="I53" s="14">
        <v>2018</v>
      </c>
      <c r="J53" s="15" t="s">
        <v>64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>
      <c r="A54" s="10">
        <v>1.2</v>
      </c>
      <c r="B54" s="19" t="s">
        <v>5</v>
      </c>
      <c r="C54" s="18" t="s">
        <v>78</v>
      </c>
      <c r="D54" s="18" t="s">
        <v>68</v>
      </c>
      <c r="E54" s="13"/>
      <c r="F54" s="13"/>
      <c r="G54" s="13">
        <v>0.27</v>
      </c>
      <c r="H54" s="13"/>
      <c r="I54" s="14">
        <v>2018</v>
      </c>
      <c r="J54" s="15" t="s">
        <v>64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>
      <c r="A55" s="10">
        <v>1.2</v>
      </c>
      <c r="B55" s="19" t="s">
        <v>5</v>
      </c>
      <c r="C55" s="17" t="s">
        <v>79</v>
      </c>
      <c r="D55" s="17" t="s">
        <v>68</v>
      </c>
      <c r="E55" s="13"/>
      <c r="F55" s="13"/>
      <c r="G55" s="13">
        <v>0.27</v>
      </c>
      <c r="H55" s="13"/>
      <c r="I55" s="14">
        <v>2018</v>
      </c>
      <c r="J55" s="15" t="s">
        <v>64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>
      <c r="A56" s="10">
        <v>1.2</v>
      </c>
      <c r="B56" s="19" t="s">
        <v>5</v>
      </c>
      <c r="C56" s="18" t="s">
        <v>80</v>
      </c>
      <c r="D56" s="18" t="s">
        <v>66</v>
      </c>
      <c r="E56" s="13"/>
      <c r="F56" s="13"/>
      <c r="G56" s="13">
        <v>0.27</v>
      </c>
      <c r="H56" s="13"/>
      <c r="I56" s="14">
        <v>2018</v>
      </c>
      <c r="J56" s="15" t="s">
        <v>64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>
      <c r="A57" s="10">
        <v>1.2</v>
      </c>
      <c r="B57" s="19" t="s">
        <v>5</v>
      </c>
      <c r="C57" s="17" t="s">
        <v>81</v>
      </c>
      <c r="D57" s="17" t="s">
        <v>82</v>
      </c>
      <c r="E57" s="13"/>
      <c r="F57" s="13"/>
      <c r="G57" s="13">
        <v>0.27</v>
      </c>
      <c r="H57" s="13"/>
      <c r="I57" s="14">
        <v>2018</v>
      </c>
      <c r="J57" s="15" t="s">
        <v>64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>
      <c r="A58" s="10">
        <v>1.2</v>
      </c>
      <c r="B58" s="19" t="s">
        <v>5</v>
      </c>
      <c r="C58" s="18" t="s">
        <v>83</v>
      </c>
      <c r="D58" s="18" t="s">
        <v>68</v>
      </c>
      <c r="E58" s="13"/>
      <c r="F58" s="13"/>
      <c r="G58" s="13">
        <v>0.27</v>
      </c>
      <c r="H58" s="13"/>
      <c r="I58" s="14">
        <v>2018</v>
      </c>
      <c r="J58" s="15" t="s">
        <v>64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>
      <c r="A59" s="10">
        <v>1.2</v>
      </c>
      <c r="B59" s="19" t="s">
        <v>5</v>
      </c>
      <c r="C59" s="17" t="s">
        <v>84</v>
      </c>
      <c r="D59" s="17" t="s">
        <v>68</v>
      </c>
      <c r="E59" s="13"/>
      <c r="F59" s="13"/>
      <c r="G59" s="13">
        <v>0.27</v>
      </c>
      <c r="H59" s="13"/>
      <c r="I59" s="14">
        <v>2018</v>
      </c>
      <c r="J59" s="15" t="s">
        <v>64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>
      <c r="A60" s="10">
        <v>1.2</v>
      </c>
      <c r="B60" s="19" t="s">
        <v>5</v>
      </c>
      <c r="C60" s="18" t="s">
        <v>85</v>
      </c>
      <c r="D60" s="18" t="s">
        <v>82</v>
      </c>
      <c r="E60" s="13"/>
      <c r="F60" s="13"/>
      <c r="G60" s="13">
        <v>0.27</v>
      </c>
      <c r="H60" s="13"/>
      <c r="I60" s="14">
        <v>2018</v>
      </c>
      <c r="J60" s="15" t="s">
        <v>64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>
      <c r="A61" s="10">
        <v>1.2</v>
      </c>
      <c r="B61" s="19" t="s">
        <v>5</v>
      </c>
      <c r="C61" s="17" t="s">
        <v>86</v>
      </c>
      <c r="D61" s="17" t="s">
        <v>82</v>
      </c>
      <c r="E61" s="13"/>
      <c r="F61" s="13"/>
      <c r="G61" s="13">
        <v>0.27</v>
      </c>
      <c r="H61" s="13"/>
      <c r="I61" s="14">
        <v>2018</v>
      </c>
      <c r="J61" s="15" t="s">
        <v>64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>
      <c r="A62" s="10">
        <v>1.2</v>
      </c>
      <c r="B62" s="19" t="s">
        <v>5</v>
      </c>
      <c r="C62" s="18" t="s">
        <v>87</v>
      </c>
      <c r="D62" s="18" t="s">
        <v>66</v>
      </c>
      <c r="E62" s="13"/>
      <c r="F62" s="13"/>
      <c r="G62" s="13">
        <v>0.27</v>
      </c>
      <c r="H62" s="13"/>
      <c r="I62" s="14">
        <v>2018</v>
      </c>
      <c r="J62" s="15" t="s">
        <v>64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>
      <c r="A63" s="10">
        <v>1.2</v>
      </c>
      <c r="B63" s="19" t="s">
        <v>5</v>
      </c>
      <c r="C63" s="17" t="s">
        <v>88</v>
      </c>
      <c r="D63" s="17" t="s">
        <v>68</v>
      </c>
      <c r="E63" s="13"/>
      <c r="F63" s="13"/>
      <c r="G63" s="13">
        <v>0.27</v>
      </c>
      <c r="H63" s="13"/>
      <c r="I63" s="14">
        <v>2018</v>
      </c>
      <c r="J63" s="15" t="s">
        <v>64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>
      <c r="A64" s="10">
        <v>1.2</v>
      </c>
      <c r="B64" s="19" t="s">
        <v>5</v>
      </c>
      <c r="C64" s="18" t="s">
        <v>89</v>
      </c>
      <c r="D64" s="18" t="s">
        <v>68</v>
      </c>
      <c r="E64" s="13"/>
      <c r="F64" s="13"/>
      <c r="G64" s="13">
        <v>0.27</v>
      </c>
      <c r="H64" s="13"/>
      <c r="I64" s="14">
        <v>2018</v>
      </c>
      <c r="J64" s="15" t="s">
        <v>64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>
      <c r="A65" s="10">
        <v>1.2</v>
      </c>
      <c r="B65" s="19" t="s">
        <v>5</v>
      </c>
      <c r="C65" s="17" t="s">
        <v>90</v>
      </c>
      <c r="D65" s="17" t="s">
        <v>66</v>
      </c>
      <c r="E65" s="13"/>
      <c r="F65" s="13"/>
      <c r="G65" s="13">
        <v>0.27</v>
      </c>
      <c r="H65" s="13"/>
      <c r="I65" s="14">
        <v>2018</v>
      </c>
      <c r="J65" s="15" t="s">
        <v>64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>
      <c r="A66" s="10">
        <v>1.2</v>
      </c>
      <c r="B66" s="19" t="s">
        <v>5</v>
      </c>
      <c r="C66" s="18" t="s">
        <v>91</v>
      </c>
      <c r="D66" s="18" t="s">
        <v>66</v>
      </c>
      <c r="E66" s="13"/>
      <c r="F66" s="13"/>
      <c r="G66" s="13">
        <v>0.27</v>
      </c>
      <c r="H66" s="13"/>
      <c r="I66" s="14">
        <v>2018</v>
      </c>
      <c r="J66" s="15" t="s">
        <v>64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>
      <c r="A67" s="10">
        <v>1.2</v>
      </c>
      <c r="B67" s="19" t="s">
        <v>5</v>
      </c>
      <c r="C67" s="17" t="s">
        <v>82</v>
      </c>
      <c r="D67" s="17" t="s">
        <v>82</v>
      </c>
      <c r="E67" s="13"/>
      <c r="F67" s="13"/>
      <c r="G67" s="13">
        <v>0.27</v>
      </c>
      <c r="H67" s="13"/>
      <c r="I67" s="14">
        <v>2018</v>
      </c>
      <c r="J67" s="15" t="s">
        <v>64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>
      <c r="A68" s="10">
        <v>1.2</v>
      </c>
      <c r="B68" s="19" t="s">
        <v>5</v>
      </c>
      <c r="C68" s="18" t="s">
        <v>92</v>
      </c>
      <c r="D68" s="18" t="s">
        <v>68</v>
      </c>
      <c r="E68" s="13"/>
      <c r="F68" s="13"/>
      <c r="G68" s="13">
        <v>0.27</v>
      </c>
      <c r="H68" s="13"/>
      <c r="I68" s="14">
        <v>2018</v>
      </c>
      <c r="J68" s="15" t="s">
        <v>64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>
      <c r="A69" s="10">
        <v>1.2</v>
      </c>
      <c r="B69" s="19" t="s">
        <v>5</v>
      </c>
      <c r="C69" s="17" t="s">
        <v>93</v>
      </c>
      <c r="D69" s="17" t="s">
        <v>82</v>
      </c>
      <c r="E69" s="13"/>
      <c r="F69" s="13"/>
      <c r="G69" s="13">
        <v>0.27</v>
      </c>
      <c r="H69" s="13"/>
      <c r="I69" s="14">
        <v>2018</v>
      </c>
      <c r="J69" s="15" t="s">
        <v>64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>
      <c r="A70" s="10">
        <v>1.2</v>
      </c>
      <c r="B70" s="19" t="s">
        <v>5</v>
      </c>
      <c r="C70" s="18" t="s">
        <v>68</v>
      </c>
      <c r="D70" s="18" t="s">
        <v>68</v>
      </c>
      <c r="E70" s="13"/>
      <c r="F70" s="13"/>
      <c r="G70" s="13">
        <v>0.27</v>
      </c>
      <c r="H70" s="13"/>
      <c r="I70" s="14">
        <v>2018</v>
      </c>
      <c r="J70" s="15" t="s">
        <v>64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>
      <c r="A71" s="10">
        <v>1.2</v>
      </c>
      <c r="B71" s="19" t="s">
        <v>5</v>
      </c>
      <c r="C71" s="17" t="s">
        <v>94</v>
      </c>
      <c r="D71" s="17" t="s">
        <v>66</v>
      </c>
      <c r="E71" s="13"/>
      <c r="F71" s="13"/>
      <c r="G71" s="13">
        <v>0.27</v>
      </c>
      <c r="H71" s="13"/>
      <c r="I71" s="14">
        <v>2018</v>
      </c>
      <c r="J71" s="15" t="s">
        <v>64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>
      <c r="A72" s="10">
        <v>1.2</v>
      </c>
      <c r="B72" s="19" t="s">
        <v>5</v>
      </c>
      <c r="C72" s="18" t="s">
        <v>95</v>
      </c>
      <c r="D72" s="18" t="s">
        <v>66</v>
      </c>
      <c r="E72" s="13"/>
      <c r="F72" s="13"/>
      <c r="G72" s="13">
        <v>0.27</v>
      </c>
      <c r="H72" s="13"/>
      <c r="I72" s="14">
        <v>2018</v>
      </c>
      <c r="J72" s="15" t="s">
        <v>64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>
      <c r="A73" s="10">
        <v>1.2</v>
      </c>
      <c r="B73" s="19" t="s">
        <v>5</v>
      </c>
      <c r="C73" s="17" t="s">
        <v>96</v>
      </c>
      <c r="D73" s="17" t="s">
        <v>68</v>
      </c>
      <c r="E73" s="13"/>
      <c r="F73" s="13"/>
      <c r="G73" s="13">
        <v>0.27</v>
      </c>
      <c r="H73" s="13"/>
      <c r="I73" s="14">
        <v>2018</v>
      </c>
      <c r="J73" s="15" t="s">
        <v>64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>
      <c r="A74" s="10">
        <v>1.2</v>
      </c>
      <c r="B74" s="19" t="s">
        <v>5</v>
      </c>
      <c r="C74" s="18" t="s">
        <v>97</v>
      </c>
      <c r="D74" s="18" t="s">
        <v>68</v>
      </c>
      <c r="E74" s="13"/>
      <c r="F74" s="13"/>
      <c r="G74" s="13">
        <v>0.27</v>
      </c>
      <c r="H74" s="13"/>
      <c r="I74" s="14">
        <v>2018</v>
      </c>
      <c r="J74" s="15" t="s">
        <v>64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>
      <c r="A75" s="10">
        <v>1.2</v>
      </c>
      <c r="B75" s="19" t="s">
        <v>5</v>
      </c>
      <c r="C75" s="17" t="s">
        <v>98</v>
      </c>
      <c r="D75" s="17" t="s">
        <v>82</v>
      </c>
      <c r="E75" s="13"/>
      <c r="F75" s="13"/>
      <c r="G75" s="13">
        <v>0.27</v>
      </c>
      <c r="H75" s="13"/>
      <c r="I75" s="14">
        <v>2018</v>
      </c>
      <c r="J75" s="15" t="s">
        <v>64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>
      <c r="A76" s="10">
        <v>1.2</v>
      </c>
      <c r="B76" s="19" t="s">
        <v>5</v>
      </c>
      <c r="C76" s="18" t="s">
        <v>99</v>
      </c>
      <c r="D76" s="18" t="s">
        <v>72</v>
      </c>
      <c r="E76" s="13"/>
      <c r="F76" s="13"/>
      <c r="G76" s="13">
        <v>0.27</v>
      </c>
      <c r="H76" s="13"/>
      <c r="I76" s="14">
        <v>2018</v>
      </c>
      <c r="J76" s="15" t="s">
        <v>64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>
      <c r="A77" s="10">
        <v>1.2</v>
      </c>
      <c r="B77" s="19" t="s">
        <v>5</v>
      </c>
      <c r="C77" s="17" t="s">
        <v>100</v>
      </c>
      <c r="D77" s="17" t="s">
        <v>72</v>
      </c>
      <c r="E77" s="13"/>
      <c r="F77" s="13"/>
      <c r="G77" s="13">
        <v>0.27</v>
      </c>
      <c r="H77" s="13"/>
      <c r="I77" s="14">
        <v>2018</v>
      </c>
      <c r="J77" s="15" t="s">
        <v>64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>
      <c r="A78" s="10">
        <v>1.2</v>
      </c>
      <c r="B78" s="19" t="s">
        <v>5</v>
      </c>
      <c r="C78" s="18" t="s">
        <v>101</v>
      </c>
      <c r="D78" s="18" t="s">
        <v>63</v>
      </c>
      <c r="E78" s="13"/>
      <c r="F78" s="13"/>
      <c r="G78" s="13">
        <v>0.27</v>
      </c>
      <c r="H78" s="13"/>
      <c r="I78" s="14">
        <v>2018</v>
      </c>
      <c r="J78" s="15" t="s">
        <v>64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>
      <c r="A79" s="10">
        <v>1.2</v>
      </c>
      <c r="B79" s="19" t="s">
        <v>5</v>
      </c>
      <c r="C79" s="17" t="s">
        <v>102</v>
      </c>
      <c r="D79" s="17" t="s">
        <v>72</v>
      </c>
      <c r="E79" s="13"/>
      <c r="F79" s="13"/>
      <c r="G79" s="13">
        <v>0.27</v>
      </c>
      <c r="H79" s="13"/>
      <c r="I79" s="14">
        <v>2018</v>
      </c>
      <c r="J79" s="15" t="s">
        <v>64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>
      <c r="A80" s="10">
        <v>1.2</v>
      </c>
      <c r="B80" s="19" t="s">
        <v>5</v>
      </c>
      <c r="C80" s="18" t="s">
        <v>103</v>
      </c>
      <c r="D80" s="18" t="s">
        <v>66</v>
      </c>
      <c r="E80" s="13"/>
      <c r="F80" s="13"/>
      <c r="G80" s="13">
        <v>0.27</v>
      </c>
      <c r="H80" s="13"/>
      <c r="I80" s="14">
        <v>2018</v>
      </c>
      <c r="J80" s="15" t="s">
        <v>64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>
      <c r="A81" s="10">
        <v>1.2</v>
      </c>
      <c r="B81" s="19" t="s">
        <v>5</v>
      </c>
      <c r="C81" s="17" t="s">
        <v>104</v>
      </c>
      <c r="D81" s="17" t="s">
        <v>68</v>
      </c>
      <c r="E81" s="13"/>
      <c r="F81" s="13"/>
      <c r="G81" s="13">
        <v>0.27</v>
      </c>
      <c r="H81" s="13"/>
      <c r="I81" s="14">
        <v>2018</v>
      </c>
      <c r="J81" s="15" t="s">
        <v>64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>
      <c r="A82" s="10">
        <v>1.3</v>
      </c>
      <c r="B82" s="19" t="s">
        <v>7</v>
      </c>
      <c r="C82" s="18" t="s">
        <v>62</v>
      </c>
      <c r="D82" s="18" t="s">
        <v>63</v>
      </c>
      <c r="E82" s="13">
        <v>1.2E-2</v>
      </c>
      <c r="F82" s="13"/>
      <c r="G82" s="13">
        <v>3.4000000000000002E-2</v>
      </c>
      <c r="H82" s="13"/>
      <c r="I82" s="14" t="s">
        <v>105</v>
      </c>
      <c r="J82" s="15" t="s">
        <v>106</v>
      </c>
      <c r="K82" s="20" t="s">
        <v>107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>
      <c r="A83" s="10">
        <v>1.3</v>
      </c>
      <c r="B83" s="19" t="s">
        <v>7</v>
      </c>
      <c r="C83" s="18" t="s">
        <v>63</v>
      </c>
      <c r="D83" s="18" t="s">
        <v>63</v>
      </c>
      <c r="E83" s="13">
        <v>0.03</v>
      </c>
      <c r="F83" s="13"/>
      <c r="G83" s="13">
        <v>3.4000000000000002E-2</v>
      </c>
      <c r="H83" s="13"/>
      <c r="I83" s="14" t="s">
        <v>105</v>
      </c>
      <c r="J83" s="15" t="s">
        <v>106</v>
      </c>
      <c r="K83" s="20" t="s">
        <v>107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>
      <c r="A84" s="10">
        <v>1.3</v>
      </c>
      <c r="B84" s="19" t="s">
        <v>7</v>
      </c>
      <c r="C84" s="17" t="s">
        <v>67</v>
      </c>
      <c r="D84" s="17" t="s">
        <v>68</v>
      </c>
      <c r="E84" s="13">
        <v>3.3000000000000002E-2</v>
      </c>
      <c r="F84" s="13"/>
      <c r="G84" s="13">
        <v>3.4000000000000002E-2</v>
      </c>
      <c r="H84" s="13"/>
      <c r="I84" s="14" t="s">
        <v>105</v>
      </c>
      <c r="J84" s="15" t="s">
        <v>106</v>
      </c>
      <c r="K84" s="20" t="s">
        <v>107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>
      <c r="A85" s="10">
        <v>1.3</v>
      </c>
      <c r="B85" s="19" t="s">
        <v>7</v>
      </c>
      <c r="C85" s="18" t="s">
        <v>69</v>
      </c>
      <c r="D85" s="18" t="s">
        <v>68</v>
      </c>
      <c r="E85" s="13">
        <v>0.158</v>
      </c>
      <c r="F85" s="13"/>
      <c r="G85" s="13">
        <v>3.4000000000000002E-2</v>
      </c>
      <c r="H85" s="13"/>
      <c r="I85" s="14" t="s">
        <v>105</v>
      </c>
      <c r="J85" s="15" t="s">
        <v>106</v>
      </c>
      <c r="K85" s="20" t="s">
        <v>107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>
      <c r="A86" s="10">
        <v>1.3</v>
      </c>
      <c r="B86" s="19" t="s">
        <v>7</v>
      </c>
      <c r="C86" s="17" t="s">
        <v>70</v>
      </c>
      <c r="D86" s="17" t="s">
        <v>66</v>
      </c>
      <c r="E86" s="13">
        <v>2.9000000000000001E-2</v>
      </c>
      <c r="F86" s="13"/>
      <c r="G86" s="13">
        <v>3.4000000000000002E-2</v>
      </c>
      <c r="H86" s="13"/>
      <c r="I86" s="14" t="s">
        <v>105</v>
      </c>
      <c r="J86" s="15" t="s">
        <v>106</v>
      </c>
      <c r="K86" s="20" t="s">
        <v>107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>
      <c r="A87" s="10">
        <v>1.3</v>
      </c>
      <c r="B87" s="19" t="s">
        <v>7</v>
      </c>
      <c r="C87" s="18" t="s">
        <v>71</v>
      </c>
      <c r="D87" s="18" t="s">
        <v>72</v>
      </c>
      <c r="E87" s="13">
        <v>2.4E-2</v>
      </c>
      <c r="F87" s="13"/>
      <c r="G87" s="13">
        <v>3.4000000000000002E-2</v>
      </c>
      <c r="H87" s="13"/>
      <c r="I87" s="14" t="s">
        <v>105</v>
      </c>
      <c r="J87" s="15" t="s">
        <v>106</v>
      </c>
      <c r="K87" s="20" t="s">
        <v>107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>
      <c r="A88" s="10">
        <v>1.3</v>
      </c>
      <c r="B88" s="19" t="s">
        <v>7</v>
      </c>
      <c r="C88" s="17" t="s">
        <v>73</v>
      </c>
      <c r="D88" s="17" t="s">
        <v>68</v>
      </c>
      <c r="E88" s="13">
        <v>3.7999999999999999E-2</v>
      </c>
      <c r="F88" s="13"/>
      <c r="G88" s="13">
        <v>3.4000000000000002E-2</v>
      </c>
      <c r="H88" s="13"/>
      <c r="I88" s="14" t="s">
        <v>105</v>
      </c>
      <c r="J88" s="15" t="s">
        <v>106</v>
      </c>
      <c r="K88" s="20" t="s">
        <v>107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>
      <c r="A89" s="10">
        <v>1.3</v>
      </c>
      <c r="B89" s="19" t="s">
        <v>7</v>
      </c>
      <c r="C89" s="18" t="s">
        <v>74</v>
      </c>
      <c r="D89" s="18" t="s">
        <v>68</v>
      </c>
      <c r="E89" s="13">
        <v>2.7E-2</v>
      </c>
      <c r="F89" s="13"/>
      <c r="G89" s="13">
        <v>3.4000000000000002E-2</v>
      </c>
      <c r="H89" s="13"/>
      <c r="I89" s="14" t="s">
        <v>105</v>
      </c>
      <c r="J89" s="15" t="s">
        <v>106</v>
      </c>
      <c r="K89" s="20" t="s">
        <v>107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>
      <c r="A90" s="10">
        <v>1.3</v>
      </c>
      <c r="B90" s="19" t="s">
        <v>7</v>
      </c>
      <c r="C90" s="17" t="s">
        <v>75</v>
      </c>
      <c r="D90" s="17" t="s">
        <v>72</v>
      </c>
      <c r="E90" s="13">
        <v>1.0999999999999999E-2</v>
      </c>
      <c r="F90" s="13"/>
      <c r="G90" s="13">
        <v>3.4000000000000002E-2</v>
      </c>
      <c r="H90" s="13"/>
      <c r="I90" s="14" t="s">
        <v>105</v>
      </c>
      <c r="J90" s="15" t="s">
        <v>106</v>
      </c>
      <c r="K90" s="20" t="s">
        <v>107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>
      <c r="A91" s="10">
        <v>1.3</v>
      </c>
      <c r="B91" s="19" t="s">
        <v>7</v>
      </c>
      <c r="C91" s="18" t="s">
        <v>76</v>
      </c>
      <c r="D91" s="18" t="s">
        <v>68</v>
      </c>
      <c r="E91" s="13">
        <v>4.2000000000000003E-2</v>
      </c>
      <c r="F91" s="13"/>
      <c r="G91" s="13">
        <v>3.4000000000000002E-2</v>
      </c>
      <c r="H91" s="13"/>
      <c r="I91" s="14" t="s">
        <v>105</v>
      </c>
      <c r="J91" s="15" t="s">
        <v>106</v>
      </c>
      <c r="K91" s="20" t="s">
        <v>107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>
      <c r="A92" s="10">
        <v>1.3</v>
      </c>
      <c r="B92" s="19" t="s">
        <v>7</v>
      </c>
      <c r="C92" s="17" t="s">
        <v>77</v>
      </c>
      <c r="D92" s="17" t="s">
        <v>66</v>
      </c>
      <c r="E92" s="13">
        <v>5.0999999999999997E-2</v>
      </c>
      <c r="F92" s="13"/>
      <c r="G92" s="13">
        <v>3.4000000000000002E-2</v>
      </c>
      <c r="H92" s="13"/>
      <c r="I92" s="14" t="s">
        <v>105</v>
      </c>
      <c r="J92" s="15" t="s">
        <v>106</v>
      </c>
      <c r="K92" s="20" t="s">
        <v>107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>
      <c r="A93" s="10">
        <v>1.3</v>
      </c>
      <c r="B93" s="19" t="s">
        <v>7</v>
      </c>
      <c r="C93" s="18" t="s">
        <v>78</v>
      </c>
      <c r="D93" s="18" t="s">
        <v>68</v>
      </c>
      <c r="E93" s="13">
        <v>3.9E-2</v>
      </c>
      <c r="F93" s="13"/>
      <c r="G93" s="13">
        <v>3.4000000000000002E-2</v>
      </c>
      <c r="H93" s="13"/>
      <c r="I93" s="14" t="s">
        <v>105</v>
      </c>
      <c r="J93" s="15" t="s">
        <v>106</v>
      </c>
      <c r="K93" s="20" t="s">
        <v>107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>
      <c r="A94" s="10">
        <v>1.3</v>
      </c>
      <c r="B94" s="19" t="s">
        <v>7</v>
      </c>
      <c r="C94" s="17" t="s">
        <v>79</v>
      </c>
      <c r="D94" s="17" t="s">
        <v>68</v>
      </c>
      <c r="E94" s="13">
        <v>1.9E-2</v>
      </c>
      <c r="F94" s="13"/>
      <c r="G94" s="13">
        <v>3.4000000000000002E-2</v>
      </c>
      <c r="H94" s="13"/>
      <c r="I94" s="14" t="s">
        <v>105</v>
      </c>
      <c r="J94" s="15" t="s">
        <v>106</v>
      </c>
      <c r="K94" s="20" t="s">
        <v>107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>
      <c r="A95" s="10">
        <v>1.3</v>
      </c>
      <c r="B95" s="19" t="s">
        <v>7</v>
      </c>
      <c r="C95" s="18" t="s">
        <v>80</v>
      </c>
      <c r="D95" s="18" t="s">
        <v>66</v>
      </c>
      <c r="E95" s="13">
        <v>2.8000000000000001E-2</v>
      </c>
      <c r="F95" s="13"/>
      <c r="G95" s="13">
        <v>3.4000000000000002E-2</v>
      </c>
      <c r="H95" s="13"/>
      <c r="I95" s="14" t="s">
        <v>105</v>
      </c>
      <c r="J95" s="15" t="s">
        <v>106</v>
      </c>
      <c r="K95" s="20" t="s">
        <v>107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>
      <c r="A96" s="10">
        <v>1.3</v>
      </c>
      <c r="B96" s="19" t="s">
        <v>7</v>
      </c>
      <c r="C96" s="17" t="s">
        <v>81</v>
      </c>
      <c r="D96" s="17" t="s">
        <v>82</v>
      </c>
      <c r="E96" s="13">
        <v>3.5999999999999997E-2</v>
      </c>
      <c r="F96" s="13"/>
      <c r="G96" s="13">
        <v>3.4000000000000002E-2</v>
      </c>
      <c r="H96" s="13"/>
      <c r="I96" s="14" t="s">
        <v>105</v>
      </c>
      <c r="J96" s="15" t="s">
        <v>106</v>
      </c>
      <c r="K96" s="20" t="s">
        <v>107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>
      <c r="A97" s="10">
        <v>1.3</v>
      </c>
      <c r="B97" s="19" t="s">
        <v>7</v>
      </c>
      <c r="C97" s="18" t="s">
        <v>83</v>
      </c>
      <c r="D97" s="18" t="s">
        <v>68</v>
      </c>
      <c r="E97" s="13">
        <v>1.2E-2</v>
      </c>
      <c r="F97" s="13"/>
      <c r="G97" s="13">
        <v>3.4000000000000002E-2</v>
      </c>
      <c r="H97" s="13"/>
      <c r="I97" s="14" t="s">
        <v>105</v>
      </c>
      <c r="J97" s="15" t="s">
        <v>106</v>
      </c>
      <c r="K97" s="20" t="s">
        <v>107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>
      <c r="A98" s="10">
        <v>1.3</v>
      </c>
      <c r="B98" s="19" t="s">
        <v>7</v>
      </c>
      <c r="C98" s="17" t="s">
        <v>84</v>
      </c>
      <c r="D98" s="17" t="s">
        <v>68</v>
      </c>
      <c r="E98" s="13">
        <v>3.1E-2</v>
      </c>
      <c r="F98" s="13"/>
      <c r="G98" s="13">
        <v>3.4000000000000002E-2</v>
      </c>
      <c r="H98" s="13"/>
      <c r="I98" s="14" t="s">
        <v>105</v>
      </c>
      <c r="J98" s="15" t="s">
        <v>106</v>
      </c>
      <c r="K98" s="20" t="s">
        <v>107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>
      <c r="A99" s="10">
        <v>1.3</v>
      </c>
      <c r="B99" s="19" t="s">
        <v>7</v>
      </c>
      <c r="C99" s="18" t="s">
        <v>85</v>
      </c>
      <c r="D99" s="18" t="s">
        <v>82</v>
      </c>
      <c r="E99" s="13">
        <v>2.8000000000000001E-2</v>
      </c>
      <c r="F99" s="13"/>
      <c r="G99" s="13">
        <v>3.4000000000000002E-2</v>
      </c>
      <c r="H99" s="13"/>
      <c r="I99" s="14" t="s">
        <v>105</v>
      </c>
      <c r="J99" s="15" t="s">
        <v>106</v>
      </c>
      <c r="K99" s="20" t="s">
        <v>107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>
      <c r="A100" s="10">
        <v>1.3</v>
      </c>
      <c r="B100" s="19" t="s">
        <v>7</v>
      </c>
      <c r="C100" s="17" t="s">
        <v>86</v>
      </c>
      <c r="D100" s="17" t="s">
        <v>82</v>
      </c>
      <c r="E100" s="13">
        <v>5.5E-2</v>
      </c>
      <c r="F100" s="13"/>
      <c r="G100" s="13">
        <v>3.4000000000000002E-2</v>
      </c>
      <c r="H100" s="13"/>
      <c r="I100" s="14" t="s">
        <v>105</v>
      </c>
      <c r="J100" s="15" t="s">
        <v>106</v>
      </c>
      <c r="K100" s="20" t="s">
        <v>107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>
      <c r="A101" s="10">
        <v>1.3</v>
      </c>
      <c r="B101" s="19" t="s">
        <v>7</v>
      </c>
      <c r="C101" s="18" t="s">
        <v>87</v>
      </c>
      <c r="D101" s="18" t="s">
        <v>66</v>
      </c>
      <c r="E101" s="13">
        <v>1.2999999999999999E-2</v>
      </c>
      <c r="F101" s="13"/>
      <c r="G101" s="13">
        <v>3.4000000000000002E-2</v>
      </c>
      <c r="H101" s="13"/>
      <c r="I101" s="14" t="s">
        <v>105</v>
      </c>
      <c r="J101" s="15" t="s">
        <v>106</v>
      </c>
      <c r="K101" s="20" t="s">
        <v>107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>
      <c r="A102" s="10">
        <v>1.3</v>
      </c>
      <c r="B102" s="19" t="s">
        <v>7</v>
      </c>
      <c r="C102" s="17" t="s">
        <v>88</v>
      </c>
      <c r="D102" s="17" t="s">
        <v>68</v>
      </c>
      <c r="E102" s="13">
        <v>2.7E-2</v>
      </c>
      <c r="F102" s="13"/>
      <c r="G102" s="13">
        <v>3.4000000000000002E-2</v>
      </c>
      <c r="H102" s="13"/>
      <c r="I102" s="14" t="s">
        <v>105</v>
      </c>
      <c r="J102" s="15" t="s">
        <v>106</v>
      </c>
      <c r="K102" s="20" t="s">
        <v>107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>
      <c r="A103" s="10">
        <v>1.3</v>
      </c>
      <c r="B103" s="19" t="s">
        <v>7</v>
      </c>
      <c r="C103" s="18" t="s">
        <v>89</v>
      </c>
      <c r="D103" s="18" t="s">
        <v>68</v>
      </c>
      <c r="E103" s="13">
        <v>2.9000000000000001E-2</v>
      </c>
      <c r="F103" s="13"/>
      <c r="G103" s="13">
        <v>3.4000000000000002E-2</v>
      </c>
      <c r="H103" s="13"/>
      <c r="I103" s="14" t="s">
        <v>105</v>
      </c>
      <c r="J103" s="15" t="s">
        <v>106</v>
      </c>
      <c r="K103" s="20" t="s">
        <v>107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>
      <c r="A104" s="10">
        <v>1.3</v>
      </c>
      <c r="B104" s="19" t="s">
        <v>7</v>
      </c>
      <c r="C104" s="17" t="s">
        <v>90</v>
      </c>
      <c r="D104" s="17" t="s">
        <v>66</v>
      </c>
      <c r="E104" s="13">
        <v>1.4E-2</v>
      </c>
      <c r="F104" s="13"/>
      <c r="G104" s="13">
        <v>3.4000000000000002E-2</v>
      </c>
      <c r="H104" s="13"/>
      <c r="I104" s="14" t="s">
        <v>105</v>
      </c>
      <c r="J104" s="15" t="s">
        <v>106</v>
      </c>
      <c r="K104" s="20" t="s">
        <v>107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>
      <c r="A105" s="10">
        <v>1.3</v>
      </c>
      <c r="B105" s="19" t="s">
        <v>7</v>
      </c>
      <c r="C105" s="18" t="s">
        <v>91</v>
      </c>
      <c r="D105" s="18" t="s">
        <v>66</v>
      </c>
      <c r="E105" s="13">
        <v>4.8000000000000001E-2</v>
      </c>
      <c r="F105" s="13"/>
      <c r="G105" s="13">
        <v>3.4000000000000002E-2</v>
      </c>
      <c r="H105" s="13"/>
      <c r="I105" s="14" t="s">
        <v>105</v>
      </c>
      <c r="J105" s="15" t="s">
        <v>106</v>
      </c>
      <c r="K105" s="20" t="s">
        <v>107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>
      <c r="A106" s="10">
        <v>1.3</v>
      </c>
      <c r="B106" s="19" t="s">
        <v>7</v>
      </c>
      <c r="C106" s="17" t="s">
        <v>82</v>
      </c>
      <c r="D106" s="17" t="s">
        <v>82</v>
      </c>
      <c r="E106" s="13">
        <v>8.2000000000000003E-2</v>
      </c>
      <c r="F106" s="13"/>
      <c r="G106" s="13">
        <v>3.4000000000000002E-2</v>
      </c>
      <c r="H106" s="13"/>
      <c r="I106" s="14" t="s">
        <v>105</v>
      </c>
      <c r="J106" s="15" t="s">
        <v>106</v>
      </c>
      <c r="K106" s="20" t="s">
        <v>107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>
      <c r="A107" s="10">
        <v>1.3</v>
      </c>
      <c r="B107" s="19" t="s">
        <v>7</v>
      </c>
      <c r="C107" s="18" t="s">
        <v>92</v>
      </c>
      <c r="D107" s="18" t="s">
        <v>68</v>
      </c>
      <c r="E107" s="13">
        <v>5.0999999999999997E-2</v>
      </c>
      <c r="F107" s="13"/>
      <c r="G107" s="13">
        <v>3.4000000000000002E-2</v>
      </c>
      <c r="H107" s="13"/>
      <c r="I107" s="14" t="s">
        <v>105</v>
      </c>
      <c r="J107" s="21" t="s">
        <v>106</v>
      </c>
      <c r="K107" s="20" t="s">
        <v>107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>
      <c r="A108" s="10">
        <v>1.3</v>
      </c>
      <c r="B108" s="19" t="s">
        <v>7</v>
      </c>
      <c r="C108" s="17" t="s">
        <v>93</v>
      </c>
      <c r="D108" s="17" t="s">
        <v>82</v>
      </c>
      <c r="E108" s="13">
        <v>1.7999999999999999E-2</v>
      </c>
      <c r="F108" s="13"/>
      <c r="G108" s="13">
        <v>3.4000000000000002E-2</v>
      </c>
      <c r="H108" s="13"/>
      <c r="I108" s="14" t="s">
        <v>105</v>
      </c>
      <c r="J108" s="22" t="s">
        <v>106</v>
      </c>
      <c r="K108" s="20" t="s">
        <v>107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>
      <c r="A109" s="10">
        <v>1.3</v>
      </c>
      <c r="B109" s="19" t="s">
        <v>7</v>
      </c>
      <c r="C109" s="18" t="s">
        <v>68</v>
      </c>
      <c r="D109" s="18" t="s">
        <v>68</v>
      </c>
      <c r="E109" s="13">
        <v>6.9000000000000006E-2</v>
      </c>
      <c r="F109" s="13"/>
      <c r="G109" s="13">
        <v>3.4000000000000002E-2</v>
      </c>
      <c r="H109" s="13"/>
      <c r="I109" s="14" t="s">
        <v>105</v>
      </c>
      <c r="J109" s="15" t="s">
        <v>106</v>
      </c>
      <c r="K109" s="20" t="s">
        <v>107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>
      <c r="A110" s="10">
        <v>1.3</v>
      </c>
      <c r="B110" s="19" t="s">
        <v>7</v>
      </c>
      <c r="C110" s="17" t="s">
        <v>94</v>
      </c>
      <c r="D110" s="17" t="s">
        <v>66</v>
      </c>
      <c r="E110" s="13">
        <v>1.6E-2</v>
      </c>
      <c r="F110" s="13"/>
      <c r="G110" s="13">
        <v>3.4000000000000002E-2</v>
      </c>
      <c r="H110" s="13"/>
      <c r="I110" s="14" t="s">
        <v>105</v>
      </c>
      <c r="J110" s="15" t="s">
        <v>106</v>
      </c>
      <c r="K110" s="20" t="s">
        <v>107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>
      <c r="A111" s="10">
        <v>1.3</v>
      </c>
      <c r="B111" s="19" t="s">
        <v>7</v>
      </c>
      <c r="C111" s="18" t="s">
        <v>95</v>
      </c>
      <c r="D111" s="18" t="s">
        <v>66</v>
      </c>
      <c r="E111" s="13">
        <v>0.03</v>
      </c>
      <c r="F111" s="13"/>
      <c r="G111" s="13">
        <v>3.4000000000000002E-2</v>
      </c>
      <c r="H111" s="13"/>
      <c r="I111" s="14" t="s">
        <v>105</v>
      </c>
      <c r="J111" s="15" t="s">
        <v>106</v>
      </c>
      <c r="K111" s="20" t="s">
        <v>107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>
      <c r="A112" s="10">
        <v>1.3</v>
      </c>
      <c r="B112" s="19" t="s">
        <v>7</v>
      </c>
      <c r="C112" s="17" t="s">
        <v>96</v>
      </c>
      <c r="D112" s="17" t="s">
        <v>68</v>
      </c>
      <c r="E112" s="13">
        <v>0.01</v>
      </c>
      <c r="F112" s="13"/>
      <c r="G112" s="13">
        <v>3.4000000000000002E-2</v>
      </c>
      <c r="H112" s="13"/>
      <c r="I112" s="14" t="s">
        <v>105</v>
      </c>
      <c r="J112" s="15" t="s">
        <v>106</v>
      </c>
      <c r="K112" s="20" t="s">
        <v>107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>
      <c r="A113" s="10">
        <v>1.3</v>
      </c>
      <c r="B113" s="19" t="s">
        <v>7</v>
      </c>
      <c r="C113" s="18" t="s">
        <v>97</v>
      </c>
      <c r="D113" s="18" t="s">
        <v>68</v>
      </c>
      <c r="E113" s="13">
        <v>1.2999999999999999E-2</v>
      </c>
      <c r="F113" s="13"/>
      <c r="G113" s="13">
        <v>3.4000000000000002E-2</v>
      </c>
      <c r="H113" s="13"/>
      <c r="I113" s="14" t="s">
        <v>105</v>
      </c>
      <c r="J113" s="15" t="s">
        <v>106</v>
      </c>
      <c r="K113" s="20" t="s">
        <v>107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>
      <c r="A114" s="10">
        <v>1.3</v>
      </c>
      <c r="B114" s="19" t="s">
        <v>7</v>
      </c>
      <c r="C114" s="17" t="s">
        <v>98</v>
      </c>
      <c r="D114" s="17" t="s">
        <v>82</v>
      </c>
      <c r="E114" s="13">
        <v>0.01</v>
      </c>
      <c r="F114" s="13"/>
      <c r="G114" s="13">
        <v>3.4000000000000002E-2</v>
      </c>
      <c r="H114" s="13"/>
      <c r="I114" s="14" t="s">
        <v>105</v>
      </c>
      <c r="J114" s="15" t="s">
        <v>106</v>
      </c>
      <c r="K114" s="20" t="s">
        <v>107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>
      <c r="A115" s="10">
        <v>1.3</v>
      </c>
      <c r="B115" s="19" t="s">
        <v>7</v>
      </c>
      <c r="C115" s="18" t="s">
        <v>99</v>
      </c>
      <c r="D115" s="18" t="s">
        <v>72</v>
      </c>
      <c r="E115" s="13">
        <v>2.7E-2</v>
      </c>
      <c r="F115" s="13"/>
      <c r="G115" s="13">
        <v>3.4000000000000002E-2</v>
      </c>
      <c r="H115" s="13"/>
      <c r="I115" s="14" t="s">
        <v>105</v>
      </c>
      <c r="J115" s="15" t="s">
        <v>106</v>
      </c>
      <c r="K115" s="20" t="s">
        <v>107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>
      <c r="A116" s="10">
        <v>1.3</v>
      </c>
      <c r="B116" s="19" t="s">
        <v>7</v>
      </c>
      <c r="C116" s="17" t="s">
        <v>100</v>
      </c>
      <c r="D116" s="17" t="s">
        <v>72</v>
      </c>
      <c r="E116" s="13">
        <v>2.7E-2</v>
      </c>
      <c r="F116" s="13"/>
      <c r="G116" s="13">
        <v>3.4000000000000002E-2</v>
      </c>
      <c r="H116" s="13"/>
      <c r="I116" s="14" t="s">
        <v>105</v>
      </c>
      <c r="J116" s="15" t="s">
        <v>106</v>
      </c>
      <c r="K116" s="20" t="s">
        <v>107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>
      <c r="A117" s="10">
        <v>1.3</v>
      </c>
      <c r="B117" s="19" t="s">
        <v>7</v>
      </c>
      <c r="C117" s="18" t="s">
        <v>101</v>
      </c>
      <c r="D117" s="18" t="s">
        <v>63</v>
      </c>
      <c r="E117" s="13">
        <v>2.1999999999999999E-2</v>
      </c>
      <c r="F117" s="13"/>
      <c r="G117" s="13">
        <v>3.4000000000000002E-2</v>
      </c>
      <c r="H117" s="13"/>
      <c r="I117" s="14" t="s">
        <v>105</v>
      </c>
      <c r="J117" s="15" t="s">
        <v>106</v>
      </c>
      <c r="K117" s="20" t="s">
        <v>107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>
      <c r="A118" s="10">
        <v>1.3</v>
      </c>
      <c r="B118" s="19" t="s">
        <v>7</v>
      </c>
      <c r="C118" s="17" t="s">
        <v>102</v>
      </c>
      <c r="D118" s="17" t="s">
        <v>72</v>
      </c>
      <c r="E118" s="13">
        <v>3.1E-2</v>
      </c>
      <c r="F118" s="13"/>
      <c r="G118" s="13">
        <v>3.4000000000000002E-2</v>
      </c>
      <c r="H118" s="13"/>
      <c r="I118" s="14" t="s">
        <v>105</v>
      </c>
      <c r="J118" s="15" t="s">
        <v>106</v>
      </c>
      <c r="K118" s="20" t="s">
        <v>107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>
      <c r="A119" s="10">
        <v>1.3</v>
      </c>
      <c r="B119" s="19" t="s">
        <v>7</v>
      </c>
      <c r="C119" s="18" t="s">
        <v>103</v>
      </c>
      <c r="D119" s="18" t="s">
        <v>66</v>
      </c>
      <c r="E119" s="13">
        <v>5.7000000000000002E-2</v>
      </c>
      <c r="F119" s="13"/>
      <c r="G119" s="13">
        <v>3.4000000000000002E-2</v>
      </c>
      <c r="H119" s="13"/>
      <c r="I119" s="14" t="s">
        <v>105</v>
      </c>
      <c r="J119" s="15" t="s">
        <v>106</v>
      </c>
      <c r="K119" s="20" t="s">
        <v>107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>
      <c r="A120" s="10">
        <v>1.3</v>
      </c>
      <c r="B120" s="19" t="s">
        <v>7</v>
      </c>
      <c r="C120" s="17" t="s">
        <v>104</v>
      </c>
      <c r="D120" s="17" t="s">
        <v>68</v>
      </c>
      <c r="E120" s="13">
        <v>6.0999999999999999E-2</v>
      </c>
      <c r="F120" s="13"/>
      <c r="G120" s="13">
        <v>3.4000000000000002E-2</v>
      </c>
      <c r="H120" s="13"/>
      <c r="I120" s="14" t="s">
        <v>105</v>
      </c>
      <c r="J120" s="15" t="s">
        <v>106</v>
      </c>
      <c r="K120" s="20" t="s">
        <v>107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>
      <c r="A121" s="10">
        <v>1.5</v>
      </c>
      <c r="B121" s="23" t="s">
        <v>108</v>
      </c>
      <c r="C121" s="18" t="s">
        <v>62</v>
      </c>
      <c r="D121" s="18" t="s">
        <v>63</v>
      </c>
      <c r="E121" s="13">
        <v>0.14199999999999999</v>
      </c>
      <c r="F121" s="13"/>
      <c r="G121" s="13">
        <v>0.159</v>
      </c>
      <c r="H121" s="13"/>
      <c r="I121" s="14"/>
      <c r="J121" s="24" t="s">
        <v>109</v>
      </c>
      <c r="K121" s="20" t="s">
        <v>110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>
      <c r="A122" s="10">
        <v>1.5</v>
      </c>
      <c r="B122" s="23" t="s">
        <v>111</v>
      </c>
      <c r="C122" s="17" t="s">
        <v>65</v>
      </c>
      <c r="D122" s="17" t="s">
        <v>66</v>
      </c>
      <c r="E122" s="13"/>
      <c r="F122" s="13"/>
      <c r="G122" s="13">
        <v>0.159</v>
      </c>
      <c r="H122" s="13"/>
      <c r="I122" s="14"/>
      <c r="J122" s="24" t="s">
        <v>112</v>
      </c>
      <c r="K122" s="20" t="s">
        <v>110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>
      <c r="A123" s="10">
        <v>1.5</v>
      </c>
      <c r="B123" s="23" t="s">
        <v>113</v>
      </c>
      <c r="C123" s="18" t="s">
        <v>63</v>
      </c>
      <c r="D123" s="18" t="s">
        <v>63</v>
      </c>
      <c r="E123" s="13">
        <v>0.14199999999999999</v>
      </c>
      <c r="F123" s="13"/>
      <c r="G123" s="13">
        <v>0.159</v>
      </c>
      <c r="H123" s="13"/>
      <c r="I123" s="14"/>
      <c r="J123" s="24" t="s">
        <v>114</v>
      </c>
      <c r="K123" s="20" t="s">
        <v>110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>
      <c r="A124" s="10">
        <v>1.5</v>
      </c>
      <c r="B124" s="23" t="s">
        <v>115</v>
      </c>
      <c r="C124" s="17" t="s">
        <v>67</v>
      </c>
      <c r="D124" s="17" t="s">
        <v>68</v>
      </c>
      <c r="E124" s="13">
        <v>0.115</v>
      </c>
      <c r="F124" s="13"/>
      <c r="G124" s="13">
        <v>0.159</v>
      </c>
      <c r="H124" s="13"/>
      <c r="I124" s="14"/>
      <c r="J124" s="24" t="s">
        <v>116</v>
      </c>
      <c r="K124" s="20" t="s">
        <v>110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>
      <c r="A125" s="10">
        <v>1.5</v>
      </c>
      <c r="B125" s="23" t="s">
        <v>117</v>
      </c>
      <c r="C125" s="18" t="s">
        <v>69</v>
      </c>
      <c r="D125" s="18" t="s">
        <v>68</v>
      </c>
      <c r="E125" s="13">
        <v>0.19800000000000001</v>
      </c>
      <c r="F125" s="13"/>
      <c r="G125" s="13">
        <v>0.159</v>
      </c>
      <c r="H125" s="13"/>
      <c r="I125" s="14"/>
      <c r="J125" s="24" t="s">
        <v>118</v>
      </c>
      <c r="K125" s="20" t="s">
        <v>110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>
      <c r="A126" s="10">
        <v>1.5</v>
      </c>
      <c r="B126" s="23" t="s">
        <v>119</v>
      </c>
      <c r="C126" s="17" t="s">
        <v>70</v>
      </c>
      <c r="D126" s="17" t="s">
        <v>66</v>
      </c>
      <c r="E126" s="13">
        <v>9.0999999999999998E-2</v>
      </c>
      <c r="F126" s="13"/>
      <c r="G126" s="13">
        <v>0.159</v>
      </c>
      <c r="H126" s="13"/>
      <c r="I126" s="14"/>
      <c r="J126" s="24" t="s">
        <v>120</v>
      </c>
      <c r="K126" s="20" t="s">
        <v>110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>
      <c r="A127" s="10">
        <v>1.5</v>
      </c>
      <c r="B127" s="23" t="s">
        <v>121</v>
      </c>
      <c r="C127" s="18" t="s">
        <v>71</v>
      </c>
      <c r="D127" s="18" t="s">
        <v>72</v>
      </c>
      <c r="E127" s="13">
        <v>0.11899999999999999</v>
      </c>
      <c r="F127" s="13"/>
      <c r="G127" s="13">
        <v>0.159</v>
      </c>
      <c r="H127" s="13"/>
      <c r="I127" s="14"/>
      <c r="J127" s="24" t="s">
        <v>122</v>
      </c>
      <c r="K127" s="20" t="s">
        <v>110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>
      <c r="A128" s="10">
        <v>1.5</v>
      </c>
      <c r="B128" s="23" t="s">
        <v>123</v>
      </c>
      <c r="C128" s="17" t="s">
        <v>73</v>
      </c>
      <c r="D128" s="17" t="s">
        <v>68</v>
      </c>
      <c r="E128" s="13">
        <v>0.15</v>
      </c>
      <c r="F128" s="13"/>
      <c r="G128" s="13">
        <v>0.159</v>
      </c>
      <c r="H128" s="13"/>
      <c r="I128" s="14"/>
      <c r="J128" s="24" t="s">
        <v>124</v>
      </c>
      <c r="K128" s="20" t="s">
        <v>110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>
      <c r="A129" s="10">
        <v>1.5</v>
      </c>
      <c r="B129" s="23" t="s">
        <v>125</v>
      </c>
      <c r="C129" s="18" t="s">
        <v>74</v>
      </c>
      <c r="D129" s="18" t="s">
        <v>68</v>
      </c>
      <c r="E129" s="13">
        <v>0.122</v>
      </c>
      <c r="F129" s="13"/>
      <c r="G129" s="13">
        <v>0.159</v>
      </c>
      <c r="H129" s="13"/>
      <c r="I129" s="14"/>
      <c r="J129" s="24" t="s">
        <v>126</v>
      </c>
      <c r="K129" s="20" t="s">
        <v>110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>
      <c r="A130" s="10">
        <v>1.5</v>
      </c>
      <c r="B130" s="23" t="s">
        <v>127</v>
      </c>
      <c r="C130" s="17" t="s">
        <v>75</v>
      </c>
      <c r="D130" s="17" t="s">
        <v>72</v>
      </c>
      <c r="E130" s="13">
        <v>0.107</v>
      </c>
      <c r="F130" s="13"/>
      <c r="G130" s="13">
        <v>0.159</v>
      </c>
      <c r="H130" s="13"/>
      <c r="I130" s="14"/>
      <c r="J130" s="24" t="s">
        <v>128</v>
      </c>
      <c r="K130" s="20" t="s">
        <v>110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>
      <c r="A131" s="10">
        <v>1.5</v>
      </c>
      <c r="B131" s="23" t="s">
        <v>129</v>
      </c>
      <c r="C131" s="18" t="s">
        <v>76</v>
      </c>
      <c r="D131" s="18" t="s">
        <v>68</v>
      </c>
      <c r="E131" s="13">
        <v>0.14599999999999999</v>
      </c>
      <c r="F131" s="13"/>
      <c r="G131" s="13">
        <v>0.159</v>
      </c>
      <c r="H131" s="13"/>
      <c r="I131" s="14"/>
      <c r="J131" s="24" t="s">
        <v>130</v>
      </c>
      <c r="K131" s="20" t="s">
        <v>110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>
      <c r="A132" s="10">
        <v>1.5</v>
      </c>
      <c r="B132" s="23" t="s">
        <v>131</v>
      </c>
      <c r="C132" s="17" t="s">
        <v>77</v>
      </c>
      <c r="D132" s="17" t="s">
        <v>66</v>
      </c>
      <c r="E132" s="13">
        <v>9.1999999999999998E-2</v>
      </c>
      <c r="F132" s="13"/>
      <c r="G132" s="13">
        <v>0.159</v>
      </c>
      <c r="H132" s="13"/>
      <c r="I132" s="14"/>
      <c r="J132" s="24" t="s">
        <v>132</v>
      </c>
      <c r="K132" s="20" t="s">
        <v>110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>
      <c r="A133" s="10">
        <v>1.5</v>
      </c>
      <c r="B133" s="23" t="s">
        <v>133</v>
      </c>
      <c r="C133" s="18" t="s">
        <v>78</v>
      </c>
      <c r="D133" s="18" t="s">
        <v>68</v>
      </c>
      <c r="E133" s="13">
        <v>0.14499999999999999</v>
      </c>
      <c r="F133" s="13"/>
      <c r="G133" s="13">
        <v>0.159</v>
      </c>
      <c r="H133" s="13"/>
      <c r="I133" s="14"/>
      <c r="J133" s="24" t="s">
        <v>134</v>
      </c>
      <c r="K133" s="20" t="s">
        <v>110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>
      <c r="A134" s="10">
        <v>1.5</v>
      </c>
      <c r="B134" s="23" t="s">
        <v>135</v>
      </c>
      <c r="C134" s="17" t="s">
        <v>79</v>
      </c>
      <c r="D134" s="17" t="s">
        <v>68</v>
      </c>
      <c r="E134" s="13">
        <v>0.14000000000000001</v>
      </c>
      <c r="F134" s="13"/>
      <c r="G134" s="13">
        <v>0.159</v>
      </c>
      <c r="H134" s="13"/>
      <c r="I134" s="14"/>
      <c r="J134" s="24" t="s">
        <v>136</v>
      </c>
      <c r="K134" s="20" t="s">
        <v>110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>
      <c r="A135" s="10">
        <v>1.5</v>
      </c>
      <c r="B135" s="23" t="s">
        <v>137</v>
      </c>
      <c r="C135" s="18" t="s">
        <v>80</v>
      </c>
      <c r="D135" s="18" t="s">
        <v>66</v>
      </c>
      <c r="E135" s="13">
        <v>7.6999999999999999E-2</v>
      </c>
      <c r="F135" s="13"/>
      <c r="G135" s="13">
        <v>0.159</v>
      </c>
      <c r="H135" s="13"/>
      <c r="I135" s="14"/>
      <c r="J135" s="24" t="s">
        <v>138</v>
      </c>
      <c r="K135" s="20" t="s">
        <v>110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>
      <c r="A136" s="10">
        <v>1.5</v>
      </c>
      <c r="B136" s="23" t="s">
        <v>139</v>
      </c>
      <c r="C136" s="17" t="s">
        <v>81</v>
      </c>
      <c r="D136" s="17" t="s">
        <v>82</v>
      </c>
      <c r="E136" s="13">
        <v>0.112</v>
      </c>
      <c r="F136" s="13"/>
      <c r="G136" s="13">
        <v>0.159</v>
      </c>
      <c r="H136" s="13"/>
      <c r="I136" s="14"/>
      <c r="J136" s="24" t="s">
        <v>140</v>
      </c>
      <c r="K136" s="20" t="s">
        <v>110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>
      <c r="A137" s="10">
        <v>1.5</v>
      </c>
      <c r="B137" s="23" t="s">
        <v>141</v>
      </c>
      <c r="C137" s="18" t="s">
        <v>83</v>
      </c>
      <c r="D137" s="18" t="s">
        <v>68</v>
      </c>
      <c r="E137" s="13">
        <v>0.13200000000000001</v>
      </c>
      <c r="F137" s="13"/>
      <c r="G137" s="13">
        <v>0.159</v>
      </c>
      <c r="H137" s="13"/>
      <c r="I137" s="14"/>
      <c r="J137" s="24" t="s">
        <v>142</v>
      </c>
      <c r="K137" s="20" t="s">
        <v>110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>
      <c r="A138" s="10">
        <v>1.5</v>
      </c>
      <c r="B138" s="19" t="s">
        <v>143</v>
      </c>
      <c r="C138" s="17" t="s">
        <v>84</v>
      </c>
      <c r="D138" s="17" t="s">
        <v>68</v>
      </c>
      <c r="E138" s="13">
        <v>0.14599999999999999</v>
      </c>
      <c r="F138" s="13"/>
      <c r="G138" s="13">
        <v>0.159</v>
      </c>
      <c r="H138" s="13"/>
      <c r="I138" s="14"/>
      <c r="J138" s="24" t="s">
        <v>144</v>
      </c>
      <c r="K138" s="20" t="s">
        <v>110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>
      <c r="A139" s="10">
        <v>1.5</v>
      </c>
      <c r="B139" s="23" t="s">
        <v>145</v>
      </c>
      <c r="C139" s="18" t="s">
        <v>85</v>
      </c>
      <c r="D139" s="18" t="s">
        <v>82</v>
      </c>
      <c r="E139" s="13">
        <v>0.19700000000000001</v>
      </c>
      <c r="F139" s="13"/>
      <c r="G139" s="13">
        <v>0.159</v>
      </c>
      <c r="H139" s="13"/>
      <c r="I139" s="14"/>
      <c r="J139" s="24" t="s">
        <v>146</v>
      </c>
      <c r="K139" s="20" t="s">
        <v>110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>
      <c r="A140" s="10">
        <v>1.5</v>
      </c>
      <c r="B140" s="23" t="s">
        <v>147</v>
      </c>
      <c r="C140" s="17" t="s">
        <v>86</v>
      </c>
      <c r="D140" s="17" t="s">
        <v>82</v>
      </c>
      <c r="E140" s="13">
        <v>0.13200000000000001</v>
      </c>
      <c r="F140" s="13"/>
      <c r="G140" s="13">
        <v>0.159</v>
      </c>
      <c r="H140" s="13"/>
      <c r="I140" s="14"/>
      <c r="J140" s="24" t="s">
        <v>148</v>
      </c>
      <c r="K140" s="20" t="s">
        <v>110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>
      <c r="A141" s="10">
        <v>1.5</v>
      </c>
      <c r="B141" s="23" t="s">
        <v>149</v>
      </c>
      <c r="C141" s="18" t="s">
        <v>87</v>
      </c>
      <c r="D141" s="18" t="s">
        <v>66</v>
      </c>
      <c r="E141" s="13">
        <v>0.121</v>
      </c>
      <c r="F141" s="13"/>
      <c r="G141" s="13">
        <v>0.159</v>
      </c>
      <c r="H141" s="13"/>
      <c r="I141" s="14"/>
      <c r="J141" s="24" t="s">
        <v>150</v>
      </c>
      <c r="K141" s="20" t="s">
        <v>110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>
      <c r="A142" s="10">
        <v>1.5</v>
      </c>
      <c r="B142" s="23" t="s">
        <v>151</v>
      </c>
      <c r="C142" s="17" t="s">
        <v>88</v>
      </c>
      <c r="D142" s="17" t="s">
        <v>68</v>
      </c>
      <c r="E142" s="13">
        <v>0.14699999999999999</v>
      </c>
      <c r="F142" s="13"/>
      <c r="G142" s="13">
        <v>0.159</v>
      </c>
      <c r="H142" s="13"/>
      <c r="I142" s="14"/>
      <c r="J142" s="24" t="s">
        <v>152</v>
      </c>
      <c r="K142" s="20" t="s">
        <v>110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>
      <c r="A143" s="10">
        <v>1.5</v>
      </c>
      <c r="B143" s="23" t="s">
        <v>153</v>
      </c>
      <c r="C143" s="18" t="s">
        <v>89</v>
      </c>
      <c r="D143" s="18" t="s">
        <v>68</v>
      </c>
      <c r="E143" s="13">
        <v>0.13600000000000001</v>
      </c>
      <c r="F143" s="13"/>
      <c r="G143" s="13">
        <v>0.159</v>
      </c>
      <c r="H143" s="13"/>
      <c r="I143" s="14"/>
      <c r="J143" s="24" t="s">
        <v>154</v>
      </c>
      <c r="K143" s="20" t="s">
        <v>110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>
      <c r="A144" s="10">
        <v>1.5</v>
      </c>
      <c r="B144" s="23" t="s">
        <v>155</v>
      </c>
      <c r="C144" s="17" t="s">
        <v>90</v>
      </c>
      <c r="D144" s="17" t="s">
        <v>66</v>
      </c>
      <c r="E144" s="13">
        <v>0.11799999999999999</v>
      </c>
      <c r="F144" s="13"/>
      <c r="G144" s="13">
        <v>0.159</v>
      </c>
      <c r="H144" s="13"/>
      <c r="I144" s="14"/>
      <c r="J144" s="24" t="s">
        <v>156</v>
      </c>
      <c r="K144" s="20" t="s">
        <v>110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>
      <c r="A145" s="10">
        <v>1.5</v>
      </c>
      <c r="B145" s="23" t="s">
        <v>157</v>
      </c>
      <c r="C145" s="18" t="s">
        <v>91</v>
      </c>
      <c r="D145" s="18" t="s">
        <v>66</v>
      </c>
      <c r="E145" s="13"/>
      <c r="F145" s="13"/>
      <c r="G145" s="13">
        <v>0.159</v>
      </c>
      <c r="H145" s="13"/>
      <c r="I145" s="14"/>
      <c r="J145" s="24" t="s">
        <v>158</v>
      </c>
      <c r="K145" s="20" t="s">
        <v>110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>
      <c r="A146" s="10">
        <v>1.5</v>
      </c>
      <c r="B146" s="23" t="s">
        <v>159</v>
      </c>
      <c r="C146" s="17" t="s">
        <v>82</v>
      </c>
      <c r="D146" s="17" t="s">
        <v>82</v>
      </c>
      <c r="E146" s="13">
        <v>0.156</v>
      </c>
      <c r="F146" s="13"/>
      <c r="G146" s="13">
        <v>0.159</v>
      </c>
      <c r="H146" s="13"/>
      <c r="I146" s="14"/>
      <c r="J146" s="24" t="s">
        <v>160</v>
      </c>
      <c r="K146" s="20" t="s">
        <v>110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>
      <c r="A147" s="10">
        <v>1.5</v>
      </c>
      <c r="B147" s="23" t="s">
        <v>161</v>
      </c>
      <c r="C147" s="18" t="s">
        <v>92</v>
      </c>
      <c r="D147" s="18" t="s">
        <v>68</v>
      </c>
      <c r="E147" s="13">
        <v>0.19</v>
      </c>
      <c r="F147" s="13"/>
      <c r="G147" s="13">
        <v>0.159</v>
      </c>
      <c r="H147" s="13"/>
      <c r="I147" s="14"/>
      <c r="J147" s="24" t="s">
        <v>162</v>
      </c>
      <c r="K147" s="20" t="s">
        <v>110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>
      <c r="A148" s="10">
        <v>1.5</v>
      </c>
      <c r="B148" s="23" t="s">
        <v>163</v>
      </c>
      <c r="C148" s="17" t="s">
        <v>93</v>
      </c>
      <c r="D148" s="17" t="s">
        <v>82</v>
      </c>
      <c r="E148" s="13">
        <v>0.11899999999999999</v>
      </c>
      <c r="F148" s="13"/>
      <c r="G148" s="13">
        <v>0.159</v>
      </c>
      <c r="H148" s="13"/>
      <c r="I148" s="14"/>
      <c r="J148" s="24" t="s">
        <v>164</v>
      </c>
      <c r="K148" s="20" t="s">
        <v>110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>
      <c r="A149" s="10">
        <v>1.5</v>
      </c>
      <c r="B149" s="23" t="s">
        <v>165</v>
      </c>
      <c r="C149" s="18" t="s">
        <v>68</v>
      </c>
      <c r="D149" s="18" t="s">
        <v>68</v>
      </c>
      <c r="E149" s="13">
        <v>0.19800000000000001</v>
      </c>
      <c r="F149" s="13"/>
      <c r="G149" s="13">
        <v>0.159</v>
      </c>
      <c r="H149" s="13"/>
      <c r="I149" s="14"/>
      <c r="J149" s="24" t="s">
        <v>166</v>
      </c>
      <c r="K149" s="20" t="s">
        <v>110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>
      <c r="A150" s="10">
        <v>1.5</v>
      </c>
      <c r="B150" s="23" t="s">
        <v>167</v>
      </c>
      <c r="C150" s="17" t="s">
        <v>94</v>
      </c>
      <c r="D150" s="17" t="s">
        <v>66</v>
      </c>
      <c r="E150" s="13">
        <v>0.153</v>
      </c>
      <c r="F150" s="13"/>
      <c r="G150" s="13">
        <v>0.159</v>
      </c>
      <c r="H150" s="13"/>
      <c r="I150" s="14"/>
      <c r="J150" s="25" t="s">
        <v>168</v>
      </c>
      <c r="K150" s="20" t="s">
        <v>110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>
      <c r="A151" s="10">
        <v>1.5</v>
      </c>
      <c r="B151" s="23" t="s">
        <v>169</v>
      </c>
      <c r="C151" s="18" t="s">
        <v>95</v>
      </c>
      <c r="D151" s="18" t="s">
        <v>66</v>
      </c>
      <c r="E151" s="13">
        <v>0.11700000000000001</v>
      </c>
      <c r="F151" s="13"/>
      <c r="G151" s="13">
        <v>0.159</v>
      </c>
      <c r="H151" s="13"/>
      <c r="I151" s="14"/>
      <c r="J151" s="24" t="s">
        <v>170</v>
      </c>
      <c r="K151" s="20" t="s">
        <v>110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>
      <c r="A152" s="10">
        <v>1.5</v>
      </c>
      <c r="B152" s="23" t="s">
        <v>171</v>
      </c>
      <c r="C152" s="17" t="s">
        <v>96</v>
      </c>
      <c r="D152" s="17" t="s">
        <v>68</v>
      </c>
      <c r="E152" s="13">
        <v>0.16</v>
      </c>
      <c r="F152" s="13"/>
      <c r="G152" s="13">
        <v>0.159</v>
      </c>
      <c r="H152" s="13"/>
      <c r="I152" s="14"/>
      <c r="J152" s="24" t="s">
        <v>172</v>
      </c>
      <c r="K152" s="20" t="s">
        <v>110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>
      <c r="A153" s="10">
        <v>1.5</v>
      </c>
      <c r="B153" s="23" t="s">
        <v>173</v>
      </c>
      <c r="C153" s="18" t="s">
        <v>97</v>
      </c>
      <c r="D153" s="18" t="s">
        <v>68</v>
      </c>
      <c r="E153" s="13">
        <v>0.13600000000000001</v>
      </c>
      <c r="F153" s="13"/>
      <c r="G153" s="13">
        <v>0.159</v>
      </c>
      <c r="H153" s="13"/>
      <c r="I153" s="14"/>
      <c r="J153" s="24" t="s">
        <v>174</v>
      </c>
      <c r="K153" s="20" t="s">
        <v>110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>
      <c r="A154" s="10">
        <v>1.5</v>
      </c>
      <c r="B154" s="23" t="s">
        <v>175</v>
      </c>
      <c r="C154" s="17" t="s">
        <v>98</v>
      </c>
      <c r="D154" s="17" t="s">
        <v>82</v>
      </c>
      <c r="E154" s="13">
        <v>0.155</v>
      </c>
      <c r="F154" s="13"/>
      <c r="G154" s="13">
        <v>0.159</v>
      </c>
      <c r="H154" s="13"/>
      <c r="I154" s="14"/>
      <c r="J154" s="24" t="s">
        <v>176</v>
      </c>
      <c r="K154" s="20" t="s">
        <v>110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>
      <c r="A155" s="10">
        <v>1.5</v>
      </c>
      <c r="B155" s="23" t="s">
        <v>177</v>
      </c>
      <c r="C155" s="18" t="s">
        <v>99</v>
      </c>
      <c r="D155" s="18" t="s">
        <v>72</v>
      </c>
      <c r="E155" s="13">
        <v>0.13900000000000001</v>
      </c>
      <c r="F155" s="13"/>
      <c r="G155" s="13">
        <v>0.159</v>
      </c>
      <c r="H155" s="13"/>
      <c r="I155" s="14"/>
      <c r="J155" s="24" t="s">
        <v>178</v>
      </c>
      <c r="K155" s="20" t="s">
        <v>110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>
      <c r="A156" s="10">
        <v>1.5</v>
      </c>
      <c r="B156" s="23" t="s">
        <v>179</v>
      </c>
      <c r="C156" s="17" t="s">
        <v>100</v>
      </c>
      <c r="D156" s="17" t="s">
        <v>72</v>
      </c>
      <c r="E156" s="13">
        <v>0.13600000000000001</v>
      </c>
      <c r="F156" s="13"/>
      <c r="G156" s="13">
        <v>0.159</v>
      </c>
      <c r="H156" s="13"/>
      <c r="I156" s="14"/>
      <c r="J156" s="24" t="s">
        <v>180</v>
      </c>
      <c r="K156" s="20" t="s">
        <v>110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>
      <c r="A157" s="10">
        <v>1.5</v>
      </c>
      <c r="B157" s="23" t="s">
        <v>181</v>
      </c>
      <c r="C157" s="18" t="s">
        <v>101</v>
      </c>
      <c r="D157" s="18" t="s">
        <v>63</v>
      </c>
      <c r="E157" s="13">
        <v>0.13200000000000001</v>
      </c>
      <c r="F157" s="13"/>
      <c r="G157" s="13">
        <v>0.159</v>
      </c>
      <c r="H157" s="13"/>
      <c r="I157" s="14"/>
      <c r="J157" s="24" t="s">
        <v>182</v>
      </c>
      <c r="K157" s="20" t="s">
        <v>110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>
      <c r="A158" s="10">
        <v>1.5</v>
      </c>
      <c r="B158" s="23" t="s">
        <v>183</v>
      </c>
      <c r="C158" s="17" t="s">
        <v>102</v>
      </c>
      <c r="D158" s="17" t="s">
        <v>72</v>
      </c>
      <c r="E158" s="13">
        <v>0.122</v>
      </c>
      <c r="F158" s="13"/>
      <c r="G158" s="13">
        <v>0.159</v>
      </c>
      <c r="H158" s="13"/>
      <c r="I158" s="14"/>
      <c r="J158" s="24" t="s">
        <v>184</v>
      </c>
      <c r="K158" s="20" t="s">
        <v>110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>
      <c r="A159" s="10">
        <v>1.5</v>
      </c>
      <c r="B159" s="23" t="s">
        <v>185</v>
      </c>
      <c r="C159" s="18" t="s">
        <v>103</v>
      </c>
      <c r="D159" s="18" t="s">
        <v>66</v>
      </c>
      <c r="E159" s="13">
        <v>9.4E-2</v>
      </c>
      <c r="F159" s="13"/>
      <c r="G159" s="13">
        <v>0.159</v>
      </c>
      <c r="H159" s="13"/>
      <c r="I159" s="14"/>
      <c r="J159" s="24" t="s">
        <v>186</v>
      </c>
      <c r="K159" s="20" t="s">
        <v>110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>
      <c r="A160" s="10">
        <v>1.5</v>
      </c>
      <c r="B160" s="23" t="s">
        <v>187</v>
      </c>
      <c r="C160" s="17" t="s">
        <v>104</v>
      </c>
      <c r="D160" s="17" t="s">
        <v>68</v>
      </c>
      <c r="E160" s="13">
        <v>0.20699999999999999</v>
      </c>
      <c r="F160" s="13"/>
      <c r="G160" s="13">
        <v>0.159</v>
      </c>
      <c r="H160" s="13"/>
      <c r="I160" s="14"/>
      <c r="J160" s="24" t="s">
        <v>188</v>
      </c>
      <c r="K160" s="20" t="s">
        <v>110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>
      <c r="A161" s="10">
        <v>1.6</v>
      </c>
      <c r="B161" s="19" t="s">
        <v>13</v>
      </c>
      <c r="C161" s="18" t="s">
        <v>62</v>
      </c>
      <c r="D161" s="18" t="s">
        <v>63</v>
      </c>
      <c r="E161" s="13"/>
      <c r="F161" s="13"/>
      <c r="G161" s="13">
        <v>0.13800000000000001</v>
      </c>
      <c r="H161" s="13"/>
      <c r="I161" s="14">
        <v>2018</v>
      </c>
      <c r="J161" s="15" t="s">
        <v>64</v>
      </c>
      <c r="K161" s="26" t="s">
        <v>189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>
      <c r="A162" s="10">
        <v>1.6</v>
      </c>
      <c r="B162" s="19" t="s">
        <v>13</v>
      </c>
      <c r="C162" s="17" t="s">
        <v>65</v>
      </c>
      <c r="D162" s="17" t="s">
        <v>66</v>
      </c>
      <c r="E162" s="13"/>
      <c r="F162" s="13"/>
      <c r="G162" s="13">
        <v>0.13800000000000001</v>
      </c>
      <c r="H162" s="13"/>
      <c r="I162" s="14">
        <v>2018</v>
      </c>
      <c r="J162" s="15" t="s">
        <v>64</v>
      </c>
      <c r="K162" s="26" t="s">
        <v>189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>
      <c r="A163" s="10">
        <v>1.6</v>
      </c>
      <c r="B163" s="19" t="s">
        <v>13</v>
      </c>
      <c r="C163" s="18" t="s">
        <v>63</v>
      </c>
      <c r="D163" s="18" t="s">
        <v>63</v>
      </c>
      <c r="E163" s="13"/>
      <c r="F163" s="13"/>
      <c r="G163" s="13">
        <v>0.13800000000000001</v>
      </c>
      <c r="H163" s="13"/>
      <c r="I163" s="14">
        <v>2018</v>
      </c>
      <c r="J163" s="15" t="s">
        <v>64</v>
      </c>
      <c r="K163" s="26" t="s">
        <v>189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>
      <c r="A164" s="10">
        <v>1.6</v>
      </c>
      <c r="B164" s="19" t="s">
        <v>13</v>
      </c>
      <c r="C164" s="17" t="s">
        <v>67</v>
      </c>
      <c r="D164" s="17" t="s">
        <v>68</v>
      </c>
      <c r="E164" s="13"/>
      <c r="F164" s="13"/>
      <c r="G164" s="13">
        <v>0.13800000000000001</v>
      </c>
      <c r="H164" s="13"/>
      <c r="I164" s="14">
        <v>2018</v>
      </c>
      <c r="J164" s="15" t="s">
        <v>64</v>
      </c>
      <c r="K164" s="26" t="s">
        <v>189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>
      <c r="A165" s="10">
        <v>1.6</v>
      </c>
      <c r="B165" s="19" t="s">
        <v>13</v>
      </c>
      <c r="C165" s="18" t="s">
        <v>69</v>
      </c>
      <c r="D165" s="18" t="s">
        <v>68</v>
      </c>
      <c r="E165" s="13"/>
      <c r="F165" s="13"/>
      <c r="G165" s="13">
        <v>0.13800000000000001</v>
      </c>
      <c r="H165" s="13"/>
      <c r="I165" s="14">
        <v>2018</v>
      </c>
      <c r="J165" s="15" t="s">
        <v>64</v>
      </c>
      <c r="K165" s="26" t="s">
        <v>189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>
      <c r="A166" s="10">
        <v>1.6</v>
      </c>
      <c r="B166" s="19" t="s">
        <v>13</v>
      </c>
      <c r="C166" s="17" t="s">
        <v>70</v>
      </c>
      <c r="D166" s="17" t="s">
        <v>66</v>
      </c>
      <c r="E166" s="13"/>
      <c r="F166" s="13"/>
      <c r="G166" s="13">
        <v>0.13800000000000001</v>
      </c>
      <c r="H166" s="13"/>
      <c r="I166" s="14">
        <v>2018</v>
      </c>
      <c r="J166" s="15" t="s">
        <v>64</v>
      </c>
      <c r="K166" s="26" t="s">
        <v>189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>
      <c r="A167" s="10">
        <v>1.6</v>
      </c>
      <c r="B167" s="19" t="s">
        <v>13</v>
      </c>
      <c r="C167" s="18" t="s">
        <v>71</v>
      </c>
      <c r="D167" s="18" t="s">
        <v>72</v>
      </c>
      <c r="E167" s="13"/>
      <c r="F167" s="13"/>
      <c r="G167" s="13">
        <v>0.13800000000000001</v>
      </c>
      <c r="H167" s="13"/>
      <c r="I167" s="14">
        <v>2018</v>
      </c>
      <c r="J167" s="15" t="s">
        <v>64</v>
      </c>
      <c r="K167" s="26" t="s">
        <v>189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>
      <c r="A168" s="10">
        <v>1.6</v>
      </c>
      <c r="B168" s="19" t="s">
        <v>13</v>
      </c>
      <c r="C168" s="17" t="s">
        <v>73</v>
      </c>
      <c r="D168" s="17" t="s">
        <v>68</v>
      </c>
      <c r="E168" s="13"/>
      <c r="F168" s="13"/>
      <c r="G168" s="13">
        <v>0.13800000000000001</v>
      </c>
      <c r="H168" s="13"/>
      <c r="I168" s="14">
        <v>2018</v>
      </c>
      <c r="J168" s="15" t="s">
        <v>64</v>
      </c>
      <c r="K168" s="26" t="s">
        <v>189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>
      <c r="A169" s="10">
        <v>1.6</v>
      </c>
      <c r="B169" s="19" t="s">
        <v>13</v>
      </c>
      <c r="C169" s="18" t="s">
        <v>74</v>
      </c>
      <c r="D169" s="18" t="s">
        <v>68</v>
      </c>
      <c r="E169" s="13"/>
      <c r="F169" s="13"/>
      <c r="G169" s="13">
        <v>0.13800000000000001</v>
      </c>
      <c r="H169" s="13"/>
      <c r="I169" s="14">
        <v>2018</v>
      </c>
      <c r="J169" s="15" t="s">
        <v>64</v>
      </c>
      <c r="K169" s="26" t="s">
        <v>189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>
      <c r="A170" s="10">
        <v>1.6</v>
      </c>
      <c r="B170" s="19" t="s">
        <v>13</v>
      </c>
      <c r="C170" s="17" t="s">
        <v>75</v>
      </c>
      <c r="D170" s="17" t="s">
        <v>72</v>
      </c>
      <c r="E170" s="13"/>
      <c r="F170" s="13"/>
      <c r="G170" s="13">
        <v>0.13800000000000001</v>
      </c>
      <c r="H170" s="13"/>
      <c r="I170" s="14">
        <v>2018</v>
      </c>
      <c r="J170" s="15" t="s">
        <v>64</v>
      </c>
      <c r="K170" s="26" t="s">
        <v>189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>
      <c r="A171" s="10">
        <v>1.6</v>
      </c>
      <c r="B171" s="19" t="s">
        <v>13</v>
      </c>
      <c r="C171" s="18" t="s">
        <v>76</v>
      </c>
      <c r="D171" s="18" t="s">
        <v>68</v>
      </c>
      <c r="E171" s="13"/>
      <c r="F171" s="13"/>
      <c r="G171" s="13">
        <v>0.13800000000000001</v>
      </c>
      <c r="H171" s="13"/>
      <c r="I171" s="14">
        <v>2018</v>
      </c>
      <c r="J171" s="15" t="s">
        <v>64</v>
      </c>
      <c r="K171" s="26" t="s">
        <v>189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>
      <c r="A172" s="10">
        <v>1.6</v>
      </c>
      <c r="B172" s="19" t="s">
        <v>13</v>
      </c>
      <c r="C172" s="17" t="s">
        <v>77</v>
      </c>
      <c r="D172" s="17" t="s">
        <v>66</v>
      </c>
      <c r="E172" s="13"/>
      <c r="F172" s="13"/>
      <c r="G172" s="13">
        <v>0.13800000000000001</v>
      </c>
      <c r="H172" s="13"/>
      <c r="I172" s="14">
        <v>2018</v>
      </c>
      <c r="J172" s="15" t="s">
        <v>64</v>
      </c>
      <c r="K172" s="26" t="s">
        <v>189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>
      <c r="A173" s="10">
        <v>1.6</v>
      </c>
      <c r="B173" s="19" t="s">
        <v>13</v>
      </c>
      <c r="C173" s="18" t="s">
        <v>78</v>
      </c>
      <c r="D173" s="18" t="s">
        <v>68</v>
      </c>
      <c r="E173" s="13"/>
      <c r="F173" s="13"/>
      <c r="G173" s="13">
        <v>0.13800000000000001</v>
      </c>
      <c r="H173" s="13"/>
      <c r="I173" s="14">
        <v>2018</v>
      </c>
      <c r="J173" s="15" t="s">
        <v>64</v>
      </c>
      <c r="K173" s="26" t="s">
        <v>189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>
      <c r="A174" s="10">
        <v>1.6</v>
      </c>
      <c r="B174" s="19" t="s">
        <v>13</v>
      </c>
      <c r="C174" s="17" t="s">
        <v>79</v>
      </c>
      <c r="D174" s="17" t="s">
        <v>68</v>
      </c>
      <c r="E174" s="13"/>
      <c r="F174" s="13"/>
      <c r="G174" s="13">
        <v>0.13800000000000001</v>
      </c>
      <c r="H174" s="13"/>
      <c r="I174" s="14">
        <v>2018</v>
      </c>
      <c r="J174" s="15" t="s">
        <v>64</v>
      </c>
      <c r="K174" s="26" t="s">
        <v>189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>
      <c r="A175" s="10">
        <v>1.6</v>
      </c>
      <c r="B175" s="19" t="s">
        <v>13</v>
      </c>
      <c r="C175" s="18" t="s">
        <v>80</v>
      </c>
      <c r="D175" s="18" t="s">
        <v>66</v>
      </c>
      <c r="E175" s="13"/>
      <c r="F175" s="13"/>
      <c r="G175" s="13">
        <v>0.13800000000000001</v>
      </c>
      <c r="H175" s="13"/>
      <c r="I175" s="14">
        <v>2018</v>
      </c>
      <c r="J175" s="15" t="s">
        <v>64</v>
      </c>
      <c r="K175" s="26" t="s">
        <v>189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>
      <c r="A176" s="10">
        <v>1.6</v>
      </c>
      <c r="B176" s="19" t="s">
        <v>13</v>
      </c>
      <c r="C176" s="17" t="s">
        <v>81</v>
      </c>
      <c r="D176" s="17" t="s">
        <v>82</v>
      </c>
      <c r="E176" s="13"/>
      <c r="F176" s="13"/>
      <c r="G176" s="13">
        <v>0.13800000000000001</v>
      </c>
      <c r="H176" s="13"/>
      <c r="I176" s="14">
        <v>2018</v>
      </c>
      <c r="J176" s="15" t="s">
        <v>64</v>
      </c>
      <c r="K176" s="26" t="s">
        <v>189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>
      <c r="A177" s="10">
        <v>1.6</v>
      </c>
      <c r="B177" s="19" t="s">
        <v>13</v>
      </c>
      <c r="C177" s="18" t="s">
        <v>83</v>
      </c>
      <c r="D177" s="18" t="s">
        <v>68</v>
      </c>
      <c r="E177" s="13"/>
      <c r="F177" s="13"/>
      <c r="G177" s="13">
        <v>0.13800000000000001</v>
      </c>
      <c r="H177" s="13"/>
      <c r="I177" s="14">
        <v>2018</v>
      </c>
      <c r="J177" s="15" t="s">
        <v>64</v>
      </c>
      <c r="K177" s="26" t="s">
        <v>189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>
      <c r="A178" s="10">
        <v>1.6</v>
      </c>
      <c r="B178" s="19" t="s">
        <v>13</v>
      </c>
      <c r="C178" s="17" t="s">
        <v>84</v>
      </c>
      <c r="D178" s="17" t="s">
        <v>68</v>
      </c>
      <c r="E178" s="13"/>
      <c r="F178" s="13"/>
      <c r="G178" s="13">
        <v>0.13800000000000001</v>
      </c>
      <c r="H178" s="13"/>
      <c r="I178" s="14">
        <v>2018</v>
      </c>
      <c r="J178" s="15" t="s">
        <v>64</v>
      </c>
      <c r="K178" s="26" t="s">
        <v>189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>
      <c r="A179" s="10">
        <v>1.6</v>
      </c>
      <c r="B179" s="19" t="s">
        <v>13</v>
      </c>
      <c r="C179" s="18" t="s">
        <v>85</v>
      </c>
      <c r="D179" s="18" t="s">
        <v>82</v>
      </c>
      <c r="E179" s="13"/>
      <c r="F179" s="13"/>
      <c r="G179" s="13">
        <v>0.13800000000000001</v>
      </c>
      <c r="H179" s="13"/>
      <c r="I179" s="14">
        <v>2018</v>
      </c>
      <c r="J179" s="15" t="s">
        <v>64</v>
      </c>
      <c r="K179" s="26" t="s">
        <v>189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>
      <c r="A180" s="10">
        <v>1.6</v>
      </c>
      <c r="B180" s="19" t="s">
        <v>13</v>
      </c>
      <c r="C180" s="17" t="s">
        <v>86</v>
      </c>
      <c r="D180" s="17" t="s">
        <v>82</v>
      </c>
      <c r="E180" s="13"/>
      <c r="F180" s="13"/>
      <c r="G180" s="13">
        <v>0.13800000000000001</v>
      </c>
      <c r="H180" s="13"/>
      <c r="I180" s="14">
        <v>2018</v>
      </c>
      <c r="J180" s="15" t="s">
        <v>64</v>
      </c>
      <c r="K180" s="26" t="s">
        <v>189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>
      <c r="A181" s="10">
        <v>1.6</v>
      </c>
      <c r="B181" s="19" t="s">
        <v>13</v>
      </c>
      <c r="C181" s="18" t="s">
        <v>87</v>
      </c>
      <c r="D181" s="18" t="s">
        <v>66</v>
      </c>
      <c r="E181" s="13"/>
      <c r="F181" s="13"/>
      <c r="G181" s="13">
        <v>0.13800000000000001</v>
      </c>
      <c r="H181" s="13"/>
      <c r="I181" s="14">
        <v>2018</v>
      </c>
      <c r="J181" s="15" t="s">
        <v>64</v>
      </c>
      <c r="K181" s="26" t="s">
        <v>189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>
      <c r="A182" s="10">
        <v>1.6</v>
      </c>
      <c r="B182" s="19" t="s">
        <v>13</v>
      </c>
      <c r="C182" s="17" t="s">
        <v>88</v>
      </c>
      <c r="D182" s="17" t="s">
        <v>68</v>
      </c>
      <c r="E182" s="13"/>
      <c r="F182" s="13"/>
      <c r="G182" s="13">
        <v>0.13800000000000001</v>
      </c>
      <c r="H182" s="13"/>
      <c r="I182" s="14">
        <v>2018</v>
      </c>
      <c r="J182" s="15" t="s">
        <v>64</v>
      </c>
      <c r="K182" s="26" t="s">
        <v>189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>
      <c r="A183" s="10">
        <v>1.6</v>
      </c>
      <c r="B183" s="19" t="s">
        <v>13</v>
      </c>
      <c r="C183" s="18" t="s">
        <v>89</v>
      </c>
      <c r="D183" s="18" t="s">
        <v>68</v>
      </c>
      <c r="E183" s="13"/>
      <c r="F183" s="13"/>
      <c r="G183" s="13">
        <v>0.13800000000000001</v>
      </c>
      <c r="H183" s="13"/>
      <c r="I183" s="14">
        <v>2018</v>
      </c>
      <c r="J183" s="15" t="s">
        <v>64</v>
      </c>
      <c r="K183" s="26" t="s">
        <v>189</v>
      </c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>
      <c r="A184" s="10">
        <v>1.6</v>
      </c>
      <c r="B184" s="19" t="s">
        <v>13</v>
      </c>
      <c r="C184" s="17" t="s">
        <v>90</v>
      </c>
      <c r="D184" s="17" t="s">
        <v>66</v>
      </c>
      <c r="E184" s="13"/>
      <c r="F184" s="13"/>
      <c r="G184" s="13">
        <v>0.13800000000000001</v>
      </c>
      <c r="H184" s="13"/>
      <c r="I184" s="14">
        <v>2018</v>
      </c>
      <c r="J184" s="15" t="s">
        <v>64</v>
      </c>
      <c r="K184" s="26" t="s">
        <v>189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>
      <c r="A185" s="10">
        <v>1.6</v>
      </c>
      <c r="B185" s="19" t="s">
        <v>13</v>
      </c>
      <c r="C185" s="18" t="s">
        <v>91</v>
      </c>
      <c r="D185" s="18" t="s">
        <v>66</v>
      </c>
      <c r="E185" s="13"/>
      <c r="F185" s="13"/>
      <c r="G185" s="13">
        <v>0.13800000000000001</v>
      </c>
      <c r="H185" s="13"/>
      <c r="I185" s="14">
        <v>2018</v>
      </c>
      <c r="J185" s="15" t="s">
        <v>64</v>
      </c>
      <c r="K185" s="26" t="s">
        <v>189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>
      <c r="A186" s="10">
        <v>1.6</v>
      </c>
      <c r="B186" s="19" t="s">
        <v>13</v>
      </c>
      <c r="C186" s="17" t="s">
        <v>82</v>
      </c>
      <c r="D186" s="17" t="s">
        <v>82</v>
      </c>
      <c r="E186" s="13"/>
      <c r="F186" s="13"/>
      <c r="G186" s="13">
        <v>0.13800000000000001</v>
      </c>
      <c r="H186" s="13"/>
      <c r="I186" s="14">
        <v>2018</v>
      </c>
      <c r="J186" s="15" t="s">
        <v>64</v>
      </c>
      <c r="K186" s="26" t="s">
        <v>189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>
      <c r="A187" s="10">
        <v>1.6</v>
      </c>
      <c r="B187" s="19" t="s">
        <v>13</v>
      </c>
      <c r="C187" s="18" t="s">
        <v>92</v>
      </c>
      <c r="D187" s="18" t="s">
        <v>68</v>
      </c>
      <c r="E187" s="13"/>
      <c r="F187" s="13"/>
      <c r="G187" s="13">
        <v>0.13800000000000001</v>
      </c>
      <c r="H187" s="13"/>
      <c r="I187" s="14">
        <v>2018</v>
      </c>
      <c r="J187" s="15" t="s">
        <v>64</v>
      </c>
      <c r="K187" s="26" t="s">
        <v>189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>
      <c r="A188" s="10">
        <v>1.6</v>
      </c>
      <c r="B188" s="19" t="s">
        <v>13</v>
      </c>
      <c r="C188" s="17" t="s">
        <v>93</v>
      </c>
      <c r="D188" s="17" t="s">
        <v>82</v>
      </c>
      <c r="E188" s="13"/>
      <c r="F188" s="13"/>
      <c r="G188" s="13">
        <v>0.13800000000000001</v>
      </c>
      <c r="H188" s="13"/>
      <c r="I188" s="14">
        <v>2018</v>
      </c>
      <c r="J188" s="15" t="s">
        <v>64</v>
      </c>
      <c r="K188" s="26" t="s">
        <v>189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>
      <c r="A189" s="10">
        <v>1.6</v>
      </c>
      <c r="B189" s="19" t="s">
        <v>13</v>
      </c>
      <c r="C189" s="18" t="s">
        <v>68</v>
      </c>
      <c r="D189" s="18" t="s">
        <v>68</v>
      </c>
      <c r="E189" s="13"/>
      <c r="F189" s="13"/>
      <c r="G189" s="13">
        <v>0.13800000000000001</v>
      </c>
      <c r="H189" s="13"/>
      <c r="I189" s="14">
        <v>2018</v>
      </c>
      <c r="J189" s="15" t="s">
        <v>64</v>
      </c>
      <c r="K189" s="26" t="s">
        <v>189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>
      <c r="A190" s="10">
        <v>1.6</v>
      </c>
      <c r="B190" s="19" t="s">
        <v>13</v>
      </c>
      <c r="C190" s="17" t="s">
        <v>94</v>
      </c>
      <c r="D190" s="17" t="s">
        <v>66</v>
      </c>
      <c r="E190" s="13"/>
      <c r="F190" s="13"/>
      <c r="G190" s="13">
        <v>0.13800000000000001</v>
      </c>
      <c r="H190" s="13"/>
      <c r="I190" s="14">
        <v>2018</v>
      </c>
      <c r="J190" s="15" t="s">
        <v>64</v>
      </c>
      <c r="K190" s="26" t="s">
        <v>189</v>
      </c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>
      <c r="A191" s="10">
        <v>1.6</v>
      </c>
      <c r="B191" s="19" t="s">
        <v>13</v>
      </c>
      <c r="C191" s="18" t="s">
        <v>95</v>
      </c>
      <c r="D191" s="18" t="s">
        <v>66</v>
      </c>
      <c r="E191" s="13"/>
      <c r="F191" s="13"/>
      <c r="G191" s="13">
        <v>0.13800000000000001</v>
      </c>
      <c r="H191" s="13"/>
      <c r="I191" s="14">
        <v>2018</v>
      </c>
      <c r="J191" s="15" t="s">
        <v>64</v>
      </c>
      <c r="K191" s="26" t="s">
        <v>189</v>
      </c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>
      <c r="A192" s="10">
        <v>1.6</v>
      </c>
      <c r="B192" s="19" t="s">
        <v>13</v>
      </c>
      <c r="C192" s="17" t="s">
        <v>96</v>
      </c>
      <c r="D192" s="17" t="s">
        <v>68</v>
      </c>
      <c r="E192" s="13"/>
      <c r="F192" s="13"/>
      <c r="G192" s="13">
        <v>0.13800000000000001</v>
      </c>
      <c r="H192" s="13"/>
      <c r="I192" s="14">
        <v>2018</v>
      </c>
      <c r="J192" s="15" t="s">
        <v>64</v>
      </c>
      <c r="K192" s="26" t="s">
        <v>189</v>
      </c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>
      <c r="A193" s="10">
        <v>1.6</v>
      </c>
      <c r="B193" s="19" t="s">
        <v>13</v>
      </c>
      <c r="C193" s="18" t="s">
        <v>97</v>
      </c>
      <c r="D193" s="18" t="s">
        <v>68</v>
      </c>
      <c r="E193" s="13"/>
      <c r="F193" s="13"/>
      <c r="G193" s="13">
        <v>0.13800000000000001</v>
      </c>
      <c r="H193" s="13"/>
      <c r="I193" s="14">
        <v>2018</v>
      </c>
      <c r="J193" s="15" t="s">
        <v>64</v>
      </c>
      <c r="K193" s="26" t="s">
        <v>189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>
      <c r="A194" s="10">
        <v>1.6</v>
      </c>
      <c r="B194" s="19" t="s">
        <v>13</v>
      </c>
      <c r="C194" s="17" t="s">
        <v>98</v>
      </c>
      <c r="D194" s="17" t="s">
        <v>82</v>
      </c>
      <c r="E194" s="13"/>
      <c r="F194" s="13"/>
      <c r="G194" s="13">
        <v>0.13800000000000001</v>
      </c>
      <c r="H194" s="13"/>
      <c r="I194" s="14">
        <v>2018</v>
      </c>
      <c r="J194" s="15" t="s">
        <v>64</v>
      </c>
      <c r="K194" s="26" t="s">
        <v>189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>
      <c r="A195" s="10">
        <v>1.6</v>
      </c>
      <c r="B195" s="19" t="s">
        <v>13</v>
      </c>
      <c r="C195" s="18" t="s">
        <v>99</v>
      </c>
      <c r="D195" s="18" t="s">
        <v>72</v>
      </c>
      <c r="E195" s="13"/>
      <c r="F195" s="13"/>
      <c r="G195" s="13">
        <v>0.13800000000000001</v>
      </c>
      <c r="H195" s="13"/>
      <c r="I195" s="14">
        <v>2018</v>
      </c>
      <c r="J195" s="15" t="s">
        <v>64</v>
      </c>
      <c r="K195" s="26" t="s">
        <v>189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>
      <c r="A196" s="10">
        <v>1.6</v>
      </c>
      <c r="B196" s="19" t="s">
        <v>13</v>
      </c>
      <c r="C196" s="17" t="s">
        <v>100</v>
      </c>
      <c r="D196" s="17" t="s">
        <v>72</v>
      </c>
      <c r="E196" s="13"/>
      <c r="F196" s="13"/>
      <c r="G196" s="13">
        <v>0.13800000000000001</v>
      </c>
      <c r="H196" s="13"/>
      <c r="I196" s="14">
        <v>2018</v>
      </c>
      <c r="J196" s="15" t="s">
        <v>64</v>
      </c>
      <c r="K196" s="26" t="s">
        <v>189</v>
      </c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>
      <c r="A197" s="10">
        <v>1.6</v>
      </c>
      <c r="B197" s="19" t="s">
        <v>13</v>
      </c>
      <c r="C197" s="18" t="s">
        <v>101</v>
      </c>
      <c r="D197" s="18" t="s">
        <v>63</v>
      </c>
      <c r="E197" s="13"/>
      <c r="F197" s="13"/>
      <c r="G197" s="13">
        <v>0.13800000000000001</v>
      </c>
      <c r="H197" s="13"/>
      <c r="I197" s="14">
        <v>2018</v>
      </c>
      <c r="J197" s="15" t="s">
        <v>64</v>
      </c>
      <c r="K197" s="26" t="s">
        <v>189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>
      <c r="A198" s="10">
        <v>1.6</v>
      </c>
      <c r="B198" s="19" t="s">
        <v>13</v>
      </c>
      <c r="C198" s="17" t="s">
        <v>102</v>
      </c>
      <c r="D198" s="17" t="s">
        <v>72</v>
      </c>
      <c r="E198" s="13"/>
      <c r="F198" s="13"/>
      <c r="G198" s="13">
        <v>0.13800000000000001</v>
      </c>
      <c r="H198" s="13"/>
      <c r="I198" s="14">
        <v>2018</v>
      </c>
      <c r="J198" s="15" t="s">
        <v>64</v>
      </c>
      <c r="K198" s="26" t="s">
        <v>189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>
      <c r="A199" s="10">
        <v>1.6</v>
      </c>
      <c r="B199" s="19" t="s">
        <v>13</v>
      </c>
      <c r="C199" s="18" t="s">
        <v>103</v>
      </c>
      <c r="D199" s="18" t="s">
        <v>66</v>
      </c>
      <c r="E199" s="13"/>
      <c r="F199" s="13"/>
      <c r="G199" s="13">
        <v>0.13800000000000001</v>
      </c>
      <c r="H199" s="13"/>
      <c r="I199" s="14">
        <v>2018</v>
      </c>
      <c r="J199" s="15" t="s">
        <v>64</v>
      </c>
      <c r="K199" s="26" t="s">
        <v>189</v>
      </c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>
      <c r="A200" s="10">
        <v>1.6</v>
      </c>
      <c r="B200" s="19" t="s">
        <v>13</v>
      </c>
      <c r="C200" s="17" t="s">
        <v>104</v>
      </c>
      <c r="D200" s="17" t="s">
        <v>68</v>
      </c>
      <c r="E200" s="13"/>
      <c r="F200" s="13"/>
      <c r="G200" s="13"/>
      <c r="H200" s="13"/>
      <c r="I200" s="14">
        <v>2018</v>
      </c>
      <c r="J200" s="15" t="s">
        <v>64</v>
      </c>
      <c r="K200" s="26" t="s">
        <v>189</v>
      </c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>
      <c r="A201" s="10">
        <v>2.2000000000000002</v>
      </c>
      <c r="B201" s="27" t="s">
        <v>17</v>
      </c>
      <c r="C201" s="28" t="s">
        <v>62</v>
      </c>
      <c r="D201" s="28" t="s">
        <v>63</v>
      </c>
      <c r="E201" s="30">
        <v>17.100000000000001</v>
      </c>
      <c r="F201" s="30">
        <v>17.100000000000001</v>
      </c>
      <c r="G201" s="30">
        <v>21.52</v>
      </c>
      <c r="H201" s="30"/>
      <c r="I201" s="31" t="s">
        <v>190</v>
      </c>
      <c r="J201" s="32" t="s">
        <v>191</v>
      </c>
      <c r="K201" s="33" t="s">
        <v>192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>
      <c r="A202" s="10">
        <v>2.2000000000000002</v>
      </c>
      <c r="B202" s="27" t="s">
        <v>17</v>
      </c>
      <c r="C202" s="28" t="s">
        <v>65</v>
      </c>
      <c r="D202" s="28" t="s">
        <v>66</v>
      </c>
      <c r="E202" s="30">
        <v>21.7</v>
      </c>
      <c r="F202" s="30">
        <v>21.7</v>
      </c>
      <c r="G202" s="30">
        <v>21.52</v>
      </c>
      <c r="H202" s="30"/>
      <c r="I202" s="31" t="s">
        <v>190</v>
      </c>
      <c r="J202" s="32" t="s">
        <v>191</v>
      </c>
      <c r="K202" s="34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>
      <c r="A203" s="10">
        <v>2.2000000000000002</v>
      </c>
      <c r="B203" s="27" t="s">
        <v>17</v>
      </c>
      <c r="C203" s="28" t="s">
        <v>63</v>
      </c>
      <c r="D203" s="28" t="s">
        <v>63</v>
      </c>
      <c r="E203" s="30">
        <v>17.100000000000001</v>
      </c>
      <c r="F203" s="30">
        <v>17.100000000000001</v>
      </c>
      <c r="G203" s="30">
        <v>21.52</v>
      </c>
      <c r="H203" s="30"/>
      <c r="I203" s="31" t="s">
        <v>190</v>
      </c>
      <c r="J203" s="32" t="s">
        <v>191</v>
      </c>
      <c r="K203" s="34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>
      <c r="A204" s="10">
        <v>2.2000000000000002</v>
      </c>
      <c r="B204" s="27" t="s">
        <v>17</v>
      </c>
      <c r="C204" s="28" t="s">
        <v>67</v>
      </c>
      <c r="D204" s="28" t="s">
        <v>68</v>
      </c>
      <c r="E204" s="30">
        <v>22.2</v>
      </c>
      <c r="F204" s="30">
        <v>22.2</v>
      </c>
      <c r="G204" s="30">
        <v>21.52</v>
      </c>
      <c r="H204" s="30"/>
      <c r="I204" s="31" t="s">
        <v>190</v>
      </c>
      <c r="J204" s="32" t="s">
        <v>191</v>
      </c>
      <c r="K204" s="34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>
      <c r="A205" s="10">
        <v>2.2000000000000002</v>
      </c>
      <c r="B205" s="27" t="s">
        <v>17</v>
      </c>
      <c r="C205" s="28" t="s">
        <v>69</v>
      </c>
      <c r="D205" s="28" t="s">
        <v>68</v>
      </c>
      <c r="E205" s="30">
        <v>22.2</v>
      </c>
      <c r="F205" s="30">
        <v>22.2</v>
      </c>
      <c r="G205" s="30">
        <v>21.52</v>
      </c>
      <c r="H205" s="30"/>
      <c r="I205" s="31" t="s">
        <v>190</v>
      </c>
      <c r="J205" s="32" t="s">
        <v>191</v>
      </c>
      <c r="K205" s="34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>
      <c r="A206" s="10">
        <v>2.2000000000000002</v>
      </c>
      <c r="B206" s="27" t="s">
        <v>17</v>
      </c>
      <c r="C206" s="28" t="s">
        <v>70</v>
      </c>
      <c r="D206" s="28" t="s">
        <v>66</v>
      </c>
      <c r="E206" s="30">
        <v>21.7</v>
      </c>
      <c r="F206" s="30">
        <v>21.7</v>
      </c>
      <c r="G206" s="30">
        <v>21.52</v>
      </c>
      <c r="H206" s="30"/>
      <c r="I206" s="31" t="s">
        <v>190</v>
      </c>
      <c r="J206" s="32" t="s">
        <v>191</v>
      </c>
      <c r="K206" s="34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>
      <c r="A207" s="10">
        <v>2.2000000000000002</v>
      </c>
      <c r="B207" s="27" t="s">
        <v>17</v>
      </c>
      <c r="C207" s="28" t="s">
        <v>71</v>
      </c>
      <c r="D207" s="28" t="s">
        <v>72</v>
      </c>
      <c r="E207" s="30">
        <v>27.3</v>
      </c>
      <c r="F207" s="30">
        <v>27.3</v>
      </c>
      <c r="G207" s="30">
        <v>21.52</v>
      </c>
      <c r="H207" s="30"/>
      <c r="I207" s="31" t="s">
        <v>190</v>
      </c>
      <c r="J207" s="32" t="s">
        <v>191</v>
      </c>
      <c r="K207" s="34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>
      <c r="A208" s="10">
        <v>2.2000000000000002</v>
      </c>
      <c r="B208" s="27" t="s">
        <v>17</v>
      </c>
      <c r="C208" s="28" t="s">
        <v>73</v>
      </c>
      <c r="D208" s="28" t="s">
        <v>68</v>
      </c>
      <c r="E208" s="30">
        <v>22.2</v>
      </c>
      <c r="F208" s="30">
        <v>22.2</v>
      </c>
      <c r="G208" s="30">
        <v>21.52</v>
      </c>
      <c r="H208" s="30"/>
      <c r="I208" s="31" t="s">
        <v>190</v>
      </c>
      <c r="J208" s="32" t="s">
        <v>191</v>
      </c>
      <c r="K208" s="34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>
      <c r="A209" s="10">
        <v>2.2000000000000002</v>
      </c>
      <c r="B209" s="27" t="s">
        <v>17</v>
      </c>
      <c r="C209" s="28" t="s">
        <v>74</v>
      </c>
      <c r="D209" s="28" t="s">
        <v>68</v>
      </c>
      <c r="E209" s="30">
        <v>22.2</v>
      </c>
      <c r="F209" s="30">
        <v>22.2</v>
      </c>
      <c r="G209" s="30">
        <v>21.52</v>
      </c>
      <c r="H209" s="30"/>
      <c r="I209" s="31" t="s">
        <v>190</v>
      </c>
      <c r="J209" s="32" t="s">
        <v>191</v>
      </c>
      <c r="K209" s="34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>
      <c r="A210" s="10">
        <v>2.2000000000000002</v>
      </c>
      <c r="B210" s="27" t="s">
        <v>17</v>
      </c>
      <c r="C210" s="28" t="s">
        <v>75</v>
      </c>
      <c r="D210" s="28" t="s">
        <v>72</v>
      </c>
      <c r="E210" s="30">
        <v>27.3</v>
      </c>
      <c r="F210" s="30">
        <v>27.3</v>
      </c>
      <c r="G210" s="30">
        <v>21.52</v>
      </c>
      <c r="H210" s="30"/>
      <c r="I210" s="31" t="s">
        <v>190</v>
      </c>
      <c r="J210" s="32" t="s">
        <v>191</v>
      </c>
      <c r="K210" s="34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>
      <c r="A211" s="10">
        <v>2.2000000000000002</v>
      </c>
      <c r="B211" s="27" t="s">
        <v>17</v>
      </c>
      <c r="C211" s="28" t="s">
        <v>76</v>
      </c>
      <c r="D211" s="28" t="s">
        <v>68</v>
      </c>
      <c r="E211" s="30">
        <v>22.2</v>
      </c>
      <c r="F211" s="30">
        <v>22.2</v>
      </c>
      <c r="G211" s="30">
        <v>21.52</v>
      </c>
      <c r="H211" s="30"/>
      <c r="I211" s="31" t="s">
        <v>190</v>
      </c>
      <c r="J211" s="32" t="s">
        <v>191</v>
      </c>
      <c r="K211" s="34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>
      <c r="A212" s="10">
        <v>2.2000000000000002</v>
      </c>
      <c r="B212" s="27" t="s">
        <v>17</v>
      </c>
      <c r="C212" s="28" t="s">
        <v>77</v>
      </c>
      <c r="D212" s="28" t="s">
        <v>66</v>
      </c>
      <c r="E212" s="30">
        <v>21.7</v>
      </c>
      <c r="F212" s="30">
        <v>21.7</v>
      </c>
      <c r="G212" s="30">
        <v>21.52</v>
      </c>
      <c r="H212" s="30"/>
      <c r="I212" s="31" t="s">
        <v>190</v>
      </c>
      <c r="J212" s="32" t="s">
        <v>191</v>
      </c>
      <c r="K212" s="34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>
      <c r="A213" s="10">
        <v>2.2000000000000002</v>
      </c>
      <c r="B213" s="27" t="s">
        <v>17</v>
      </c>
      <c r="C213" s="28" t="s">
        <v>78</v>
      </c>
      <c r="D213" s="28" t="s">
        <v>68</v>
      </c>
      <c r="E213" s="30">
        <v>22.2</v>
      </c>
      <c r="F213" s="30">
        <v>22.2</v>
      </c>
      <c r="G213" s="30">
        <v>21.52</v>
      </c>
      <c r="H213" s="30"/>
      <c r="I213" s="31" t="s">
        <v>190</v>
      </c>
      <c r="J213" s="32" t="s">
        <v>191</v>
      </c>
      <c r="K213" s="34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>
      <c r="A214" s="10">
        <v>2.2000000000000002</v>
      </c>
      <c r="B214" s="27" t="s">
        <v>17</v>
      </c>
      <c r="C214" s="28" t="s">
        <v>79</v>
      </c>
      <c r="D214" s="28" t="s">
        <v>68</v>
      </c>
      <c r="E214" s="30">
        <v>22.2</v>
      </c>
      <c r="F214" s="30">
        <v>22.2</v>
      </c>
      <c r="G214" s="30">
        <v>21.52</v>
      </c>
      <c r="H214" s="30"/>
      <c r="I214" s="31" t="s">
        <v>190</v>
      </c>
      <c r="J214" s="32" t="s">
        <v>191</v>
      </c>
      <c r="K214" s="34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>
      <c r="A215" s="10">
        <v>2.2000000000000002</v>
      </c>
      <c r="B215" s="27" t="s">
        <v>17</v>
      </c>
      <c r="C215" s="28" t="s">
        <v>80</v>
      </c>
      <c r="D215" s="28" t="s">
        <v>66</v>
      </c>
      <c r="E215" s="30">
        <v>21.7</v>
      </c>
      <c r="F215" s="30">
        <v>21.7</v>
      </c>
      <c r="G215" s="30">
        <v>21.52</v>
      </c>
      <c r="H215" s="30"/>
      <c r="I215" s="31" t="s">
        <v>190</v>
      </c>
      <c r="J215" s="32" t="s">
        <v>191</v>
      </c>
      <c r="K215" s="34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>
      <c r="A216" s="10">
        <v>2.2000000000000002</v>
      </c>
      <c r="B216" s="27" t="s">
        <v>17</v>
      </c>
      <c r="C216" s="28" t="s">
        <v>81</v>
      </c>
      <c r="D216" s="28" t="s">
        <v>82</v>
      </c>
      <c r="E216" s="30">
        <v>19.3</v>
      </c>
      <c r="F216" s="30">
        <v>19.3</v>
      </c>
      <c r="G216" s="30">
        <v>21.52</v>
      </c>
      <c r="H216" s="30"/>
      <c r="I216" s="31" t="s">
        <v>190</v>
      </c>
      <c r="J216" s="32" t="s">
        <v>191</v>
      </c>
      <c r="K216" s="34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>
      <c r="A217" s="10">
        <v>2.2000000000000002</v>
      </c>
      <c r="B217" s="27" t="s">
        <v>17</v>
      </c>
      <c r="C217" s="28" t="s">
        <v>83</v>
      </c>
      <c r="D217" s="28" t="s">
        <v>68</v>
      </c>
      <c r="E217" s="30">
        <v>22.2</v>
      </c>
      <c r="F217" s="30">
        <v>22.2</v>
      </c>
      <c r="G217" s="30">
        <v>21.52</v>
      </c>
      <c r="H217" s="30"/>
      <c r="I217" s="31" t="s">
        <v>190</v>
      </c>
      <c r="J217" s="32" t="s">
        <v>191</v>
      </c>
      <c r="K217" s="34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>
      <c r="A218" s="10">
        <v>2.2000000000000002</v>
      </c>
      <c r="B218" s="27" t="s">
        <v>17</v>
      </c>
      <c r="C218" s="28" t="s">
        <v>84</v>
      </c>
      <c r="D218" s="28" t="s">
        <v>68</v>
      </c>
      <c r="E218" s="30">
        <v>22.2</v>
      </c>
      <c r="F218" s="30">
        <v>22.2</v>
      </c>
      <c r="G218" s="30">
        <v>21.52</v>
      </c>
      <c r="H218" s="30"/>
      <c r="I218" s="31" t="s">
        <v>190</v>
      </c>
      <c r="J218" s="32" t="s">
        <v>191</v>
      </c>
      <c r="K218" s="34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>
      <c r="A219" s="10">
        <v>2.2000000000000002</v>
      </c>
      <c r="B219" s="27" t="s">
        <v>17</v>
      </c>
      <c r="C219" s="28" t="s">
        <v>85</v>
      </c>
      <c r="D219" s="28" t="s">
        <v>82</v>
      </c>
      <c r="E219" s="30">
        <v>19.3</v>
      </c>
      <c r="F219" s="30">
        <v>19.3</v>
      </c>
      <c r="G219" s="30">
        <v>21.52</v>
      </c>
      <c r="H219" s="30"/>
      <c r="I219" s="31" t="s">
        <v>190</v>
      </c>
      <c r="J219" s="32" t="s">
        <v>191</v>
      </c>
      <c r="K219" s="34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>
      <c r="A220" s="10">
        <v>2.2000000000000002</v>
      </c>
      <c r="B220" s="27" t="s">
        <v>17</v>
      </c>
      <c r="C220" s="28" t="s">
        <v>86</v>
      </c>
      <c r="D220" s="28" t="s">
        <v>82</v>
      </c>
      <c r="E220" s="30">
        <v>19.3</v>
      </c>
      <c r="F220" s="30">
        <v>19.3</v>
      </c>
      <c r="G220" s="30">
        <v>21.52</v>
      </c>
      <c r="H220" s="30"/>
      <c r="I220" s="31" t="s">
        <v>190</v>
      </c>
      <c r="J220" s="32" t="s">
        <v>191</v>
      </c>
      <c r="K220" s="34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>
      <c r="A221" s="10">
        <v>2.2000000000000002</v>
      </c>
      <c r="B221" s="27" t="s">
        <v>17</v>
      </c>
      <c r="C221" s="28" t="s">
        <v>87</v>
      </c>
      <c r="D221" s="28" t="s">
        <v>66</v>
      </c>
      <c r="E221" s="30">
        <v>21.7</v>
      </c>
      <c r="F221" s="30">
        <v>21.7</v>
      </c>
      <c r="G221" s="30">
        <v>21.52</v>
      </c>
      <c r="H221" s="30"/>
      <c r="I221" s="31" t="s">
        <v>190</v>
      </c>
      <c r="J221" s="32" t="s">
        <v>191</v>
      </c>
      <c r="K221" s="34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>
      <c r="A222" s="10">
        <v>2.2000000000000002</v>
      </c>
      <c r="B222" s="27" t="s">
        <v>17</v>
      </c>
      <c r="C222" s="28" t="s">
        <v>88</v>
      </c>
      <c r="D222" s="28" t="s">
        <v>68</v>
      </c>
      <c r="E222" s="30">
        <v>22.2</v>
      </c>
      <c r="F222" s="30">
        <v>22.2</v>
      </c>
      <c r="G222" s="30">
        <v>21.52</v>
      </c>
      <c r="H222" s="30"/>
      <c r="I222" s="31" t="s">
        <v>190</v>
      </c>
      <c r="J222" s="32" t="s">
        <v>191</v>
      </c>
      <c r="K222" s="34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>
      <c r="A223" s="10">
        <v>2.2000000000000002</v>
      </c>
      <c r="B223" s="27" t="s">
        <v>17</v>
      </c>
      <c r="C223" s="28" t="s">
        <v>89</v>
      </c>
      <c r="D223" s="28" t="s">
        <v>68</v>
      </c>
      <c r="E223" s="30">
        <v>22.2</v>
      </c>
      <c r="F223" s="30">
        <v>22.2</v>
      </c>
      <c r="G223" s="30">
        <v>21.52</v>
      </c>
      <c r="H223" s="30"/>
      <c r="I223" s="31" t="s">
        <v>190</v>
      </c>
      <c r="J223" s="32" t="s">
        <v>191</v>
      </c>
      <c r="K223" s="34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>
      <c r="A224" s="10">
        <v>2.2000000000000002</v>
      </c>
      <c r="B224" s="27" t="s">
        <v>17</v>
      </c>
      <c r="C224" s="28" t="s">
        <v>90</v>
      </c>
      <c r="D224" s="28" t="s">
        <v>66</v>
      </c>
      <c r="E224" s="30">
        <v>21.7</v>
      </c>
      <c r="F224" s="30">
        <v>21.7</v>
      </c>
      <c r="G224" s="30">
        <v>21.52</v>
      </c>
      <c r="H224" s="30"/>
      <c r="I224" s="31" t="s">
        <v>190</v>
      </c>
      <c r="J224" s="32" t="s">
        <v>191</v>
      </c>
      <c r="K224" s="34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>
      <c r="A225" s="10">
        <v>2.2000000000000002</v>
      </c>
      <c r="B225" s="27" t="s">
        <v>17</v>
      </c>
      <c r="C225" s="28" t="s">
        <v>91</v>
      </c>
      <c r="D225" s="28" t="s">
        <v>66</v>
      </c>
      <c r="E225" s="30">
        <v>21.7</v>
      </c>
      <c r="F225" s="30">
        <v>21.7</v>
      </c>
      <c r="G225" s="30">
        <v>21.52</v>
      </c>
      <c r="H225" s="30"/>
      <c r="I225" s="31" t="s">
        <v>190</v>
      </c>
      <c r="J225" s="32" t="s">
        <v>191</v>
      </c>
      <c r="K225" s="34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>
      <c r="A226" s="10">
        <v>2.2000000000000002</v>
      </c>
      <c r="B226" s="27" t="s">
        <v>17</v>
      </c>
      <c r="C226" s="28" t="s">
        <v>82</v>
      </c>
      <c r="D226" s="28" t="s">
        <v>82</v>
      </c>
      <c r="E226" s="30">
        <v>19.3</v>
      </c>
      <c r="F226" s="30">
        <v>19.3</v>
      </c>
      <c r="G226" s="30">
        <v>21.52</v>
      </c>
      <c r="H226" s="30"/>
      <c r="I226" s="31" t="s">
        <v>190</v>
      </c>
      <c r="J226" s="32" t="s">
        <v>191</v>
      </c>
      <c r="K226" s="34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>
      <c r="A227" s="10">
        <v>2.2000000000000002</v>
      </c>
      <c r="B227" s="27" t="s">
        <v>17</v>
      </c>
      <c r="C227" s="28" t="s">
        <v>92</v>
      </c>
      <c r="D227" s="28" t="s">
        <v>68</v>
      </c>
      <c r="E227" s="30">
        <v>22.2</v>
      </c>
      <c r="F227" s="30">
        <v>22.2</v>
      </c>
      <c r="G227" s="30">
        <v>21.52</v>
      </c>
      <c r="H227" s="30"/>
      <c r="I227" s="31" t="s">
        <v>190</v>
      </c>
      <c r="J227" s="32" t="s">
        <v>191</v>
      </c>
      <c r="K227" s="34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>
      <c r="A228" s="10">
        <v>2.2000000000000002</v>
      </c>
      <c r="B228" s="27" t="s">
        <v>17</v>
      </c>
      <c r="C228" s="28" t="s">
        <v>93</v>
      </c>
      <c r="D228" s="28" t="s">
        <v>82</v>
      </c>
      <c r="E228" s="30">
        <v>19.3</v>
      </c>
      <c r="F228" s="30">
        <v>19.3</v>
      </c>
      <c r="G228" s="30">
        <v>21.52</v>
      </c>
      <c r="H228" s="30"/>
      <c r="I228" s="31" t="s">
        <v>190</v>
      </c>
      <c r="J228" s="32" t="s">
        <v>191</v>
      </c>
      <c r="K228" s="34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>
      <c r="A229" s="10">
        <v>2.2000000000000002</v>
      </c>
      <c r="B229" s="27" t="s">
        <v>17</v>
      </c>
      <c r="C229" s="28" t="s">
        <v>68</v>
      </c>
      <c r="D229" s="28" t="s">
        <v>68</v>
      </c>
      <c r="E229" s="30">
        <v>22.2</v>
      </c>
      <c r="F229" s="30">
        <v>22.2</v>
      </c>
      <c r="G229" s="30">
        <v>21.52</v>
      </c>
      <c r="H229" s="30"/>
      <c r="I229" s="31" t="s">
        <v>190</v>
      </c>
      <c r="J229" s="32" t="s">
        <v>191</v>
      </c>
      <c r="K229" s="34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>
      <c r="A230" s="10">
        <v>2.2000000000000002</v>
      </c>
      <c r="B230" s="27" t="s">
        <v>17</v>
      </c>
      <c r="C230" s="28" t="s">
        <v>94</v>
      </c>
      <c r="D230" s="28" t="s">
        <v>66</v>
      </c>
      <c r="E230" s="30">
        <v>21.7</v>
      </c>
      <c r="F230" s="30">
        <v>21.7</v>
      </c>
      <c r="G230" s="30">
        <v>21.52</v>
      </c>
      <c r="H230" s="30"/>
      <c r="I230" s="31" t="s">
        <v>190</v>
      </c>
      <c r="J230" s="32" t="s">
        <v>191</v>
      </c>
      <c r="K230" s="34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>
      <c r="A231" s="10">
        <v>2.2000000000000002</v>
      </c>
      <c r="B231" s="27" t="s">
        <v>17</v>
      </c>
      <c r="C231" s="28" t="s">
        <v>95</v>
      </c>
      <c r="D231" s="28" t="s">
        <v>66</v>
      </c>
      <c r="E231" s="30">
        <v>21.7</v>
      </c>
      <c r="F231" s="30">
        <v>21.7</v>
      </c>
      <c r="G231" s="30">
        <v>21.52</v>
      </c>
      <c r="H231" s="30"/>
      <c r="I231" s="31" t="s">
        <v>190</v>
      </c>
      <c r="J231" s="32" t="s">
        <v>191</v>
      </c>
      <c r="K231" s="34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>
      <c r="A232" s="10">
        <v>2.2000000000000002</v>
      </c>
      <c r="B232" s="27" t="s">
        <v>17</v>
      </c>
      <c r="C232" s="28" t="s">
        <v>96</v>
      </c>
      <c r="D232" s="28" t="s">
        <v>68</v>
      </c>
      <c r="E232" s="30">
        <v>22.2</v>
      </c>
      <c r="F232" s="30">
        <v>22.2</v>
      </c>
      <c r="G232" s="30">
        <v>21.52</v>
      </c>
      <c r="H232" s="30"/>
      <c r="I232" s="31" t="s">
        <v>190</v>
      </c>
      <c r="J232" s="32" t="s">
        <v>191</v>
      </c>
      <c r="K232" s="34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>
      <c r="A233" s="10">
        <v>2.2000000000000002</v>
      </c>
      <c r="B233" s="27" t="s">
        <v>17</v>
      </c>
      <c r="C233" s="28" t="s">
        <v>97</v>
      </c>
      <c r="D233" s="28" t="s">
        <v>68</v>
      </c>
      <c r="E233" s="30">
        <v>22.2</v>
      </c>
      <c r="F233" s="30">
        <v>22.2</v>
      </c>
      <c r="G233" s="30">
        <v>21.52</v>
      </c>
      <c r="H233" s="30"/>
      <c r="I233" s="31" t="s">
        <v>190</v>
      </c>
      <c r="J233" s="32" t="s">
        <v>191</v>
      </c>
      <c r="K233" s="34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>
      <c r="A234" s="10">
        <v>2.2000000000000002</v>
      </c>
      <c r="B234" s="27" t="s">
        <v>17</v>
      </c>
      <c r="C234" s="28" t="s">
        <v>98</v>
      </c>
      <c r="D234" s="28" t="s">
        <v>82</v>
      </c>
      <c r="E234" s="30">
        <v>19.3</v>
      </c>
      <c r="F234" s="30">
        <v>19.3</v>
      </c>
      <c r="G234" s="30">
        <v>21.52</v>
      </c>
      <c r="H234" s="30"/>
      <c r="I234" s="31" t="s">
        <v>190</v>
      </c>
      <c r="J234" s="32" t="s">
        <v>191</v>
      </c>
      <c r="K234" s="34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>
      <c r="A235" s="10">
        <v>2.2000000000000002</v>
      </c>
      <c r="B235" s="27" t="s">
        <v>17</v>
      </c>
      <c r="C235" s="28" t="s">
        <v>99</v>
      </c>
      <c r="D235" s="28" t="s">
        <v>72</v>
      </c>
      <c r="E235" s="30">
        <v>27.3</v>
      </c>
      <c r="F235" s="30">
        <v>27.3</v>
      </c>
      <c r="G235" s="30">
        <v>21.52</v>
      </c>
      <c r="H235" s="30"/>
      <c r="I235" s="31" t="s">
        <v>190</v>
      </c>
      <c r="J235" s="32" t="s">
        <v>191</v>
      </c>
      <c r="K235" s="34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>
      <c r="A236" s="10">
        <v>2.2000000000000002</v>
      </c>
      <c r="B236" s="27" t="s">
        <v>17</v>
      </c>
      <c r="C236" s="28" t="s">
        <v>100</v>
      </c>
      <c r="D236" s="28" t="s">
        <v>72</v>
      </c>
      <c r="E236" s="30">
        <v>27.3</v>
      </c>
      <c r="F236" s="30">
        <v>27.3</v>
      </c>
      <c r="G236" s="30">
        <v>21.52</v>
      </c>
      <c r="H236" s="30"/>
      <c r="I236" s="31" t="s">
        <v>190</v>
      </c>
      <c r="J236" s="32" t="s">
        <v>191</v>
      </c>
      <c r="K236" s="34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>
      <c r="A237" s="10">
        <v>2.2000000000000002</v>
      </c>
      <c r="B237" s="27" t="s">
        <v>17</v>
      </c>
      <c r="C237" s="28" t="s">
        <v>101</v>
      </c>
      <c r="D237" s="28" t="s">
        <v>63</v>
      </c>
      <c r="E237" s="30">
        <v>17.100000000000001</v>
      </c>
      <c r="F237" s="30">
        <v>17.100000000000001</v>
      </c>
      <c r="G237" s="30">
        <v>21.52</v>
      </c>
      <c r="H237" s="30"/>
      <c r="I237" s="31" t="s">
        <v>190</v>
      </c>
      <c r="J237" s="32" t="s">
        <v>191</v>
      </c>
      <c r="K237" s="34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>
      <c r="A238" s="10">
        <v>2.2000000000000002</v>
      </c>
      <c r="B238" s="27" t="s">
        <v>17</v>
      </c>
      <c r="C238" s="28" t="s">
        <v>102</v>
      </c>
      <c r="D238" s="28" t="s">
        <v>72</v>
      </c>
      <c r="E238" s="30">
        <v>27.3</v>
      </c>
      <c r="F238" s="30">
        <v>27.3</v>
      </c>
      <c r="G238" s="30">
        <v>21.52</v>
      </c>
      <c r="H238" s="30"/>
      <c r="I238" s="31" t="s">
        <v>190</v>
      </c>
      <c r="J238" s="32" t="s">
        <v>191</v>
      </c>
      <c r="K238" s="34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>
      <c r="A239" s="10">
        <v>2.2000000000000002</v>
      </c>
      <c r="B239" s="27" t="s">
        <v>17</v>
      </c>
      <c r="C239" s="28" t="s">
        <v>103</v>
      </c>
      <c r="D239" s="28" t="s">
        <v>66</v>
      </c>
      <c r="E239" s="30">
        <v>21.7</v>
      </c>
      <c r="F239" s="30">
        <v>21.7</v>
      </c>
      <c r="G239" s="30">
        <v>21.52</v>
      </c>
      <c r="H239" s="30"/>
      <c r="I239" s="31" t="s">
        <v>190</v>
      </c>
      <c r="J239" s="32" t="s">
        <v>191</v>
      </c>
      <c r="K239" s="34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>
      <c r="A240" s="10">
        <v>2.2000000000000002</v>
      </c>
      <c r="B240" s="27" t="s">
        <v>17</v>
      </c>
      <c r="C240" s="28" t="s">
        <v>104</v>
      </c>
      <c r="D240" s="28" t="s">
        <v>68</v>
      </c>
      <c r="E240" s="30">
        <v>22.2</v>
      </c>
      <c r="F240" s="30">
        <v>22.2</v>
      </c>
      <c r="G240" s="30">
        <v>21.52</v>
      </c>
      <c r="H240" s="30"/>
      <c r="I240" s="31" t="s">
        <v>190</v>
      </c>
      <c r="J240" s="32" t="s">
        <v>191</v>
      </c>
      <c r="K240" s="34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>
      <c r="A241" s="10">
        <v>2.2999999999999998</v>
      </c>
      <c r="B241" s="27" t="s">
        <v>18</v>
      </c>
      <c r="C241" s="28" t="s">
        <v>62</v>
      </c>
      <c r="D241" s="28" t="s">
        <v>63</v>
      </c>
      <c r="E241" s="29">
        <v>156</v>
      </c>
      <c r="F241" s="30">
        <v>179</v>
      </c>
      <c r="G241" s="30">
        <v>278</v>
      </c>
      <c r="H241" s="30">
        <v>381</v>
      </c>
      <c r="I241" s="31">
        <v>2019</v>
      </c>
      <c r="J241" s="31" t="s">
        <v>193</v>
      </c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>
      <c r="A242" s="10">
        <v>2.2999999999999998</v>
      </c>
      <c r="B242" s="27" t="s">
        <v>18</v>
      </c>
      <c r="C242" s="28" t="s">
        <v>65</v>
      </c>
      <c r="D242" s="28" t="s">
        <v>66</v>
      </c>
      <c r="E242" s="29">
        <v>891</v>
      </c>
      <c r="F242" s="30">
        <v>278.15789473684208</v>
      </c>
      <c r="G242" s="30">
        <v>278</v>
      </c>
      <c r="H242" s="30">
        <v>381</v>
      </c>
      <c r="I242" s="31">
        <v>2019</v>
      </c>
      <c r="J242" s="31" t="s">
        <v>193</v>
      </c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>
      <c r="A243" s="10">
        <v>2.2999999999999998</v>
      </c>
      <c r="B243" s="27" t="s">
        <v>18</v>
      </c>
      <c r="C243" s="28" t="s">
        <v>63</v>
      </c>
      <c r="D243" s="28" t="s">
        <v>63</v>
      </c>
      <c r="E243" s="29">
        <v>88</v>
      </c>
      <c r="F243" s="30">
        <v>179</v>
      </c>
      <c r="G243" s="30">
        <v>278</v>
      </c>
      <c r="H243" s="30">
        <v>381</v>
      </c>
      <c r="I243" s="31">
        <v>2019</v>
      </c>
      <c r="J243" s="31" t="s">
        <v>193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>
      <c r="A244" s="10">
        <v>2.2999999999999998</v>
      </c>
      <c r="B244" s="27" t="s">
        <v>18</v>
      </c>
      <c r="C244" s="28" t="s">
        <v>67</v>
      </c>
      <c r="D244" s="28" t="s">
        <v>68</v>
      </c>
      <c r="E244" s="29">
        <v>217</v>
      </c>
      <c r="F244" s="30">
        <v>278.15789473684208</v>
      </c>
      <c r="G244" s="30">
        <v>278</v>
      </c>
      <c r="H244" s="30">
        <v>381</v>
      </c>
      <c r="I244" s="31">
        <v>2019</v>
      </c>
      <c r="J244" s="31" t="s">
        <v>193</v>
      </c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>
      <c r="A245" s="10">
        <v>2.2999999999999998</v>
      </c>
      <c r="B245" s="27" t="s">
        <v>18</v>
      </c>
      <c r="C245" s="28" t="s">
        <v>69</v>
      </c>
      <c r="D245" s="28" t="s">
        <v>68</v>
      </c>
      <c r="E245" s="29">
        <v>726</v>
      </c>
      <c r="F245" s="30">
        <v>278.15789473684208</v>
      </c>
      <c r="G245" s="30">
        <v>278</v>
      </c>
      <c r="H245" s="30">
        <v>381</v>
      </c>
      <c r="I245" s="31">
        <v>2019</v>
      </c>
      <c r="J245" s="31" t="s">
        <v>193</v>
      </c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>
      <c r="A246" s="10">
        <v>2.2999999999999998</v>
      </c>
      <c r="B246" s="27" t="s">
        <v>18</v>
      </c>
      <c r="C246" s="28" t="s">
        <v>70</v>
      </c>
      <c r="D246" s="28" t="s">
        <v>66</v>
      </c>
      <c r="E246" s="29">
        <v>242</v>
      </c>
      <c r="F246" s="30">
        <v>278.15789473684208</v>
      </c>
      <c r="G246" s="30">
        <v>278</v>
      </c>
      <c r="H246" s="30">
        <v>381</v>
      </c>
      <c r="I246" s="31">
        <v>2019</v>
      </c>
      <c r="J246" s="31" t="s">
        <v>193</v>
      </c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>
      <c r="A247" s="10">
        <v>2.2999999999999998</v>
      </c>
      <c r="B247" s="27" t="s">
        <v>18</v>
      </c>
      <c r="C247" s="28" t="s">
        <v>71</v>
      </c>
      <c r="D247" s="28" t="s">
        <v>72</v>
      </c>
      <c r="E247" s="29">
        <v>245</v>
      </c>
      <c r="F247" s="30">
        <v>213</v>
      </c>
      <c r="G247" s="30">
        <v>278</v>
      </c>
      <c r="H247" s="30">
        <v>381</v>
      </c>
      <c r="I247" s="31">
        <v>2019</v>
      </c>
      <c r="J247" s="31" t="s">
        <v>193</v>
      </c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>
      <c r="A248" s="10">
        <v>2.2999999999999998</v>
      </c>
      <c r="B248" s="27" t="s">
        <v>18</v>
      </c>
      <c r="C248" s="28" t="s">
        <v>73</v>
      </c>
      <c r="D248" s="28" t="s">
        <v>68</v>
      </c>
      <c r="E248" s="29">
        <v>311</v>
      </c>
      <c r="F248" s="30">
        <v>278.15789473684208</v>
      </c>
      <c r="G248" s="30">
        <v>278</v>
      </c>
      <c r="H248" s="30">
        <v>381</v>
      </c>
      <c r="I248" s="31">
        <v>2019</v>
      </c>
      <c r="J248" s="31" t="s">
        <v>193</v>
      </c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>
      <c r="A249" s="10">
        <v>2.2999999999999998</v>
      </c>
      <c r="B249" s="27" t="s">
        <v>18</v>
      </c>
      <c r="C249" s="28" t="s">
        <v>74</v>
      </c>
      <c r="D249" s="28" t="s">
        <v>68</v>
      </c>
      <c r="E249" s="29">
        <v>104</v>
      </c>
      <c r="F249" s="30">
        <v>278.15789473684208</v>
      </c>
      <c r="G249" s="30">
        <v>278</v>
      </c>
      <c r="H249" s="30">
        <v>381</v>
      </c>
      <c r="I249" s="31">
        <v>2019</v>
      </c>
      <c r="J249" s="31" t="s">
        <v>193</v>
      </c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>
      <c r="A250" s="10">
        <v>2.2999999999999998</v>
      </c>
      <c r="B250" s="27" t="s">
        <v>18</v>
      </c>
      <c r="C250" s="28" t="s">
        <v>75</v>
      </c>
      <c r="D250" s="28" t="s">
        <v>72</v>
      </c>
      <c r="E250" s="29">
        <v>175</v>
      </c>
      <c r="F250" s="30">
        <v>213</v>
      </c>
      <c r="G250" s="30">
        <v>278</v>
      </c>
      <c r="H250" s="30">
        <v>381</v>
      </c>
      <c r="I250" s="31">
        <v>2019</v>
      </c>
      <c r="J250" s="31" t="s">
        <v>193</v>
      </c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>
      <c r="A251" s="10">
        <v>2.2999999999999998</v>
      </c>
      <c r="B251" s="27" t="s">
        <v>18</v>
      </c>
      <c r="C251" s="28" t="s">
        <v>76</v>
      </c>
      <c r="D251" s="28" t="s">
        <v>68</v>
      </c>
      <c r="E251" s="29">
        <v>252</v>
      </c>
      <c r="F251" s="30">
        <v>278.15789473684208</v>
      </c>
      <c r="G251" s="30">
        <v>278</v>
      </c>
      <c r="H251" s="30">
        <v>381</v>
      </c>
      <c r="I251" s="31">
        <v>2019</v>
      </c>
      <c r="J251" s="31" t="s">
        <v>193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>
      <c r="A252" s="10">
        <v>2.2999999999999998</v>
      </c>
      <c r="B252" s="27" t="s">
        <v>18</v>
      </c>
      <c r="C252" s="28" t="s">
        <v>77</v>
      </c>
      <c r="D252" s="28" t="s">
        <v>66</v>
      </c>
      <c r="E252" s="29">
        <v>92</v>
      </c>
      <c r="F252" s="30">
        <v>278.15789473684208</v>
      </c>
      <c r="G252" s="30">
        <v>278</v>
      </c>
      <c r="H252" s="30">
        <v>381</v>
      </c>
      <c r="I252" s="31">
        <v>2019</v>
      </c>
      <c r="J252" s="31" t="s">
        <v>193</v>
      </c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>
      <c r="A253" s="10">
        <v>2.2999999999999998</v>
      </c>
      <c r="B253" s="27" t="s">
        <v>18</v>
      </c>
      <c r="C253" s="28" t="s">
        <v>78</v>
      </c>
      <c r="D253" s="28" t="s">
        <v>68</v>
      </c>
      <c r="E253" s="29" t="s">
        <v>194</v>
      </c>
      <c r="F253" s="30">
        <v>278.15789473684208</v>
      </c>
      <c r="G253" s="30">
        <v>278</v>
      </c>
      <c r="H253" s="30">
        <v>381</v>
      </c>
      <c r="I253" s="31">
        <v>2019</v>
      </c>
      <c r="J253" s="31" t="s">
        <v>193</v>
      </c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>
      <c r="A254" s="10">
        <v>2.2999999999999998</v>
      </c>
      <c r="B254" s="27" t="s">
        <v>18</v>
      </c>
      <c r="C254" s="28" t="s">
        <v>79</v>
      </c>
      <c r="D254" s="28" t="s">
        <v>68</v>
      </c>
      <c r="E254" s="29">
        <v>161</v>
      </c>
      <c r="F254" s="30">
        <v>278.15789473684208</v>
      </c>
      <c r="G254" s="30">
        <v>278</v>
      </c>
      <c r="H254" s="30">
        <v>381</v>
      </c>
      <c r="I254" s="31">
        <v>2019</v>
      </c>
      <c r="J254" s="31" t="s">
        <v>193</v>
      </c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>
      <c r="A255" s="10">
        <v>2.2999999999999998</v>
      </c>
      <c r="B255" s="27" t="s">
        <v>18</v>
      </c>
      <c r="C255" s="28" t="s">
        <v>80</v>
      </c>
      <c r="D255" s="28" t="s">
        <v>66</v>
      </c>
      <c r="E255" s="29">
        <v>189</v>
      </c>
      <c r="F255" s="30">
        <v>278.15789473684208</v>
      </c>
      <c r="G255" s="30">
        <v>278</v>
      </c>
      <c r="H255" s="30">
        <v>381</v>
      </c>
      <c r="I255" s="31">
        <v>2019</v>
      </c>
      <c r="J255" s="31" t="s">
        <v>193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>
      <c r="A256" s="10">
        <v>2.2999999999999998</v>
      </c>
      <c r="B256" s="27" t="s">
        <v>18</v>
      </c>
      <c r="C256" s="28" t="s">
        <v>81</v>
      </c>
      <c r="D256" s="28" t="s">
        <v>82</v>
      </c>
      <c r="E256" s="29">
        <v>145</v>
      </c>
      <c r="F256" s="30">
        <v>164</v>
      </c>
      <c r="G256" s="30">
        <v>278</v>
      </c>
      <c r="H256" s="30">
        <v>381</v>
      </c>
      <c r="I256" s="31">
        <v>2019</v>
      </c>
      <c r="J256" s="31" t="s">
        <v>193</v>
      </c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>
      <c r="A257" s="10">
        <v>2.2999999999999998</v>
      </c>
      <c r="B257" s="27" t="s">
        <v>18</v>
      </c>
      <c r="C257" s="28" t="s">
        <v>83</v>
      </c>
      <c r="D257" s="28" t="s">
        <v>68</v>
      </c>
      <c r="E257" s="29">
        <v>195</v>
      </c>
      <c r="F257" s="30">
        <v>278.15789473684208</v>
      </c>
      <c r="G257" s="30">
        <v>278</v>
      </c>
      <c r="H257" s="30">
        <v>381</v>
      </c>
      <c r="I257" s="31">
        <v>2019</v>
      </c>
      <c r="J257" s="31" t="s">
        <v>193</v>
      </c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>
      <c r="A258" s="10">
        <v>2.2999999999999998</v>
      </c>
      <c r="B258" s="27" t="s">
        <v>18</v>
      </c>
      <c r="C258" s="28" t="s">
        <v>84</v>
      </c>
      <c r="D258" s="28" t="s">
        <v>68</v>
      </c>
      <c r="E258" s="29">
        <v>128</v>
      </c>
      <c r="F258" s="30">
        <v>278.15789473684208</v>
      </c>
      <c r="G258" s="30">
        <v>278</v>
      </c>
      <c r="H258" s="30">
        <v>381</v>
      </c>
      <c r="I258" s="31">
        <v>2019</v>
      </c>
      <c r="J258" s="31" t="s">
        <v>193</v>
      </c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>
      <c r="A259" s="10">
        <v>2.2999999999999998</v>
      </c>
      <c r="B259" s="27" t="s">
        <v>18</v>
      </c>
      <c r="C259" s="28" t="s">
        <v>85</v>
      </c>
      <c r="D259" s="28" t="s">
        <v>82</v>
      </c>
      <c r="E259" s="29">
        <v>223</v>
      </c>
      <c r="F259" s="30">
        <v>164</v>
      </c>
      <c r="G259" s="30">
        <v>278</v>
      </c>
      <c r="H259" s="30">
        <v>381</v>
      </c>
      <c r="I259" s="31">
        <v>2019</v>
      </c>
      <c r="J259" s="31" t="s">
        <v>193</v>
      </c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>
      <c r="A260" s="10">
        <v>2.2999999999999998</v>
      </c>
      <c r="B260" s="27" t="s">
        <v>18</v>
      </c>
      <c r="C260" s="28" t="s">
        <v>86</v>
      </c>
      <c r="D260" s="28" t="s">
        <v>82</v>
      </c>
      <c r="E260" s="29">
        <v>241</v>
      </c>
      <c r="F260" s="30">
        <v>164</v>
      </c>
      <c r="G260" s="30">
        <v>278</v>
      </c>
      <c r="H260" s="30">
        <v>381</v>
      </c>
      <c r="I260" s="31">
        <v>2019</v>
      </c>
      <c r="J260" s="31" t="s">
        <v>193</v>
      </c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>
      <c r="A261" s="10">
        <v>2.2999999999999998</v>
      </c>
      <c r="B261" s="27" t="s">
        <v>18</v>
      </c>
      <c r="C261" s="28" t="s">
        <v>87</v>
      </c>
      <c r="D261" s="28" t="s">
        <v>66</v>
      </c>
      <c r="E261" s="29">
        <v>223</v>
      </c>
      <c r="F261" s="30">
        <v>278.15789473684208</v>
      </c>
      <c r="G261" s="30">
        <v>278</v>
      </c>
      <c r="H261" s="30">
        <v>381</v>
      </c>
      <c r="I261" s="31">
        <v>2019</v>
      </c>
      <c r="J261" s="31" t="s">
        <v>193</v>
      </c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>
      <c r="A262" s="10">
        <v>2.2999999999999998</v>
      </c>
      <c r="B262" s="27" t="s">
        <v>18</v>
      </c>
      <c r="C262" s="28" t="s">
        <v>88</v>
      </c>
      <c r="D262" s="28" t="s">
        <v>68</v>
      </c>
      <c r="E262" s="29">
        <v>322</v>
      </c>
      <c r="F262" s="30">
        <v>278.15789473684208</v>
      </c>
      <c r="G262" s="30">
        <v>278</v>
      </c>
      <c r="H262" s="30">
        <v>381</v>
      </c>
      <c r="I262" s="31">
        <v>2019</v>
      </c>
      <c r="J262" s="31" t="s">
        <v>193</v>
      </c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>
      <c r="A263" s="10">
        <v>2.2999999999999998</v>
      </c>
      <c r="B263" s="27" t="s">
        <v>18</v>
      </c>
      <c r="C263" s="28" t="s">
        <v>89</v>
      </c>
      <c r="D263" s="28" t="s">
        <v>68</v>
      </c>
      <c r="E263" s="29">
        <v>106</v>
      </c>
      <c r="F263" s="30">
        <v>278.15789473684208</v>
      </c>
      <c r="G263" s="30">
        <v>278</v>
      </c>
      <c r="H263" s="30">
        <v>381</v>
      </c>
      <c r="I263" s="31">
        <v>2019</v>
      </c>
      <c r="J263" s="31" t="s">
        <v>193</v>
      </c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>
      <c r="A264" s="10">
        <v>2.2999999999999998</v>
      </c>
      <c r="B264" s="27" t="s">
        <v>18</v>
      </c>
      <c r="C264" s="28" t="s">
        <v>90</v>
      </c>
      <c r="D264" s="28" t="s">
        <v>66</v>
      </c>
      <c r="E264" s="29">
        <v>135</v>
      </c>
      <c r="F264" s="30">
        <v>278.15789473684208</v>
      </c>
      <c r="G264" s="30">
        <v>278</v>
      </c>
      <c r="H264" s="30">
        <v>381</v>
      </c>
      <c r="I264" s="31">
        <v>2019</v>
      </c>
      <c r="J264" s="31" t="s">
        <v>193</v>
      </c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>
      <c r="A265" s="10">
        <v>2.2999999999999998</v>
      </c>
      <c r="B265" s="27" t="s">
        <v>18</v>
      </c>
      <c r="C265" s="28" t="s">
        <v>91</v>
      </c>
      <c r="D265" s="28" t="s">
        <v>66</v>
      </c>
      <c r="E265" s="29">
        <v>891</v>
      </c>
      <c r="F265" s="30">
        <v>278.15789473684208</v>
      </c>
      <c r="G265" s="30">
        <v>278</v>
      </c>
      <c r="H265" s="30">
        <v>381</v>
      </c>
      <c r="I265" s="31">
        <v>2019</v>
      </c>
      <c r="J265" s="31" t="s">
        <v>193</v>
      </c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>
      <c r="A266" s="10">
        <v>2.2999999999999998</v>
      </c>
      <c r="B266" s="27" t="s">
        <v>18</v>
      </c>
      <c r="C266" s="28" t="s">
        <v>82</v>
      </c>
      <c r="D266" s="28" t="s">
        <v>82</v>
      </c>
      <c r="E266" s="29">
        <v>164</v>
      </c>
      <c r="F266" s="30">
        <v>164</v>
      </c>
      <c r="G266" s="30">
        <v>278</v>
      </c>
      <c r="H266" s="30">
        <v>381</v>
      </c>
      <c r="I266" s="31">
        <v>2019</v>
      </c>
      <c r="J266" s="31" t="s">
        <v>193</v>
      </c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>
      <c r="A267" s="10">
        <v>2.2999999999999998</v>
      </c>
      <c r="B267" s="27" t="s">
        <v>18</v>
      </c>
      <c r="C267" s="28" t="s">
        <v>92</v>
      </c>
      <c r="D267" s="28" t="s">
        <v>68</v>
      </c>
      <c r="E267" s="29">
        <v>483</v>
      </c>
      <c r="F267" s="30">
        <v>278.15789473684208</v>
      </c>
      <c r="G267" s="30">
        <v>278</v>
      </c>
      <c r="H267" s="30">
        <v>381</v>
      </c>
      <c r="I267" s="31">
        <v>2019</v>
      </c>
      <c r="J267" s="31" t="s">
        <v>193</v>
      </c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>
      <c r="A268" s="10">
        <v>2.2999999999999998</v>
      </c>
      <c r="B268" s="27" t="s">
        <v>18</v>
      </c>
      <c r="C268" s="28" t="s">
        <v>93</v>
      </c>
      <c r="D268" s="28" t="s">
        <v>82</v>
      </c>
      <c r="E268" s="29">
        <v>104</v>
      </c>
      <c r="F268" s="30">
        <v>164</v>
      </c>
      <c r="G268" s="30">
        <v>278</v>
      </c>
      <c r="H268" s="30">
        <v>381</v>
      </c>
      <c r="I268" s="31">
        <v>2019</v>
      </c>
      <c r="J268" s="31" t="s">
        <v>193</v>
      </c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>
      <c r="A269" s="10">
        <v>2.2999999999999998</v>
      </c>
      <c r="B269" s="27" t="s">
        <v>18</v>
      </c>
      <c r="C269" s="28" t="s">
        <v>68</v>
      </c>
      <c r="D269" s="28" t="s">
        <v>68</v>
      </c>
      <c r="E269" s="29">
        <v>714</v>
      </c>
      <c r="F269" s="30">
        <v>278.15789473684208</v>
      </c>
      <c r="G269" s="30">
        <v>278</v>
      </c>
      <c r="H269" s="30">
        <v>381</v>
      </c>
      <c r="I269" s="31">
        <v>2019</v>
      </c>
      <c r="J269" s="31" t="s">
        <v>193</v>
      </c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>
      <c r="A270" s="10">
        <v>2.2999999999999998</v>
      </c>
      <c r="B270" s="27" t="s">
        <v>18</v>
      </c>
      <c r="C270" s="28" t="s">
        <v>94</v>
      </c>
      <c r="D270" s="28" t="s">
        <v>66</v>
      </c>
      <c r="E270" s="29">
        <v>265</v>
      </c>
      <c r="F270" s="30">
        <v>278.15789473684208</v>
      </c>
      <c r="G270" s="30">
        <v>278</v>
      </c>
      <c r="H270" s="30">
        <v>381</v>
      </c>
      <c r="I270" s="31">
        <v>2019</v>
      </c>
      <c r="J270" s="31" t="s">
        <v>193</v>
      </c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>
      <c r="A271" s="10">
        <v>2.2999999999999998</v>
      </c>
      <c r="B271" s="27" t="s">
        <v>18</v>
      </c>
      <c r="C271" s="28" t="s">
        <v>95</v>
      </c>
      <c r="D271" s="28" t="s">
        <v>66</v>
      </c>
      <c r="E271" s="29" t="s">
        <v>194</v>
      </c>
      <c r="F271" s="30">
        <v>278.15789473684208</v>
      </c>
      <c r="G271" s="30">
        <v>278</v>
      </c>
      <c r="H271" s="30">
        <v>381</v>
      </c>
      <c r="I271" s="31">
        <v>2019</v>
      </c>
      <c r="J271" s="31" t="s">
        <v>193</v>
      </c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>
      <c r="A272" s="10">
        <v>2.2999999999999998</v>
      </c>
      <c r="B272" s="27" t="s">
        <v>18</v>
      </c>
      <c r="C272" s="28" t="s">
        <v>96</v>
      </c>
      <c r="D272" s="28" t="s">
        <v>68</v>
      </c>
      <c r="E272" s="29">
        <v>170</v>
      </c>
      <c r="F272" s="30">
        <v>278.15789473684208</v>
      </c>
      <c r="G272" s="30">
        <v>278</v>
      </c>
      <c r="H272" s="30">
        <v>381</v>
      </c>
      <c r="I272" s="31">
        <v>2019</v>
      </c>
      <c r="J272" s="31" t="s">
        <v>193</v>
      </c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>
      <c r="A273" s="10">
        <v>2.2999999999999998</v>
      </c>
      <c r="B273" s="27" t="s">
        <v>18</v>
      </c>
      <c r="C273" s="28" t="s">
        <v>97</v>
      </c>
      <c r="D273" s="28" t="s">
        <v>68</v>
      </c>
      <c r="E273" s="29">
        <v>120</v>
      </c>
      <c r="F273" s="30">
        <v>278.15789473684208</v>
      </c>
      <c r="G273" s="30">
        <v>278</v>
      </c>
      <c r="H273" s="30">
        <v>381</v>
      </c>
      <c r="I273" s="31">
        <v>2019</v>
      </c>
      <c r="J273" s="31" t="s">
        <v>193</v>
      </c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>
      <c r="A274" s="10">
        <v>2.2999999999999998</v>
      </c>
      <c r="B274" s="27" t="s">
        <v>18</v>
      </c>
      <c r="C274" s="28" t="s">
        <v>98</v>
      </c>
      <c r="D274" s="28" t="s">
        <v>82</v>
      </c>
      <c r="E274" s="29">
        <v>107</v>
      </c>
      <c r="F274" s="30">
        <v>164</v>
      </c>
      <c r="G274" s="30">
        <v>278</v>
      </c>
      <c r="H274" s="30">
        <v>381</v>
      </c>
      <c r="I274" s="31">
        <v>2019</v>
      </c>
      <c r="J274" s="31" t="s">
        <v>193</v>
      </c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>
      <c r="A275" s="10">
        <v>2.2999999999999998</v>
      </c>
      <c r="B275" s="27" t="s">
        <v>18</v>
      </c>
      <c r="C275" s="28" t="s">
        <v>99</v>
      </c>
      <c r="D275" s="28" t="s">
        <v>72</v>
      </c>
      <c r="E275" s="29">
        <v>121</v>
      </c>
      <c r="F275" s="30">
        <v>213</v>
      </c>
      <c r="G275" s="30">
        <v>278</v>
      </c>
      <c r="H275" s="30">
        <v>381</v>
      </c>
      <c r="I275" s="31">
        <v>2019</v>
      </c>
      <c r="J275" s="31" t="s">
        <v>193</v>
      </c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>
      <c r="A276" s="10">
        <v>2.2999999999999998</v>
      </c>
      <c r="B276" s="27" t="s">
        <v>18</v>
      </c>
      <c r="C276" s="28" t="s">
        <v>100</v>
      </c>
      <c r="D276" s="28" t="s">
        <v>72</v>
      </c>
      <c r="E276" s="29">
        <v>319</v>
      </c>
      <c r="F276" s="30">
        <v>213</v>
      </c>
      <c r="G276" s="30">
        <v>278</v>
      </c>
      <c r="H276" s="30">
        <v>381</v>
      </c>
      <c r="I276" s="31">
        <v>2019</v>
      </c>
      <c r="J276" s="31" t="s">
        <v>193</v>
      </c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>
      <c r="A277" s="10">
        <v>2.2999999999999998</v>
      </c>
      <c r="B277" s="27" t="s">
        <v>18</v>
      </c>
      <c r="C277" s="28" t="s">
        <v>101</v>
      </c>
      <c r="D277" s="28" t="s">
        <v>63</v>
      </c>
      <c r="E277" s="29">
        <v>293</v>
      </c>
      <c r="F277" s="30">
        <v>179</v>
      </c>
      <c r="G277" s="30">
        <v>278</v>
      </c>
      <c r="H277" s="30">
        <v>381</v>
      </c>
      <c r="I277" s="31">
        <v>2019</v>
      </c>
      <c r="J277" s="31" t="s">
        <v>193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>
      <c r="A278" s="10">
        <v>2.2999999999999998</v>
      </c>
      <c r="B278" s="27" t="s">
        <v>18</v>
      </c>
      <c r="C278" s="28" t="s">
        <v>102</v>
      </c>
      <c r="D278" s="28" t="s">
        <v>72</v>
      </c>
      <c r="E278" s="29">
        <v>205</v>
      </c>
      <c r="F278" s="30">
        <v>213</v>
      </c>
      <c r="G278" s="30">
        <v>278</v>
      </c>
      <c r="H278" s="30">
        <v>381</v>
      </c>
      <c r="I278" s="31">
        <v>2019</v>
      </c>
      <c r="J278" s="31" t="s">
        <v>193</v>
      </c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>
      <c r="A279" s="10">
        <v>2.2999999999999998</v>
      </c>
      <c r="B279" s="27" t="s">
        <v>18</v>
      </c>
      <c r="C279" s="28" t="s">
        <v>103</v>
      </c>
      <c r="D279" s="28" t="s">
        <v>66</v>
      </c>
      <c r="E279" s="29">
        <v>269</v>
      </c>
      <c r="F279" s="30">
        <v>278.15789473684208</v>
      </c>
      <c r="G279" s="30">
        <v>278</v>
      </c>
      <c r="H279" s="30">
        <v>381</v>
      </c>
      <c r="I279" s="31">
        <v>2019</v>
      </c>
      <c r="J279" s="31" t="s">
        <v>193</v>
      </c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>
      <c r="A280" s="10">
        <v>2.2999999999999998</v>
      </c>
      <c r="B280" s="27" t="s">
        <v>18</v>
      </c>
      <c r="C280" s="28" t="s">
        <v>104</v>
      </c>
      <c r="D280" s="28" t="s">
        <v>68</v>
      </c>
      <c r="E280" s="29">
        <v>778</v>
      </c>
      <c r="F280" s="30">
        <v>278.15789473684208</v>
      </c>
      <c r="G280" s="30">
        <v>278</v>
      </c>
      <c r="H280" s="30">
        <v>381</v>
      </c>
      <c r="I280" s="31">
        <v>2019</v>
      </c>
      <c r="J280" s="31" t="s">
        <v>193</v>
      </c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>
      <c r="A281" s="10">
        <v>2.4</v>
      </c>
      <c r="B281" s="27" t="s">
        <v>19</v>
      </c>
      <c r="C281" s="28" t="s">
        <v>62</v>
      </c>
      <c r="D281" s="28" t="s">
        <v>63</v>
      </c>
      <c r="E281" s="29">
        <v>0</v>
      </c>
      <c r="F281" s="30">
        <v>0</v>
      </c>
      <c r="G281" s="30">
        <v>0.11088000000000001</v>
      </c>
      <c r="H281" s="30"/>
      <c r="I281" s="31">
        <v>2019</v>
      </c>
      <c r="J281" s="35" t="s">
        <v>195</v>
      </c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>
      <c r="A282" s="10">
        <v>2.4</v>
      </c>
      <c r="B282" s="27" t="s">
        <v>19</v>
      </c>
      <c r="C282" s="28" t="s">
        <v>65</v>
      </c>
      <c r="D282" s="28" t="s">
        <v>66</v>
      </c>
      <c r="E282" s="29">
        <v>0</v>
      </c>
      <c r="F282" s="30">
        <v>6.7100000000000007E-2</v>
      </c>
      <c r="G282" s="30">
        <v>0.11088000000000001</v>
      </c>
      <c r="H282" s="30"/>
      <c r="I282" s="31">
        <v>2019</v>
      </c>
      <c r="J282" s="35" t="s">
        <v>195</v>
      </c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>
      <c r="A283" s="10">
        <v>2.4</v>
      </c>
      <c r="B283" s="27" t="s">
        <v>19</v>
      </c>
      <c r="C283" s="28" t="s">
        <v>63</v>
      </c>
      <c r="D283" s="28" t="s">
        <v>63</v>
      </c>
      <c r="E283" s="29">
        <v>0</v>
      </c>
      <c r="F283" s="30">
        <v>0</v>
      </c>
      <c r="G283" s="30">
        <v>0.11088000000000001</v>
      </c>
      <c r="H283" s="30"/>
      <c r="I283" s="31">
        <v>2019</v>
      </c>
      <c r="J283" s="35" t="s">
        <v>195</v>
      </c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>
      <c r="A284" s="10">
        <v>2.4</v>
      </c>
      <c r="B284" s="27" t="s">
        <v>19</v>
      </c>
      <c r="C284" s="28" t="s">
        <v>67</v>
      </c>
      <c r="D284" s="28" t="s">
        <v>68</v>
      </c>
      <c r="E284" s="29">
        <v>0</v>
      </c>
      <c r="F284" s="30">
        <v>0.17580000000000001</v>
      </c>
      <c r="G284" s="30">
        <v>0.11088000000000001</v>
      </c>
      <c r="H284" s="30"/>
      <c r="I284" s="31">
        <v>2019</v>
      </c>
      <c r="J284" s="35" t="s">
        <v>195</v>
      </c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>
      <c r="A285" s="10">
        <v>2.4</v>
      </c>
      <c r="B285" s="27" t="s">
        <v>19</v>
      </c>
      <c r="C285" s="28" t="s">
        <v>69</v>
      </c>
      <c r="D285" s="28" t="s">
        <v>68</v>
      </c>
      <c r="E285" s="29">
        <v>0.624</v>
      </c>
      <c r="F285" s="30">
        <v>0.17580000000000001</v>
      </c>
      <c r="G285" s="30">
        <v>0.11088000000000001</v>
      </c>
      <c r="H285" s="30"/>
      <c r="I285" s="31">
        <v>2019</v>
      </c>
      <c r="J285" s="35" t="s">
        <v>195</v>
      </c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>
      <c r="A286" s="10">
        <v>2.4</v>
      </c>
      <c r="B286" s="27" t="s">
        <v>19</v>
      </c>
      <c r="C286" s="28" t="s">
        <v>70</v>
      </c>
      <c r="D286" s="28" t="s">
        <v>66</v>
      </c>
      <c r="E286" s="29">
        <v>0</v>
      </c>
      <c r="F286" s="30">
        <v>6.7100000000000007E-2</v>
      </c>
      <c r="G286" s="30">
        <v>0.11088000000000001</v>
      </c>
      <c r="H286" s="30"/>
      <c r="I286" s="31">
        <v>2019</v>
      </c>
      <c r="J286" s="35" t="s">
        <v>195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>
      <c r="A287" s="10">
        <v>2.4</v>
      </c>
      <c r="B287" s="27" t="s">
        <v>19</v>
      </c>
      <c r="C287" s="28" t="s">
        <v>71</v>
      </c>
      <c r="D287" s="28" t="s">
        <v>72</v>
      </c>
      <c r="E287" s="29">
        <v>5.57E-2</v>
      </c>
      <c r="F287" s="30">
        <v>0.2722</v>
      </c>
      <c r="G287" s="30">
        <v>0.11088000000000001</v>
      </c>
      <c r="H287" s="30"/>
      <c r="I287" s="31">
        <v>2019</v>
      </c>
      <c r="J287" s="35" t="s">
        <v>195</v>
      </c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>
      <c r="A288" s="10">
        <v>2.4</v>
      </c>
      <c r="B288" s="27" t="s">
        <v>19</v>
      </c>
      <c r="C288" s="28" t="s">
        <v>73</v>
      </c>
      <c r="D288" s="28" t="s">
        <v>68</v>
      </c>
      <c r="E288" s="29">
        <v>9.7199999999999995E-2</v>
      </c>
      <c r="F288" s="30">
        <v>0.17580000000000001</v>
      </c>
      <c r="G288" s="30">
        <v>0.11088000000000001</v>
      </c>
      <c r="H288" s="30"/>
      <c r="I288" s="31">
        <v>2019</v>
      </c>
      <c r="J288" s="35" t="s">
        <v>195</v>
      </c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>
      <c r="A289" s="10">
        <v>2.4</v>
      </c>
      <c r="B289" s="27" t="s">
        <v>19</v>
      </c>
      <c r="C289" s="28" t="s">
        <v>74</v>
      </c>
      <c r="D289" s="28" t="s">
        <v>68</v>
      </c>
      <c r="E289" s="29">
        <v>5.4699999999999999E-2</v>
      </c>
      <c r="F289" s="30">
        <v>0.17580000000000001</v>
      </c>
      <c r="G289" s="30">
        <v>0.11088000000000001</v>
      </c>
      <c r="H289" s="30"/>
      <c r="I289" s="31">
        <v>2019</v>
      </c>
      <c r="J289" s="35" t="s">
        <v>195</v>
      </c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>
      <c r="A290" s="10">
        <v>2.4</v>
      </c>
      <c r="B290" s="27" t="s">
        <v>19</v>
      </c>
      <c r="C290" s="28" t="s">
        <v>75</v>
      </c>
      <c r="D290" s="28" t="s">
        <v>72</v>
      </c>
      <c r="E290" s="29">
        <v>0.14599999999999999</v>
      </c>
      <c r="F290" s="30">
        <v>0.2722</v>
      </c>
      <c r="G290" s="30">
        <v>0.11088000000000001</v>
      </c>
      <c r="H290" s="30"/>
      <c r="I290" s="31">
        <v>2019</v>
      </c>
      <c r="J290" s="35" t="s">
        <v>195</v>
      </c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>
      <c r="A291" s="10">
        <v>2.4</v>
      </c>
      <c r="B291" s="27" t="s">
        <v>19</v>
      </c>
      <c r="C291" s="28" t="s">
        <v>76</v>
      </c>
      <c r="D291" s="28" t="s">
        <v>68</v>
      </c>
      <c r="E291" s="29">
        <v>8.14E-2</v>
      </c>
      <c r="F291" s="30">
        <v>0.17580000000000001</v>
      </c>
      <c r="G291" s="30">
        <v>0.11088000000000001</v>
      </c>
      <c r="H291" s="30"/>
      <c r="I291" s="31">
        <v>2019</v>
      </c>
      <c r="J291" s="35" t="s">
        <v>195</v>
      </c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>
      <c r="A292" s="10">
        <v>2.4</v>
      </c>
      <c r="B292" s="27" t="s">
        <v>19</v>
      </c>
      <c r="C292" s="28" t="s">
        <v>77</v>
      </c>
      <c r="D292" s="28" t="s">
        <v>66</v>
      </c>
      <c r="E292" s="29">
        <v>0</v>
      </c>
      <c r="F292" s="30">
        <v>6.7100000000000007E-2</v>
      </c>
      <c r="G292" s="30">
        <v>0.11088000000000001</v>
      </c>
      <c r="H292" s="30"/>
      <c r="I292" s="31">
        <v>2019</v>
      </c>
      <c r="J292" s="35" t="s">
        <v>195</v>
      </c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>
      <c r="A293" s="10">
        <v>2.4</v>
      </c>
      <c r="B293" s="27" t="s">
        <v>19</v>
      </c>
      <c r="C293" s="28" t="s">
        <v>78</v>
      </c>
      <c r="D293" s="28" t="s">
        <v>68</v>
      </c>
      <c r="E293" s="29">
        <v>0</v>
      </c>
      <c r="F293" s="30">
        <v>0.17580000000000001</v>
      </c>
      <c r="G293" s="30">
        <v>0.11088000000000001</v>
      </c>
      <c r="H293" s="30"/>
      <c r="I293" s="31">
        <v>2019</v>
      </c>
      <c r="J293" s="35" t="s">
        <v>195</v>
      </c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>
      <c r="A294" s="10">
        <v>2.4</v>
      </c>
      <c r="B294" s="27" t="s">
        <v>19</v>
      </c>
      <c r="C294" s="28" t="s">
        <v>79</v>
      </c>
      <c r="D294" s="28" t="s">
        <v>68</v>
      </c>
      <c r="E294" s="29">
        <v>0</v>
      </c>
      <c r="F294" s="30">
        <v>0.17580000000000001</v>
      </c>
      <c r="G294" s="30">
        <v>0.11088000000000001</v>
      </c>
      <c r="H294" s="30"/>
      <c r="I294" s="31">
        <v>2019</v>
      </c>
      <c r="J294" s="35" t="s">
        <v>195</v>
      </c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>
      <c r="A295" s="10">
        <v>2.4</v>
      </c>
      <c r="B295" s="27" t="s">
        <v>19</v>
      </c>
      <c r="C295" s="28" t="s">
        <v>80</v>
      </c>
      <c r="D295" s="28" t="s">
        <v>66</v>
      </c>
      <c r="E295" s="29">
        <v>0</v>
      </c>
      <c r="F295" s="30">
        <v>6.7100000000000007E-2</v>
      </c>
      <c r="G295" s="30">
        <v>0.11088000000000001</v>
      </c>
      <c r="H295" s="30"/>
      <c r="I295" s="31">
        <v>2019</v>
      </c>
      <c r="J295" s="35" t="s">
        <v>195</v>
      </c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>
      <c r="A296" s="10">
        <v>2.4</v>
      </c>
      <c r="B296" s="27" t="s">
        <v>19</v>
      </c>
      <c r="C296" s="28" t="s">
        <v>81</v>
      </c>
      <c r="D296" s="28" t="s">
        <v>82</v>
      </c>
      <c r="E296" s="29">
        <v>0</v>
      </c>
      <c r="F296" s="30">
        <v>3.9300000000000002E-2</v>
      </c>
      <c r="G296" s="30">
        <v>0.11088000000000001</v>
      </c>
      <c r="H296" s="30"/>
      <c r="I296" s="31">
        <v>2019</v>
      </c>
      <c r="J296" s="35" t="s">
        <v>195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>
      <c r="A297" s="10">
        <v>2.4</v>
      </c>
      <c r="B297" s="27" t="s">
        <v>19</v>
      </c>
      <c r="C297" s="28" t="s">
        <v>83</v>
      </c>
      <c r="D297" s="28" t="s">
        <v>68</v>
      </c>
      <c r="E297" s="29">
        <v>6.5000000000000002E-2</v>
      </c>
      <c r="F297" s="30">
        <v>0.17580000000000001</v>
      </c>
      <c r="G297" s="30">
        <v>0.11088000000000001</v>
      </c>
      <c r="H297" s="30"/>
      <c r="I297" s="31">
        <v>2019</v>
      </c>
      <c r="J297" s="35" t="s">
        <v>195</v>
      </c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>
      <c r="A298" s="10">
        <v>2.4</v>
      </c>
      <c r="B298" s="27" t="s">
        <v>19</v>
      </c>
      <c r="C298" s="28" t="s">
        <v>84</v>
      </c>
      <c r="D298" s="28" t="s">
        <v>68</v>
      </c>
      <c r="E298" s="29">
        <v>0.17100000000000001</v>
      </c>
      <c r="F298" s="30">
        <v>0.17580000000000001</v>
      </c>
      <c r="G298" s="30">
        <v>0.11088000000000001</v>
      </c>
      <c r="H298" s="30"/>
      <c r="I298" s="31">
        <v>2019</v>
      </c>
      <c r="J298" s="35" t="s">
        <v>195</v>
      </c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>
      <c r="A299" s="10">
        <v>2.4</v>
      </c>
      <c r="B299" s="27" t="s">
        <v>19</v>
      </c>
      <c r="C299" s="28" t="s">
        <v>85</v>
      </c>
      <c r="D299" s="28" t="s">
        <v>82</v>
      </c>
      <c r="E299" s="29">
        <v>0</v>
      </c>
      <c r="F299" s="30">
        <v>3.9300000000000002E-2</v>
      </c>
      <c r="G299" s="30">
        <v>0.11088000000000001</v>
      </c>
      <c r="H299" s="30"/>
      <c r="I299" s="31">
        <v>2019</v>
      </c>
      <c r="J299" s="35" t="s">
        <v>195</v>
      </c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>
      <c r="A300" s="10">
        <v>2.4</v>
      </c>
      <c r="B300" s="27" t="s">
        <v>19</v>
      </c>
      <c r="C300" s="28" t="s">
        <v>86</v>
      </c>
      <c r="D300" s="28" t="s">
        <v>82</v>
      </c>
      <c r="E300" s="29">
        <v>0</v>
      </c>
      <c r="F300" s="30">
        <v>3.9300000000000002E-2</v>
      </c>
      <c r="G300" s="30">
        <v>0.11088000000000001</v>
      </c>
      <c r="H300" s="30"/>
      <c r="I300" s="31">
        <v>2019</v>
      </c>
      <c r="J300" s="35" t="s">
        <v>195</v>
      </c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>
      <c r="A301" s="10">
        <v>2.4</v>
      </c>
      <c r="B301" s="27" t="s">
        <v>19</v>
      </c>
      <c r="C301" s="28" t="s">
        <v>87</v>
      </c>
      <c r="D301" s="28" t="s">
        <v>66</v>
      </c>
      <c r="E301" s="29">
        <v>2.9680000000000002E-2</v>
      </c>
      <c r="F301" s="30">
        <v>6.7100000000000007E-2</v>
      </c>
      <c r="G301" s="30">
        <v>0.11088000000000001</v>
      </c>
      <c r="H301" s="30"/>
      <c r="I301" s="31">
        <v>2019</v>
      </c>
      <c r="J301" s="35" t="s">
        <v>195</v>
      </c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>
      <c r="A302" s="10">
        <v>2.4</v>
      </c>
      <c r="B302" s="27" t="s">
        <v>19</v>
      </c>
      <c r="C302" s="28" t="s">
        <v>88</v>
      </c>
      <c r="D302" s="28" t="s">
        <v>68</v>
      </c>
      <c r="E302" s="29">
        <v>5.6500000000000002E-2</v>
      </c>
      <c r="F302" s="30">
        <v>0.17580000000000001</v>
      </c>
      <c r="G302" s="30">
        <v>0.11088000000000001</v>
      </c>
      <c r="H302" s="30"/>
      <c r="I302" s="31">
        <v>2019</v>
      </c>
      <c r="J302" s="35" t="s">
        <v>195</v>
      </c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>
      <c r="A303" s="10">
        <v>2.4</v>
      </c>
      <c r="B303" s="27" t="s">
        <v>19</v>
      </c>
      <c r="C303" s="28" t="s">
        <v>89</v>
      </c>
      <c r="D303" s="28" t="s">
        <v>68</v>
      </c>
      <c r="E303" s="29">
        <v>0.15140000000000001</v>
      </c>
      <c r="F303" s="30">
        <v>0.17580000000000001</v>
      </c>
      <c r="G303" s="30">
        <v>0.11088000000000001</v>
      </c>
      <c r="H303" s="30"/>
      <c r="I303" s="31">
        <v>2019</v>
      </c>
      <c r="J303" s="35" t="s">
        <v>195</v>
      </c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>
      <c r="A304" s="10">
        <v>2.4</v>
      </c>
      <c r="B304" s="27" t="s">
        <v>19</v>
      </c>
      <c r="C304" s="28" t="s">
        <v>90</v>
      </c>
      <c r="D304" s="28" t="s">
        <v>66</v>
      </c>
      <c r="E304" s="29">
        <v>0.1225</v>
      </c>
      <c r="F304" s="30">
        <v>6.7100000000000007E-2</v>
      </c>
      <c r="G304" s="30">
        <v>0.11088000000000001</v>
      </c>
      <c r="H304" s="30"/>
      <c r="I304" s="31">
        <v>2019</v>
      </c>
      <c r="J304" s="35" t="s">
        <v>195</v>
      </c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>
      <c r="A305" s="10">
        <v>2.4</v>
      </c>
      <c r="B305" s="27" t="s">
        <v>19</v>
      </c>
      <c r="C305" s="28" t="s">
        <v>91</v>
      </c>
      <c r="D305" s="28" t="s">
        <v>66</v>
      </c>
      <c r="E305" s="29">
        <v>0</v>
      </c>
      <c r="F305" s="30">
        <v>6.7100000000000007E-2</v>
      </c>
      <c r="G305" s="30">
        <v>0.11088000000000001</v>
      </c>
      <c r="H305" s="30"/>
      <c r="I305" s="31">
        <v>2019</v>
      </c>
      <c r="J305" s="35" t="s">
        <v>195</v>
      </c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>
      <c r="A306" s="10">
        <v>2.4</v>
      </c>
      <c r="B306" s="27" t="s">
        <v>19</v>
      </c>
      <c r="C306" s="28" t="s">
        <v>82</v>
      </c>
      <c r="D306" s="28" t="s">
        <v>82</v>
      </c>
      <c r="E306" s="29">
        <v>0.12039999999999999</v>
      </c>
      <c r="F306" s="30">
        <v>3.9300000000000002E-2</v>
      </c>
      <c r="G306" s="30">
        <v>0.11088000000000001</v>
      </c>
      <c r="H306" s="30"/>
      <c r="I306" s="31">
        <v>2019</v>
      </c>
      <c r="J306" s="35" t="s">
        <v>195</v>
      </c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>
      <c r="A307" s="10">
        <v>2.4</v>
      </c>
      <c r="B307" s="27" t="s">
        <v>19</v>
      </c>
      <c r="C307" s="28" t="s">
        <v>92</v>
      </c>
      <c r="D307" s="28" t="s">
        <v>68</v>
      </c>
      <c r="E307" s="29">
        <v>0.41599999999999998</v>
      </c>
      <c r="F307" s="30">
        <v>0.17580000000000001</v>
      </c>
      <c r="G307" s="30">
        <v>0.11088000000000001</v>
      </c>
      <c r="H307" s="30"/>
      <c r="I307" s="31">
        <v>2019</v>
      </c>
      <c r="J307" s="35" t="s">
        <v>195</v>
      </c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>
      <c r="A308" s="10">
        <v>2.4</v>
      </c>
      <c r="B308" s="27" t="s">
        <v>19</v>
      </c>
      <c r="C308" s="28" t="s">
        <v>93</v>
      </c>
      <c r="D308" s="28" t="s">
        <v>82</v>
      </c>
      <c r="E308" s="29">
        <v>0.11559999999999999</v>
      </c>
      <c r="F308" s="30">
        <v>3.9300000000000002E-2</v>
      </c>
      <c r="G308" s="30">
        <v>0.11088000000000001</v>
      </c>
      <c r="H308" s="30"/>
      <c r="I308" s="31">
        <v>2019</v>
      </c>
      <c r="J308" s="35" t="s">
        <v>195</v>
      </c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>
      <c r="A309" s="10">
        <v>2.4</v>
      </c>
      <c r="B309" s="27" t="s">
        <v>19</v>
      </c>
      <c r="C309" s="28" t="s">
        <v>68</v>
      </c>
      <c r="D309" s="28" t="s">
        <v>68</v>
      </c>
      <c r="E309" s="29">
        <v>0.91220000000000001</v>
      </c>
      <c r="F309" s="30">
        <v>0.17580000000000001</v>
      </c>
      <c r="G309" s="30">
        <v>0.11088000000000001</v>
      </c>
      <c r="H309" s="30"/>
      <c r="I309" s="31">
        <v>2019</v>
      </c>
      <c r="J309" s="35" t="s">
        <v>195</v>
      </c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>
      <c r="A310" s="10">
        <v>2.4</v>
      </c>
      <c r="B310" s="27" t="s">
        <v>19</v>
      </c>
      <c r="C310" s="28" t="s">
        <v>94</v>
      </c>
      <c r="D310" s="28" t="s">
        <v>66</v>
      </c>
      <c r="E310" s="29">
        <v>0</v>
      </c>
      <c r="F310" s="30">
        <v>6.7100000000000007E-2</v>
      </c>
      <c r="G310" s="30">
        <v>0.11088000000000001</v>
      </c>
      <c r="H310" s="30"/>
      <c r="I310" s="31">
        <v>2019</v>
      </c>
      <c r="J310" s="35" t="s">
        <v>195</v>
      </c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>
      <c r="A311" s="10">
        <v>2.4</v>
      </c>
      <c r="B311" s="27" t="s">
        <v>19</v>
      </c>
      <c r="C311" s="28" t="s">
        <v>95</v>
      </c>
      <c r="D311" s="28" t="s">
        <v>66</v>
      </c>
      <c r="E311" s="29">
        <v>0</v>
      </c>
      <c r="F311" s="30">
        <v>6.7100000000000007E-2</v>
      </c>
      <c r="G311" s="30">
        <v>0.11088000000000001</v>
      </c>
      <c r="H311" s="30"/>
      <c r="I311" s="31">
        <v>2019</v>
      </c>
      <c r="J311" s="35" t="s">
        <v>195</v>
      </c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>
      <c r="A312" s="10">
        <v>2.4</v>
      </c>
      <c r="B312" s="27" t="s">
        <v>19</v>
      </c>
      <c r="C312" s="28" t="s">
        <v>96</v>
      </c>
      <c r="D312" s="28" t="s">
        <v>68</v>
      </c>
      <c r="E312" s="29">
        <v>0</v>
      </c>
      <c r="F312" s="30">
        <v>0.17580000000000001</v>
      </c>
      <c r="G312" s="30">
        <v>0.11088000000000001</v>
      </c>
      <c r="H312" s="30"/>
      <c r="I312" s="31">
        <v>2019</v>
      </c>
      <c r="J312" s="35" t="s">
        <v>195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>
      <c r="A313" s="10">
        <v>2.4</v>
      </c>
      <c r="B313" s="27" t="s">
        <v>19</v>
      </c>
      <c r="C313" s="28" t="s">
        <v>97</v>
      </c>
      <c r="D313" s="28" t="s">
        <v>68</v>
      </c>
      <c r="E313" s="29">
        <v>0.18529999999999999</v>
      </c>
      <c r="F313" s="30">
        <v>0.17580000000000001</v>
      </c>
      <c r="G313" s="30">
        <v>0.11088000000000001</v>
      </c>
      <c r="H313" s="30"/>
      <c r="I313" s="31">
        <v>2019</v>
      </c>
      <c r="J313" s="35" t="s">
        <v>195</v>
      </c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>
      <c r="A314" s="10">
        <v>2.4</v>
      </c>
      <c r="B314" s="27" t="s">
        <v>19</v>
      </c>
      <c r="C314" s="28" t="s">
        <v>98</v>
      </c>
      <c r="D314" s="28" t="s">
        <v>82</v>
      </c>
      <c r="E314" s="29">
        <v>0</v>
      </c>
      <c r="F314" s="30">
        <v>3.9300000000000002E-2</v>
      </c>
      <c r="G314" s="30">
        <v>0.11088000000000001</v>
      </c>
      <c r="H314" s="30"/>
      <c r="I314" s="31">
        <v>2019</v>
      </c>
      <c r="J314" s="35" t="s">
        <v>195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>
      <c r="A315" s="10">
        <v>2.4</v>
      </c>
      <c r="B315" s="27" t="s">
        <v>19</v>
      </c>
      <c r="C315" s="28" t="s">
        <v>99</v>
      </c>
      <c r="D315" s="28" t="s">
        <v>72</v>
      </c>
      <c r="E315" s="29">
        <v>0.60540000000000005</v>
      </c>
      <c r="F315" s="30">
        <v>0.2722</v>
      </c>
      <c r="G315" s="30">
        <v>0.11088000000000001</v>
      </c>
      <c r="H315" s="30"/>
      <c r="I315" s="31">
        <v>2019</v>
      </c>
      <c r="J315" s="35" t="s">
        <v>195</v>
      </c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>
      <c r="A316" s="10">
        <v>2.4</v>
      </c>
      <c r="B316" s="27" t="s">
        <v>19</v>
      </c>
      <c r="C316" s="28" t="s">
        <v>100</v>
      </c>
      <c r="D316" s="28" t="s">
        <v>72</v>
      </c>
      <c r="E316" s="29">
        <v>0.39090000000000003</v>
      </c>
      <c r="F316" s="30">
        <v>0.2722</v>
      </c>
      <c r="G316" s="30">
        <v>0.11088000000000001</v>
      </c>
      <c r="H316" s="30"/>
      <c r="I316" s="31">
        <v>2019</v>
      </c>
      <c r="J316" s="35" t="s">
        <v>195</v>
      </c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>
      <c r="A317" s="10">
        <v>2.4</v>
      </c>
      <c r="B317" s="27" t="s">
        <v>19</v>
      </c>
      <c r="C317" s="28" t="s">
        <v>101</v>
      </c>
      <c r="D317" s="28" t="s">
        <v>63</v>
      </c>
      <c r="E317" s="29">
        <v>0</v>
      </c>
      <c r="F317" s="30">
        <v>0</v>
      </c>
      <c r="G317" s="30">
        <v>0.11088000000000001</v>
      </c>
      <c r="H317" s="30"/>
      <c r="I317" s="31">
        <v>2019</v>
      </c>
      <c r="J317" s="35" t="s">
        <v>195</v>
      </c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>
      <c r="A318" s="10">
        <v>2.4</v>
      </c>
      <c r="B318" s="27" t="s">
        <v>19</v>
      </c>
      <c r="C318" s="28" t="s">
        <v>102</v>
      </c>
      <c r="D318" s="28" t="s">
        <v>72</v>
      </c>
      <c r="E318" s="29">
        <v>0.16270000000000001</v>
      </c>
      <c r="F318" s="30">
        <v>0.2722</v>
      </c>
      <c r="G318" s="30">
        <v>0.11088000000000001</v>
      </c>
      <c r="H318" s="30"/>
      <c r="I318" s="31">
        <v>2019</v>
      </c>
      <c r="J318" s="35" t="s">
        <v>195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>
      <c r="A319" s="10">
        <v>2.4</v>
      </c>
      <c r="B319" s="27" t="s">
        <v>19</v>
      </c>
      <c r="C319" s="28" t="s">
        <v>103</v>
      </c>
      <c r="D319" s="28" t="s">
        <v>66</v>
      </c>
      <c r="E319" s="29">
        <v>0.25240000000000001</v>
      </c>
      <c r="F319" s="30">
        <v>6.7100000000000007E-2</v>
      </c>
      <c r="G319" s="30">
        <v>0.11088000000000001</v>
      </c>
      <c r="H319" s="30"/>
      <c r="I319" s="31">
        <v>2019</v>
      </c>
      <c r="J319" s="35" t="s">
        <v>195</v>
      </c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>
      <c r="A320" s="10">
        <v>2.4</v>
      </c>
      <c r="B320" s="27" t="s">
        <v>19</v>
      </c>
      <c r="C320" s="28" t="s">
        <v>104</v>
      </c>
      <c r="D320" s="28" t="s">
        <v>68</v>
      </c>
      <c r="E320" s="29">
        <v>0</v>
      </c>
      <c r="F320" s="30">
        <v>0.17580000000000001</v>
      </c>
      <c r="G320" s="30">
        <v>0.11088000000000001</v>
      </c>
      <c r="H320" s="30"/>
      <c r="I320" s="31">
        <v>2019</v>
      </c>
      <c r="J320" s="35" t="s">
        <v>195</v>
      </c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>
      <c r="A321" s="10">
        <v>2.5</v>
      </c>
      <c r="B321" s="27" t="s">
        <v>20</v>
      </c>
      <c r="C321" s="28" t="s">
        <v>62</v>
      </c>
      <c r="D321" s="28" t="s">
        <v>63</v>
      </c>
      <c r="E321" s="29">
        <v>0</v>
      </c>
      <c r="F321" s="30">
        <v>10.296010000000001</v>
      </c>
      <c r="G321" s="30">
        <v>24.967133019999999</v>
      </c>
      <c r="H321" s="30">
        <v>43.55</v>
      </c>
      <c r="I321" s="36">
        <v>2019</v>
      </c>
      <c r="J321" s="36" t="s">
        <v>196</v>
      </c>
      <c r="K321" s="37" t="s">
        <v>197</v>
      </c>
      <c r="L321" s="37" t="s">
        <v>198</v>
      </c>
      <c r="M321" s="38" t="s">
        <v>199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>
      <c r="A322" s="10">
        <v>2.5</v>
      </c>
      <c r="B322" s="27" t="s">
        <v>20</v>
      </c>
      <c r="C322" s="28" t="s">
        <v>65</v>
      </c>
      <c r="D322" s="28" t="s">
        <v>66</v>
      </c>
      <c r="E322" s="29">
        <v>0</v>
      </c>
      <c r="F322" s="30">
        <v>8.8357399999999995</v>
      </c>
      <c r="G322" s="30">
        <v>24.967133019999999</v>
      </c>
      <c r="H322" s="30">
        <v>43.55</v>
      </c>
      <c r="I322" s="36">
        <v>2019</v>
      </c>
      <c r="J322" s="36" t="s">
        <v>196</v>
      </c>
      <c r="K322" s="37" t="s">
        <v>197</v>
      </c>
      <c r="L322" s="37" t="s">
        <v>198</v>
      </c>
      <c r="M322" s="38" t="s">
        <v>199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>
      <c r="A323" s="10">
        <v>2.5</v>
      </c>
      <c r="B323" s="27" t="s">
        <v>20</v>
      </c>
      <c r="C323" s="28" t="s">
        <v>63</v>
      </c>
      <c r="D323" s="28" t="s">
        <v>63</v>
      </c>
      <c r="E323" s="29">
        <v>0.1197</v>
      </c>
      <c r="F323" s="30">
        <v>10.296010000000001</v>
      </c>
      <c r="G323" s="30">
        <v>24.967133019999999</v>
      </c>
      <c r="H323" s="30">
        <v>43.55</v>
      </c>
      <c r="I323" s="36">
        <v>2019</v>
      </c>
      <c r="J323" s="36" t="s">
        <v>196</v>
      </c>
      <c r="K323" s="37" t="s">
        <v>197</v>
      </c>
      <c r="L323" s="37" t="s">
        <v>198</v>
      </c>
      <c r="M323" s="38" t="s">
        <v>199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>
      <c r="A324" s="10">
        <v>2.5</v>
      </c>
      <c r="B324" s="27" t="s">
        <v>20</v>
      </c>
      <c r="C324" s="28" t="s">
        <v>67</v>
      </c>
      <c r="D324" s="28" t="s">
        <v>68</v>
      </c>
      <c r="E324" s="29">
        <v>0</v>
      </c>
      <c r="F324" s="30">
        <v>35.723219999999998</v>
      </c>
      <c r="G324" s="30">
        <v>24.967133019999999</v>
      </c>
      <c r="H324" s="30">
        <v>43.55</v>
      </c>
      <c r="I324" s="36">
        <v>2019</v>
      </c>
      <c r="J324" s="36" t="s">
        <v>196</v>
      </c>
      <c r="K324" s="37" t="s">
        <v>197</v>
      </c>
      <c r="L324" s="37" t="s">
        <v>198</v>
      </c>
      <c r="M324" s="38" t="s">
        <v>199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>
      <c r="A325" s="10">
        <v>2.5</v>
      </c>
      <c r="B325" s="27" t="s">
        <v>20</v>
      </c>
      <c r="C325" s="28" t="s">
        <v>69</v>
      </c>
      <c r="D325" s="28" t="s">
        <v>68</v>
      </c>
      <c r="E325" s="29">
        <v>0.311</v>
      </c>
      <c r="F325" s="30">
        <v>35.723219999999998</v>
      </c>
      <c r="G325" s="30">
        <v>24.967133019999999</v>
      </c>
      <c r="H325" s="30">
        <v>43.55</v>
      </c>
      <c r="I325" s="36">
        <v>2019</v>
      </c>
      <c r="J325" s="36" t="s">
        <v>196</v>
      </c>
      <c r="K325" s="37" t="s">
        <v>197</v>
      </c>
      <c r="L325" s="37" t="s">
        <v>198</v>
      </c>
      <c r="M325" s="38" t="s">
        <v>199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>
      <c r="A326" s="10">
        <v>2.5</v>
      </c>
      <c r="B326" s="27" t="s">
        <v>20</v>
      </c>
      <c r="C326" s="28" t="s">
        <v>70</v>
      </c>
      <c r="D326" s="28" t="s">
        <v>66</v>
      </c>
      <c r="E326" s="29">
        <v>0</v>
      </c>
      <c r="F326" s="30">
        <v>8.8357399999999995</v>
      </c>
      <c r="G326" s="30">
        <v>24.967133019999999</v>
      </c>
      <c r="H326" s="30">
        <v>43.55</v>
      </c>
      <c r="I326" s="36">
        <v>2019</v>
      </c>
      <c r="J326" s="36" t="s">
        <v>196</v>
      </c>
      <c r="K326" s="37" t="s">
        <v>197</v>
      </c>
      <c r="L326" s="37" t="s">
        <v>198</v>
      </c>
      <c r="M326" s="38" t="s">
        <v>199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>
      <c r="A327" s="10">
        <v>2.5</v>
      </c>
      <c r="B327" s="27" t="s">
        <v>20</v>
      </c>
      <c r="C327" s="28" t="s">
        <v>71</v>
      </c>
      <c r="D327" s="28" t="s">
        <v>72</v>
      </c>
      <c r="E327" s="29">
        <v>5.57E-2</v>
      </c>
      <c r="F327" s="30">
        <v>9.2994872910000002</v>
      </c>
      <c r="G327" s="30">
        <v>24.967133019999999</v>
      </c>
      <c r="H327" s="30">
        <v>43.55</v>
      </c>
      <c r="I327" s="36">
        <v>2019</v>
      </c>
      <c r="J327" s="36" t="s">
        <v>196</v>
      </c>
      <c r="K327" s="37" t="s">
        <v>197</v>
      </c>
      <c r="L327" s="37" t="s">
        <v>198</v>
      </c>
      <c r="M327" s="38" t="s">
        <v>199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>
      <c r="A328" s="10">
        <v>2.5</v>
      </c>
      <c r="B328" s="27" t="s">
        <v>20</v>
      </c>
      <c r="C328" s="28" t="s">
        <v>73</v>
      </c>
      <c r="D328" s="28" t="s">
        <v>68</v>
      </c>
      <c r="E328" s="29">
        <v>0.1216</v>
      </c>
      <c r="F328" s="30">
        <v>35.723219999999998</v>
      </c>
      <c r="G328" s="30">
        <v>24.967133019999999</v>
      </c>
      <c r="H328" s="30">
        <v>43.55</v>
      </c>
      <c r="I328" s="36">
        <v>2019</v>
      </c>
      <c r="J328" s="36" t="s">
        <v>196</v>
      </c>
      <c r="K328" s="37" t="s">
        <v>197</v>
      </c>
      <c r="L328" s="37" t="s">
        <v>198</v>
      </c>
      <c r="M328" s="38" t="s">
        <v>199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>
      <c r="A329" s="10">
        <v>2.5</v>
      </c>
      <c r="B329" s="27" t="s">
        <v>20</v>
      </c>
      <c r="C329" s="28" t="s">
        <v>74</v>
      </c>
      <c r="D329" s="28" t="s">
        <v>68</v>
      </c>
      <c r="E329" s="29">
        <v>5.4699999999999999E-2</v>
      </c>
      <c r="F329" s="30">
        <v>35.723219999999998</v>
      </c>
      <c r="G329" s="30">
        <v>24.967133019999999</v>
      </c>
      <c r="H329" s="30">
        <v>43.55</v>
      </c>
      <c r="I329" s="36">
        <v>2019</v>
      </c>
      <c r="J329" s="36" t="s">
        <v>196</v>
      </c>
      <c r="K329" s="37" t="s">
        <v>197</v>
      </c>
      <c r="L329" s="37" t="s">
        <v>198</v>
      </c>
      <c r="M329" s="38" t="s">
        <v>199</v>
      </c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>
      <c r="A330" s="10">
        <v>2.5</v>
      </c>
      <c r="B330" s="27" t="s">
        <v>20</v>
      </c>
      <c r="C330" s="28" t="s">
        <v>75</v>
      </c>
      <c r="D330" s="28" t="s">
        <v>72</v>
      </c>
      <c r="E330" s="29">
        <v>0</v>
      </c>
      <c r="F330" s="30">
        <v>9.2994872910000002</v>
      </c>
      <c r="G330" s="30">
        <v>24.967133019999999</v>
      </c>
      <c r="H330" s="30">
        <v>43.55</v>
      </c>
      <c r="I330" s="36">
        <v>2019</v>
      </c>
      <c r="J330" s="36" t="s">
        <v>196</v>
      </c>
      <c r="K330" s="37" t="s">
        <v>197</v>
      </c>
      <c r="L330" s="37" t="s">
        <v>198</v>
      </c>
      <c r="M330" s="38" t="s">
        <v>199</v>
      </c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>
      <c r="A331" s="10">
        <v>2.5</v>
      </c>
      <c r="B331" s="27" t="s">
        <v>20</v>
      </c>
      <c r="C331" s="28" t="s">
        <v>76</v>
      </c>
      <c r="D331" s="28" t="s">
        <v>68</v>
      </c>
      <c r="E331" s="29">
        <v>0.1221</v>
      </c>
      <c r="F331" s="30">
        <v>35.723219999999998</v>
      </c>
      <c r="G331" s="30">
        <v>24.967133019999999</v>
      </c>
      <c r="H331" s="30">
        <v>43.55</v>
      </c>
      <c r="I331" s="36">
        <v>2019</v>
      </c>
      <c r="J331" s="36" t="s">
        <v>196</v>
      </c>
      <c r="K331" s="37" t="s">
        <v>197</v>
      </c>
      <c r="L331" s="37" t="s">
        <v>198</v>
      </c>
      <c r="M331" s="38" t="s">
        <v>199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>
      <c r="A332" s="10">
        <v>2.5</v>
      </c>
      <c r="B332" s="27" t="s">
        <v>20</v>
      </c>
      <c r="C332" s="28" t="s">
        <v>77</v>
      </c>
      <c r="D332" s="28" t="s">
        <v>66</v>
      </c>
      <c r="E332" s="29">
        <v>0.30740000000000001</v>
      </c>
      <c r="F332" s="30">
        <v>8.8357399999999995</v>
      </c>
      <c r="G332" s="30">
        <v>24.967133019999999</v>
      </c>
      <c r="H332" s="30">
        <v>43.55</v>
      </c>
      <c r="I332" s="36">
        <v>2019</v>
      </c>
      <c r="J332" s="36" t="s">
        <v>196</v>
      </c>
      <c r="K332" s="37" t="s">
        <v>197</v>
      </c>
      <c r="L332" s="37" t="s">
        <v>198</v>
      </c>
      <c r="M332" s="38" t="s">
        <v>199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>
      <c r="A333" s="10">
        <v>2.5</v>
      </c>
      <c r="B333" s="27" t="s">
        <v>20</v>
      </c>
      <c r="C333" s="28" t="s">
        <v>78</v>
      </c>
      <c r="D333" s="28" t="s">
        <v>68</v>
      </c>
      <c r="E333" s="29">
        <v>0</v>
      </c>
      <c r="F333" s="30">
        <v>35.723219999999998</v>
      </c>
      <c r="G333" s="30">
        <v>24.967133019999999</v>
      </c>
      <c r="H333" s="30">
        <v>43.55</v>
      </c>
      <c r="I333" s="36">
        <v>2019</v>
      </c>
      <c r="J333" s="36" t="s">
        <v>196</v>
      </c>
      <c r="K333" s="37" t="s">
        <v>197</v>
      </c>
      <c r="L333" s="37" t="s">
        <v>198</v>
      </c>
      <c r="M333" s="38" t="s">
        <v>199</v>
      </c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>
      <c r="A334" s="10">
        <v>2.5</v>
      </c>
      <c r="B334" s="27" t="s">
        <v>20</v>
      </c>
      <c r="C334" s="28" t="s">
        <v>79</v>
      </c>
      <c r="D334" s="28" t="s">
        <v>68</v>
      </c>
      <c r="E334" s="29">
        <v>0</v>
      </c>
      <c r="F334" s="30">
        <v>35.723219999999998</v>
      </c>
      <c r="G334" s="30">
        <v>24.967133019999999</v>
      </c>
      <c r="H334" s="30">
        <v>43.55</v>
      </c>
      <c r="I334" s="36">
        <v>2019</v>
      </c>
      <c r="J334" s="36" t="s">
        <v>196</v>
      </c>
      <c r="K334" s="37" t="s">
        <v>197</v>
      </c>
      <c r="L334" s="37" t="s">
        <v>198</v>
      </c>
      <c r="M334" s="38" t="s">
        <v>199</v>
      </c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>
      <c r="A335" s="10">
        <v>2.5</v>
      </c>
      <c r="B335" s="27" t="s">
        <v>20</v>
      </c>
      <c r="C335" s="28" t="s">
        <v>80</v>
      </c>
      <c r="D335" s="28" t="s">
        <v>66</v>
      </c>
      <c r="E335" s="29">
        <v>0</v>
      </c>
      <c r="F335" s="30">
        <v>8.8357399999999995</v>
      </c>
      <c r="G335" s="30">
        <v>24.967133019999999</v>
      </c>
      <c r="H335" s="30">
        <v>43.55</v>
      </c>
      <c r="I335" s="36">
        <v>2019</v>
      </c>
      <c r="J335" s="36" t="s">
        <v>196</v>
      </c>
      <c r="K335" s="37" t="s">
        <v>197</v>
      </c>
      <c r="L335" s="37" t="s">
        <v>198</v>
      </c>
      <c r="M335" s="38" t="s">
        <v>199</v>
      </c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>
      <c r="A336" s="10">
        <v>2.5</v>
      </c>
      <c r="B336" s="27" t="s">
        <v>20</v>
      </c>
      <c r="C336" s="28" t="s">
        <v>81</v>
      </c>
      <c r="D336" s="28" t="s">
        <v>82</v>
      </c>
      <c r="E336" s="29">
        <v>0</v>
      </c>
      <c r="F336" s="30">
        <v>123.65716</v>
      </c>
      <c r="G336" s="30">
        <v>24.967133019999999</v>
      </c>
      <c r="H336" s="30">
        <v>43.55</v>
      </c>
      <c r="I336" s="36">
        <v>2019</v>
      </c>
      <c r="J336" s="36" t="s">
        <v>196</v>
      </c>
      <c r="K336" s="37" t="s">
        <v>197</v>
      </c>
      <c r="L336" s="37" t="s">
        <v>198</v>
      </c>
      <c r="M336" s="38" t="s">
        <v>199</v>
      </c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>
      <c r="A337" s="10">
        <v>2.5</v>
      </c>
      <c r="B337" s="27" t="s">
        <v>20</v>
      </c>
      <c r="C337" s="28" t="s">
        <v>83</v>
      </c>
      <c r="D337" s="28" t="s">
        <v>68</v>
      </c>
      <c r="E337" s="29">
        <v>0.19500000000000001</v>
      </c>
      <c r="F337" s="30">
        <v>35.723219999999998</v>
      </c>
      <c r="G337" s="30">
        <v>24.967133019999999</v>
      </c>
      <c r="H337" s="30">
        <v>43.55</v>
      </c>
      <c r="I337" s="36">
        <v>2019</v>
      </c>
      <c r="J337" s="36" t="s">
        <v>196</v>
      </c>
      <c r="K337" s="37" t="s">
        <v>197</v>
      </c>
      <c r="L337" s="37" t="s">
        <v>198</v>
      </c>
      <c r="M337" s="38" t="s">
        <v>199</v>
      </c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>
      <c r="A338" s="10">
        <v>2.5</v>
      </c>
      <c r="B338" s="27" t="s">
        <v>20</v>
      </c>
      <c r="C338" s="28" t="s">
        <v>84</v>
      </c>
      <c r="D338" s="28" t="s">
        <v>68</v>
      </c>
      <c r="E338" s="29">
        <v>0</v>
      </c>
      <c r="F338" s="30">
        <v>35.723219999999998</v>
      </c>
      <c r="G338" s="30">
        <v>24.967133019999999</v>
      </c>
      <c r="H338" s="30">
        <v>43.55</v>
      </c>
      <c r="I338" s="36">
        <v>2019</v>
      </c>
      <c r="J338" s="36" t="s">
        <v>196</v>
      </c>
      <c r="K338" s="37" t="s">
        <v>197</v>
      </c>
      <c r="L338" s="37" t="s">
        <v>198</v>
      </c>
      <c r="M338" s="38" t="s">
        <v>199</v>
      </c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>
      <c r="A339" s="10">
        <v>2.5</v>
      </c>
      <c r="B339" s="27" t="s">
        <v>20</v>
      </c>
      <c r="C339" s="28" t="s">
        <v>85</v>
      </c>
      <c r="D339" s="28" t="s">
        <v>82</v>
      </c>
      <c r="E339" s="29">
        <v>0</v>
      </c>
      <c r="F339" s="30">
        <v>123.65716</v>
      </c>
      <c r="G339" s="30">
        <v>24.967133019999999</v>
      </c>
      <c r="H339" s="30">
        <v>43.55</v>
      </c>
      <c r="I339" s="36">
        <v>2019</v>
      </c>
      <c r="J339" s="36" t="s">
        <v>196</v>
      </c>
      <c r="K339" s="37" t="s">
        <v>197</v>
      </c>
      <c r="L339" s="37" t="s">
        <v>198</v>
      </c>
      <c r="M339" s="38" t="s">
        <v>199</v>
      </c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>
      <c r="A340" s="10">
        <v>2.5</v>
      </c>
      <c r="B340" s="27" t="s">
        <v>20</v>
      </c>
      <c r="C340" s="28" t="s">
        <v>86</v>
      </c>
      <c r="D340" s="28" t="s">
        <v>82</v>
      </c>
      <c r="E340" s="29">
        <v>0</v>
      </c>
      <c r="F340" s="30">
        <v>123.65716</v>
      </c>
      <c r="G340" s="30">
        <v>24.967133019999999</v>
      </c>
      <c r="H340" s="30">
        <v>43.55</v>
      </c>
      <c r="I340" s="36">
        <v>2019</v>
      </c>
      <c r="J340" s="36" t="s">
        <v>196</v>
      </c>
      <c r="K340" s="37" t="s">
        <v>197</v>
      </c>
      <c r="L340" s="37" t="s">
        <v>198</v>
      </c>
      <c r="M340" s="38" t="s">
        <v>199</v>
      </c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>
      <c r="A341" s="10">
        <v>2.5</v>
      </c>
      <c r="B341" s="27" t="s">
        <v>20</v>
      </c>
      <c r="C341" s="28" t="s">
        <v>87</v>
      </c>
      <c r="D341" s="28" t="s">
        <v>66</v>
      </c>
      <c r="E341" s="29">
        <v>0.1484</v>
      </c>
      <c r="F341" s="30">
        <v>8.8357399999999995</v>
      </c>
      <c r="G341" s="30">
        <v>24.967133019999999</v>
      </c>
      <c r="H341" s="30">
        <v>43.55</v>
      </c>
      <c r="I341" s="36">
        <v>2019</v>
      </c>
      <c r="J341" s="36" t="s">
        <v>196</v>
      </c>
      <c r="K341" s="37" t="s">
        <v>197</v>
      </c>
      <c r="L341" s="37" t="s">
        <v>198</v>
      </c>
      <c r="M341" s="38" t="s">
        <v>199</v>
      </c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>
      <c r="A342" s="10">
        <v>2.5</v>
      </c>
      <c r="B342" s="27" t="s">
        <v>20</v>
      </c>
      <c r="C342" s="28" t="s">
        <v>88</v>
      </c>
      <c r="D342" s="28" t="s">
        <v>68</v>
      </c>
      <c r="E342" s="29">
        <v>5.6399999999999999E-2</v>
      </c>
      <c r="F342" s="30">
        <v>35.723219999999998</v>
      </c>
      <c r="G342" s="30">
        <v>24.967133019999999</v>
      </c>
      <c r="H342" s="30">
        <v>43.55</v>
      </c>
      <c r="I342" s="36">
        <v>2019</v>
      </c>
      <c r="J342" s="36" t="s">
        <v>196</v>
      </c>
      <c r="K342" s="37" t="s">
        <v>197</v>
      </c>
      <c r="L342" s="37" t="s">
        <v>198</v>
      </c>
      <c r="M342" s="38" t="s">
        <v>199</v>
      </c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>
      <c r="A343" s="10">
        <v>2.5</v>
      </c>
      <c r="B343" s="27" t="s">
        <v>20</v>
      </c>
      <c r="C343" s="28" t="s">
        <v>89</v>
      </c>
      <c r="D343" s="28" t="s">
        <v>68</v>
      </c>
      <c r="E343" s="29">
        <v>0</v>
      </c>
      <c r="F343" s="30">
        <v>35.723219999999998</v>
      </c>
      <c r="G343" s="30">
        <v>24.967133019999999</v>
      </c>
      <c r="H343" s="30">
        <v>43.55</v>
      </c>
      <c r="I343" s="36">
        <v>2019</v>
      </c>
      <c r="J343" s="36" t="s">
        <v>196</v>
      </c>
      <c r="K343" s="37" t="s">
        <v>197</v>
      </c>
      <c r="L343" s="37" t="s">
        <v>198</v>
      </c>
      <c r="M343" s="38" t="s">
        <v>199</v>
      </c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>
      <c r="A344" s="10">
        <v>2.5</v>
      </c>
      <c r="B344" s="27" t="s">
        <v>20</v>
      </c>
      <c r="C344" s="28" t="s">
        <v>90</v>
      </c>
      <c r="D344" s="28" t="s">
        <v>66</v>
      </c>
      <c r="E344" s="29">
        <v>0.24490000000000001</v>
      </c>
      <c r="F344" s="30">
        <v>8.8357399999999995</v>
      </c>
      <c r="G344" s="30">
        <v>24.967133019999999</v>
      </c>
      <c r="H344" s="30">
        <v>43.55</v>
      </c>
      <c r="I344" s="36">
        <v>2019</v>
      </c>
      <c r="J344" s="36" t="s">
        <v>196</v>
      </c>
      <c r="K344" s="37" t="s">
        <v>197</v>
      </c>
      <c r="L344" s="37" t="s">
        <v>198</v>
      </c>
      <c r="M344" s="38" t="s">
        <v>199</v>
      </c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>
      <c r="A345" s="10">
        <v>2.5</v>
      </c>
      <c r="B345" s="27" t="s">
        <v>20</v>
      </c>
      <c r="C345" s="28" t="s">
        <v>91</v>
      </c>
      <c r="D345" s="28" t="s">
        <v>66</v>
      </c>
      <c r="E345" s="29">
        <v>0</v>
      </c>
      <c r="F345" s="30">
        <v>8.8357399999999995</v>
      </c>
      <c r="G345" s="30">
        <v>24.967133019999999</v>
      </c>
      <c r="H345" s="30">
        <v>43.55</v>
      </c>
      <c r="I345" s="36">
        <v>2019</v>
      </c>
      <c r="J345" s="36" t="s">
        <v>196</v>
      </c>
      <c r="K345" s="37" t="s">
        <v>197</v>
      </c>
      <c r="L345" s="37" t="s">
        <v>198</v>
      </c>
      <c r="M345" s="38" t="s">
        <v>199</v>
      </c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>
      <c r="A346" s="10">
        <v>2.5</v>
      </c>
      <c r="B346" s="27" t="s">
        <v>20</v>
      </c>
      <c r="C346" s="28" t="s">
        <v>82</v>
      </c>
      <c r="D346" s="28" t="s">
        <v>82</v>
      </c>
      <c r="E346" s="29">
        <v>0.33710000000000001</v>
      </c>
      <c r="F346" s="30">
        <v>123.65716</v>
      </c>
      <c r="G346" s="30">
        <v>24.967133019999999</v>
      </c>
      <c r="H346" s="30">
        <v>43.55</v>
      </c>
      <c r="I346" s="36">
        <v>2019</v>
      </c>
      <c r="J346" s="36" t="s">
        <v>196</v>
      </c>
      <c r="K346" s="37" t="s">
        <v>197</v>
      </c>
      <c r="L346" s="37" t="s">
        <v>198</v>
      </c>
      <c r="M346" s="38" t="s">
        <v>199</v>
      </c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>
      <c r="A347" s="10">
        <v>2.5</v>
      </c>
      <c r="B347" s="27" t="s">
        <v>20</v>
      </c>
      <c r="C347" s="28" t="s">
        <v>92</v>
      </c>
      <c r="D347" s="28" t="s">
        <v>68</v>
      </c>
      <c r="E347" s="29">
        <v>0.19409999999999999</v>
      </c>
      <c r="F347" s="30">
        <v>35.723219999999998</v>
      </c>
      <c r="G347" s="30">
        <v>24.967133019999999</v>
      </c>
      <c r="H347" s="30">
        <v>43.55</v>
      </c>
      <c r="I347" s="36">
        <v>2019</v>
      </c>
      <c r="J347" s="36" t="s">
        <v>196</v>
      </c>
      <c r="K347" s="37" t="s">
        <v>197</v>
      </c>
      <c r="L347" s="37" t="s">
        <v>198</v>
      </c>
      <c r="M347" s="38" t="s">
        <v>199</v>
      </c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>
      <c r="A348" s="10">
        <v>2.5</v>
      </c>
      <c r="B348" s="27" t="s">
        <v>20</v>
      </c>
      <c r="C348" s="28" t="s">
        <v>93</v>
      </c>
      <c r="D348" s="28" t="s">
        <v>82</v>
      </c>
      <c r="E348" s="29">
        <v>0.11559999999999999</v>
      </c>
      <c r="F348" s="30">
        <v>123.65716</v>
      </c>
      <c r="G348" s="30">
        <v>24.967133019999999</v>
      </c>
      <c r="H348" s="30">
        <v>43.55</v>
      </c>
      <c r="I348" s="36">
        <v>2019</v>
      </c>
      <c r="J348" s="36" t="s">
        <v>196</v>
      </c>
      <c r="K348" s="37" t="s">
        <v>197</v>
      </c>
      <c r="L348" s="37" t="s">
        <v>198</v>
      </c>
      <c r="M348" s="38" t="s">
        <v>199</v>
      </c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>
      <c r="A349" s="10">
        <v>2.5</v>
      </c>
      <c r="B349" s="27" t="s">
        <v>20</v>
      </c>
      <c r="C349" s="28" t="s">
        <v>68</v>
      </c>
      <c r="D349" s="28" t="s">
        <v>68</v>
      </c>
      <c r="E349" s="29">
        <v>0.5151</v>
      </c>
      <c r="F349" s="30">
        <v>35.723219999999998</v>
      </c>
      <c r="G349" s="30">
        <v>24.967133019999999</v>
      </c>
      <c r="H349" s="30">
        <v>43.55</v>
      </c>
      <c r="I349" s="36">
        <v>2019</v>
      </c>
      <c r="J349" s="36" t="s">
        <v>196</v>
      </c>
      <c r="K349" s="37" t="s">
        <v>197</v>
      </c>
      <c r="L349" s="37" t="s">
        <v>198</v>
      </c>
      <c r="M349" s="38" t="s">
        <v>199</v>
      </c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>
      <c r="A350" s="10">
        <v>2.5</v>
      </c>
      <c r="B350" s="27" t="s">
        <v>20</v>
      </c>
      <c r="C350" s="28" t="s">
        <v>94</v>
      </c>
      <c r="D350" s="28" t="s">
        <v>66</v>
      </c>
      <c r="E350" s="29">
        <v>0</v>
      </c>
      <c r="F350" s="30">
        <v>8.8357399999999995</v>
      </c>
      <c r="G350" s="30">
        <v>24.967133019999999</v>
      </c>
      <c r="H350" s="30">
        <v>43.55</v>
      </c>
      <c r="I350" s="36">
        <v>2019</v>
      </c>
      <c r="J350" s="36" t="s">
        <v>196</v>
      </c>
      <c r="K350" s="37" t="s">
        <v>197</v>
      </c>
      <c r="L350" s="37" t="s">
        <v>198</v>
      </c>
      <c r="M350" s="38" t="s">
        <v>199</v>
      </c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>
      <c r="A351" s="10">
        <v>2.5</v>
      </c>
      <c r="B351" s="27" t="s">
        <v>20</v>
      </c>
      <c r="C351" s="28" t="s">
        <v>95</v>
      </c>
      <c r="D351" s="28" t="s">
        <v>66</v>
      </c>
      <c r="E351" s="29">
        <v>0</v>
      </c>
      <c r="F351" s="30">
        <v>8.8357399999999995</v>
      </c>
      <c r="G351" s="30">
        <v>24.967133019999999</v>
      </c>
      <c r="H351" s="30">
        <v>43.55</v>
      </c>
      <c r="I351" s="36">
        <v>2019</v>
      </c>
      <c r="J351" s="36" t="s">
        <v>196</v>
      </c>
      <c r="K351" s="37" t="s">
        <v>197</v>
      </c>
      <c r="L351" s="37" t="s">
        <v>198</v>
      </c>
      <c r="M351" s="38" t="s">
        <v>199</v>
      </c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>
      <c r="A352" s="10">
        <v>2.5</v>
      </c>
      <c r="B352" s="27" t="s">
        <v>20</v>
      </c>
      <c r="C352" s="28" t="s">
        <v>96</v>
      </c>
      <c r="D352" s="28" t="s">
        <v>68</v>
      </c>
      <c r="E352" s="29">
        <v>0.189</v>
      </c>
      <c r="F352" s="30">
        <v>35.723219999999998</v>
      </c>
      <c r="G352" s="30">
        <v>24.967133019999999</v>
      </c>
      <c r="H352" s="30">
        <v>43.55</v>
      </c>
      <c r="I352" s="36">
        <v>2019</v>
      </c>
      <c r="J352" s="36" t="s">
        <v>196</v>
      </c>
      <c r="K352" s="37" t="s">
        <v>197</v>
      </c>
      <c r="L352" s="37" t="s">
        <v>198</v>
      </c>
      <c r="M352" s="38" t="s">
        <v>199</v>
      </c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>
      <c r="A353" s="10">
        <v>2.5</v>
      </c>
      <c r="B353" s="27" t="s">
        <v>20</v>
      </c>
      <c r="C353" s="28" t="s">
        <v>97</v>
      </c>
      <c r="D353" s="28" t="s">
        <v>68</v>
      </c>
      <c r="E353" s="29">
        <v>0.3705</v>
      </c>
      <c r="F353" s="30">
        <v>35.723219999999998</v>
      </c>
      <c r="G353" s="30">
        <v>24.967133019999999</v>
      </c>
      <c r="H353" s="30">
        <v>43.55</v>
      </c>
      <c r="I353" s="36">
        <v>2019</v>
      </c>
      <c r="J353" s="36" t="s">
        <v>196</v>
      </c>
      <c r="K353" s="37" t="s">
        <v>197</v>
      </c>
      <c r="L353" s="37" t="s">
        <v>198</v>
      </c>
      <c r="M353" s="38" t="s">
        <v>199</v>
      </c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>
      <c r="A354" s="10">
        <v>2.5</v>
      </c>
      <c r="B354" s="27" t="s">
        <v>20</v>
      </c>
      <c r="C354" s="28" t="s">
        <v>98</v>
      </c>
      <c r="D354" s="28" t="s">
        <v>82</v>
      </c>
      <c r="E354" s="29">
        <v>0.26840000000000003</v>
      </c>
      <c r="F354" s="30">
        <v>123.65716</v>
      </c>
      <c r="G354" s="30">
        <v>24.967133019999999</v>
      </c>
      <c r="H354" s="30">
        <v>43.55</v>
      </c>
      <c r="I354" s="36">
        <v>2019</v>
      </c>
      <c r="J354" s="36" t="s">
        <v>196</v>
      </c>
      <c r="K354" s="37" t="s">
        <v>197</v>
      </c>
      <c r="L354" s="37" t="s">
        <v>198</v>
      </c>
      <c r="M354" s="38" t="s">
        <v>199</v>
      </c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>
      <c r="A355" s="10">
        <v>2.5</v>
      </c>
      <c r="B355" s="27" t="s">
        <v>20</v>
      </c>
      <c r="C355" s="28" t="s">
        <v>99</v>
      </c>
      <c r="D355" s="28" t="s">
        <v>72</v>
      </c>
      <c r="E355" s="29">
        <v>0.30280000000000001</v>
      </c>
      <c r="F355" s="30">
        <v>9.2506900000000005</v>
      </c>
      <c r="G355" s="30">
        <v>24.967133019999999</v>
      </c>
      <c r="H355" s="30">
        <v>43.55</v>
      </c>
      <c r="I355" s="36">
        <v>2019</v>
      </c>
      <c r="J355" s="36" t="s">
        <v>196</v>
      </c>
      <c r="K355" s="37" t="s">
        <v>197</v>
      </c>
      <c r="L355" s="37" t="s">
        <v>198</v>
      </c>
      <c r="M355" s="38" t="s">
        <v>199</v>
      </c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>
      <c r="A356" s="10">
        <v>2.5</v>
      </c>
      <c r="B356" s="27" t="s">
        <v>20</v>
      </c>
      <c r="C356" s="28" t="s">
        <v>100</v>
      </c>
      <c r="D356" s="28" t="s">
        <v>72</v>
      </c>
      <c r="E356" s="29">
        <v>0.1303</v>
      </c>
      <c r="F356" s="30">
        <v>9.2506900000000005</v>
      </c>
      <c r="G356" s="30">
        <v>24.967133019999999</v>
      </c>
      <c r="H356" s="30">
        <v>43.55</v>
      </c>
      <c r="I356" s="36">
        <v>2019</v>
      </c>
      <c r="J356" s="36" t="s">
        <v>196</v>
      </c>
      <c r="K356" s="37" t="s">
        <v>197</v>
      </c>
      <c r="L356" s="37" t="s">
        <v>198</v>
      </c>
      <c r="M356" s="38" t="s">
        <v>199</v>
      </c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>
      <c r="A357" s="10">
        <v>2.5</v>
      </c>
      <c r="B357" s="27" t="s">
        <v>20</v>
      </c>
      <c r="C357" s="28" t="s">
        <v>101</v>
      </c>
      <c r="D357" s="28" t="s">
        <v>63</v>
      </c>
      <c r="E357" s="29">
        <v>0.18329999999999999</v>
      </c>
      <c r="F357" s="30">
        <v>10.296010000000001</v>
      </c>
      <c r="G357" s="30">
        <v>24.967133019999999</v>
      </c>
      <c r="H357" s="30">
        <v>43.55</v>
      </c>
      <c r="I357" s="36">
        <v>2019</v>
      </c>
      <c r="J357" s="36" t="s">
        <v>196</v>
      </c>
      <c r="K357" s="37" t="s">
        <v>197</v>
      </c>
      <c r="L357" s="37" t="s">
        <v>198</v>
      </c>
      <c r="M357" s="38" t="s">
        <v>199</v>
      </c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>
      <c r="A358" s="10">
        <v>2.5</v>
      </c>
      <c r="B358" s="27" t="s">
        <v>20</v>
      </c>
      <c r="C358" s="28" t="s">
        <v>102</v>
      </c>
      <c r="D358" s="28" t="s">
        <v>72</v>
      </c>
      <c r="E358" s="29">
        <v>9.2999999999999999E-2</v>
      </c>
      <c r="F358" s="30">
        <v>9.2506900000000005</v>
      </c>
      <c r="G358" s="30">
        <v>24.967133019999999</v>
      </c>
      <c r="H358" s="30">
        <v>43.55</v>
      </c>
      <c r="I358" s="36">
        <v>2019</v>
      </c>
      <c r="J358" s="36" t="s">
        <v>196</v>
      </c>
      <c r="K358" s="37" t="s">
        <v>197</v>
      </c>
      <c r="L358" s="37" t="s">
        <v>198</v>
      </c>
      <c r="M358" s="38" t="s">
        <v>199</v>
      </c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>
      <c r="A359" s="10">
        <v>2.5</v>
      </c>
      <c r="B359" s="27" t="s">
        <v>20</v>
      </c>
      <c r="C359" s="28" t="s">
        <v>103</v>
      </c>
      <c r="D359" s="28" t="s">
        <v>66</v>
      </c>
      <c r="E359" s="29">
        <v>8.4099999999999994E-2</v>
      </c>
      <c r="F359" s="30">
        <v>8.8357399999999995</v>
      </c>
      <c r="G359" s="30">
        <v>24.967133019999999</v>
      </c>
      <c r="H359" s="30">
        <v>43.55</v>
      </c>
      <c r="I359" s="36">
        <v>2019</v>
      </c>
      <c r="J359" s="36" t="s">
        <v>196</v>
      </c>
      <c r="K359" s="37" t="s">
        <v>197</v>
      </c>
      <c r="L359" s="37" t="s">
        <v>198</v>
      </c>
      <c r="M359" s="38" t="s">
        <v>199</v>
      </c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>
      <c r="A360" s="10">
        <v>2.5</v>
      </c>
      <c r="B360" s="27" t="s">
        <v>20</v>
      </c>
      <c r="C360" s="28" t="s">
        <v>104</v>
      </c>
      <c r="D360" s="28" t="s">
        <v>68</v>
      </c>
      <c r="E360" s="29">
        <v>4.7100000000000003E-2</v>
      </c>
      <c r="F360" s="30">
        <v>35.723219999999998</v>
      </c>
      <c r="G360" s="30">
        <v>24.967133019999999</v>
      </c>
      <c r="H360" s="30">
        <v>43.55</v>
      </c>
      <c r="I360" s="36">
        <v>2019</v>
      </c>
      <c r="J360" s="36" t="s">
        <v>196</v>
      </c>
      <c r="K360" s="37" t="s">
        <v>197</v>
      </c>
      <c r="L360" s="37" t="s">
        <v>198</v>
      </c>
      <c r="M360" s="38" t="s">
        <v>199</v>
      </c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>
      <c r="A361" s="10">
        <v>2.6</v>
      </c>
      <c r="B361" s="27" t="s">
        <v>21</v>
      </c>
      <c r="C361" s="28" t="s">
        <v>62</v>
      </c>
      <c r="D361" s="28" t="s">
        <v>63</v>
      </c>
      <c r="E361" s="29"/>
      <c r="F361" s="30"/>
      <c r="G361" s="30">
        <v>5.4</v>
      </c>
      <c r="H361" s="30">
        <v>7.7</v>
      </c>
      <c r="I361" s="36">
        <v>2018</v>
      </c>
      <c r="J361" s="36" t="s">
        <v>200</v>
      </c>
      <c r="K361" s="9" t="s">
        <v>201</v>
      </c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>
      <c r="A362" s="10">
        <v>2.6</v>
      </c>
      <c r="B362" s="27" t="s">
        <v>21</v>
      </c>
      <c r="C362" s="28" t="s">
        <v>65</v>
      </c>
      <c r="D362" s="28" t="s">
        <v>66</v>
      </c>
      <c r="E362" s="30">
        <v>4.0999999999999996</v>
      </c>
      <c r="F362" s="30">
        <v>4.0999999999999996</v>
      </c>
      <c r="G362" s="30">
        <v>5.4</v>
      </c>
      <c r="H362" s="30">
        <v>7.7</v>
      </c>
      <c r="I362" s="36">
        <v>2018</v>
      </c>
      <c r="J362" s="36" t="s">
        <v>200</v>
      </c>
      <c r="K362" s="9" t="s">
        <v>201</v>
      </c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>
      <c r="A363" s="10">
        <v>2.6</v>
      </c>
      <c r="B363" s="27" t="s">
        <v>21</v>
      </c>
      <c r="C363" s="28" t="s">
        <v>63</v>
      </c>
      <c r="D363" s="28" t="s">
        <v>63</v>
      </c>
      <c r="E363" s="29"/>
      <c r="F363" s="30"/>
      <c r="G363" s="30">
        <v>5.4</v>
      </c>
      <c r="H363" s="30">
        <v>7.7</v>
      </c>
      <c r="I363" s="36">
        <v>2018</v>
      </c>
      <c r="J363" s="36" t="s">
        <v>200</v>
      </c>
      <c r="K363" s="9" t="s">
        <v>201</v>
      </c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>
      <c r="A364" s="10">
        <v>2.6</v>
      </c>
      <c r="B364" s="27" t="s">
        <v>21</v>
      </c>
      <c r="C364" s="28" t="s">
        <v>67</v>
      </c>
      <c r="D364" s="28" t="s">
        <v>68</v>
      </c>
      <c r="E364" s="30">
        <v>4.8</v>
      </c>
      <c r="F364" s="30">
        <v>4.8</v>
      </c>
      <c r="G364" s="30">
        <v>5.4</v>
      </c>
      <c r="H364" s="30">
        <v>7.7</v>
      </c>
      <c r="I364" s="36">
        <v>2018</v>
      </c>
      <c r="J364" s="36" t="s">
        <v>200</v>
      </c>
      <c r="K364" s="9" t="s">
        <v>201</v>
      </c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>
      <c r="A365" s="10">
        <v>2.6</v>
      </c>
      <c r="B365" s="27" t="s">
        <v>21</v>
      </c>
      <c r="C365" s="28" t="s">
        <v>69</v>
      </c>
      <c r="D365" s="28" t="s">
        <v>68</v>
      </c>
      <c r="E365" s="30">
        <v>4.8</v>
      </c>
      <c r="F365" s="30">
        <v>4.8</v>
      </c>
      <c r="G365" s="30">
        <v>5.4</v>
      </c>
      <c r="H365" s="30">
        <v>7.7</v>
      </c>
      <c r="I365" s="36">
        <v>2018</v>
      </c>
      <c r="J365" s="36" t="s">
        <v>200</v>
      </c>
      <c r="K365" s="9" t="s">
        <v>201</v>
      </c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>
      <c r="A366" s="10">
        <v>2.6</v>
      </c>
      <c r="B366" s="27" t="s">
        <v>21</v>
      </c>
      <c r="C366" s="28" t="s">
        <v>70</v>
      </c>
      <c r="D366" s="28" t="s">
        <v>66</v>
      </c>
      <c r="E366" s="30">
        <v>4.0999999999999996</v>
      </c>
      <c r="F366" s="30">
        <v>4.0999999999999996</v>
      </c>
      <c r="G366" s="30">
        <v>5.4</v>
      </c>
      <c r="H366" s="30">
        <v>7.7</v>
      </c>
      <c r="I366" s="36">
        <v>2018</v>
      </c>
      <c r="J366" s="36" t="s">
        <v>200</v>
      </c>
      <c r="K366" s="9" t="s">
        <v>201</v>
      </c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>
      <c r="A367" s="10">
        <v>2.6</v>
      </c>
      <c r="B367" s="27" t="s">
        <v>21</v>
      </c>
      <c r="C367" s="28" t="s">
        <v>71</v>
      </c>
      <c r="D367" s="28" t="s">
        <v>72</v>
      </c>
      <c r="E367" s="30">
        <v>5.9</v>
      </c>
      <c r="F367" s="30">
        <v>5.9</v>
      </c>
      <c r="G367" s="30">
        <v>5.4</v>
      </c>
      <c r="H367" s="30">
        <v>7.7</v>
      </c>
      <c r="I367" s="36">
        <v>2018</v>
      </c>
      <c r="J367" s="36" t="s">
        <v>200</v>
      </c>
      <c r="K367" s="9" t="s">
        <v>201</v>
      </c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>
      <c r="A368" s="10">
        <v>2.6</v>
      </c>
      <c r="B368" s="27" t="s">
        <v>21</v>
      </c>
      <c r="C368" s="28" t="s">
        <v>73</v>
      </c>
      <c r="D368" s="28" t="s">
        <v>68</v>
      </c>
      <c r="E368" s="30">
        <v>4.95</v>
      </c>
      <c r="F368" s="30">
        <v>4.95</v>
      </c>
      <c r="G368" s="30">
        <v>5.4</v>
      </c>
      <c r="H368" s="30">
        <v>7.7</v>
      </c>
      <c r="I368" s="36">
        <v>2018</v>
      </c>
      <c r="J368" s="36" t="s">
        <v>200</v>
      </c>
      <c r="K368" s="9" t="s">
        <v>201</v>
      </c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>
      <c r="A369" s="10">
        <v>2.6</v>
      </c>
      <c r="B369" s="27" t="s">
        <v>21</v>
      </c>
      <c r="C369" s="28" t="s">
        <v>74</v>
      </c>
      <c r="D369" s="28" t="s">
        <v>68</v>
      </c>
      <c r="E369" s="30">
        <v>4.95</v>
      </c>
      <c r="F369" s="30">
        <v>4.95</v>
      </c>
      <c r="G369" s="30">
        <v>5.4</v>
      </c>
      <c r="H369" s="30">
        <v>7.7</v>
      </c>
      <c r="I369" s="36">
        <v>2018</v>
      </c>
      <c r="J369" s="36" t="s">
        <v>200</v>
      </c>
      <c r="K369" s="9" t="s">
        <v>201</v>
      </c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>
      <c r="A370" s="10">
        <v>2.6</v>
      </c>
      <c r="B370" s="27" t="s">
        <v>21</v>
      </c>
      <c r="C370" s="28" t="s">
        <v>75</v>
      </c>
      <c r="D370" s="28" t="s">
        <v>72</v>
      </c>
      <c r="E370" s="30">
        <v>5.9</v>
      </c>
      <c r="F370" s="30">
        <v>5.9</v>
      </c>
      <c r="G370" s="30">
        <v>5.4</v>
      </c>
      <c r="H370" s="30">
        <v>7.7</v>
      </c>
      <c r="I370" s="36">
        <v>2018</v>
      </c>
      <c r="J370" s="36" t="s">
        <v>200</v>
      </c>
      <c r="K370" s="9" t="s">
        <v>201</v>
      </c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>
      <c r="A371" s="10">
        <v>2.6</v>
      </c>
      <c r="B371" s="27" t="s">
        <v>21</v>
      </c>
      <c r="C371" s="28" t="s">
        <v>76</v>
      </c>
      <c r="D371" s="28" t="s">
        <v>68</v>
      </c>
      <c r="E371" s="30">
        <v>4.95</v>
      </c>
      <c r="F371" s="30">
        <v>4.95</v>
      </c>
      <c r="G371" s="30">
        <v>5.4</v>
      </c>
      <c r="H371" s="30">
        <v>7.7</v>
      </c>
      <c r="I371" s="36">
        <v>2018</v>
      </c>
      <c r="J371" s="36" t="s">
        <v>200</v>
      </c>
      <c r="K371" s="9" t="s">
        <v>201</v>
      </c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>
      <c r="A372" s="10">
        <v>2.6</v>
      </c>
      <c r="B372" s="27" t="s">
        <v>21</v>
      </c>
      <c r="C372" s="28" t="s">
        <v>77</v>
      </c>
      <c r="D372" s="28" t="s">
        <v>66</v>
      </c>
      <c r="E372" s="30">
        <v>4.0999999999999996</v>
      </c>
      <c r="F372" s="30">
        <v>4.0999999999999996</v>
      </c>
      <c r="G372" s="30">
        <v>5.4</v>
      </c>
      <c r="H372" s="30">
        <v>7.7</v>
      </c>
      <c r="I372" s="36">
        <v>2018</v>
      </c>
      <c r="J372" s="36" t="s">
        <v>200</v>
      </c>
      <c r="K372" s="9" t="s">
        <v>201</v>
      </c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>
      <c r="A373" s="10">
        <v>2.6</v>
      </c>
      <c r="B373" s="27" t="s">
        <v>21</v>
      </c>
      <c r="C373" s="28" t="s">
        <v>78</v>
      </c>
      <c r="D373" s="28" t="s">
        <v>68</v>
      </c>
      <c r="E373" s="30">
        <v>4.95</v>
      </c>
      <c r="F373" s="30">
        <v>4.95</v>
      </c>
      <c r="G373" s="30">
        <v>5.4</v>
      </c>
      <c r="H373" s="30">
        <v>7.7</v>
      </c>
      <c r="I373" s="36">
        <v>2018</v>
      </c>
      <c r="J373" s="36" t="s">
        <v>200</v>
      </c>
      <c r="K373" s="9" t="s">
        <v>201</v>
      </c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>
      <c r="A374" s="10">
        <v>2.6</v>
      </c>
      <c r="B374" s="27" t="s">
        <v>21</v>
      </c>
      <c r="C374" s="28" t="s">
        <v>79</v>
      </c>
      <c r="D374" s="28" t="s">
        <v>68</v>
      </c>
      <c r="E374" s="30">
        <v>4.95</v>
      </c>
      <c r="F374" s="30">
        <v>4.95</v>
      </c>
      <c r="G374" s="30">
        <v>5.4</v>
      </c>
      <c r="H374" s="30">
        <v>7.7</v>
      </c>
      <c r="I374" s="36">
        <v>2018</v>
      </c>
      <c r="J374" s="36" t="s">
        <v>200</v>
      </c>
      <c r="K374" s="9" t="s">
        <v>201</v>
      </c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>
      <c r="A375" s="10">
        <v>2.6</v>
      </c>
      <c r="B375" s="27" t="s">
        <v>21</v>
      </c>
      <c r="C375" s="28" t="s">
        <v>80</v>
      </c>
      <c r="D375" s="28" t="s">
        <v>66</v>
      </c>
      <c r="E375" s="30">
        <v>4.0999999999999996</v>
      </c>
      <c r="F375" s="30">
        <v>4.0999999999999996</v>
      </c>
      <c r="G375" s="30">
        <v>5.4</v>
      </c>
      <c r="H375" s="30">
        <v>7.7</v>
      </c>
      <c r="I375" s="36">
        <v>2018</v>
      </c>
      <c r="J375" s="36" t="s">
        <v>200</v>
      </c>
      <c r="K375" s="9" t="s">
        <v>201</v>
      </c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>
      <c r="A376" s="10">
        <v>2.6</v>
      </c>
      <c r="B376" s="27" t="s">
        <v>21</v>
      </c>
      <c r="C376" s="28" t="s">
        <v>81</v>
      </c>
      <c r="D376" s="28" t="s">
        <v>82</v>
      </c>
      <c r="E376" s="30">
        <v>7.1</v>
      </c>
      <c r="F376" s="30">
        <v>7.1</v>
      </c>
      <c r="G376" s="30">
        <v>5.4</v>
      </c>
      <c r="H376" s="30">
        <v>7.7</v>
      </c>
      <c r="I376" s="36">
        <v>2018</v>
      </c>
      <c r="J376" s="36" t="s">
        <v>200</v>
      </c>
      <c r="K376" s="9" t="s">
        <v>201</v>
      </c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>
      <c r="A377" s="10">
        <v>2.6</v>
      </c>
      <c r="B377" s="27" t="s">
        <v>21</v>
      </c>
      <c r="C377" s="28" t="s">
        <v>83</v>
      </c>
      <c r="D377" s="28" t="s">
        <v>68</v>
      </c>
      <c r="E377" s="30">
        <v>4.95</v>
      </c>
      <c r="F377" s="30">
        <v>4.95</v>
      </c>
      <c r="G377" s="30">
        <v>5.4</v>
      </c>
      <c r="H377" s="30">
        <v>7.7</v>
      </c>
      <c r="I377" s="36">
        <v>2018</v>
      </c>
      <c r="J377" s="36" t="s">
        <v>200</v>
      </c>
      <c r="K377" s="9" t="s">
        <v>201</v>
      </c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>
      <c r="A378" s="10">
        <v>2.6</v>
      </c>
      <c r="B378" s="27" t="s">
        <v>21</v>
      </c>
      <c r="C378" s="28" t="s">
        <v>84</v>
      </c>
      <c r="D378" s="28" t="s">
        <v>68</v>
      </c>
      <c r="E378" s="30">
        <v>4.95</v>
      </c>
      <c r="F378" s="30">
        <v>4.95</v>
      </c>
      <c r="G378" s="30">
        <v>5.4</v>
      </c>
      <c r="H378" s="30">
        <v>7.7</v>
      </c>
      <c r="I378" s="36">
        <v>2018</v>
      </c>
      <c r="J378" s="36" t="s">
        <v>200</v>
      </c>
      <c r="K378" s="9" t="s">
        <v>201</v>
      </c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>
      <c r="A379" s="10">
        <v>2.6</v>
      </c>
      <c r="B379" s="27" t="s">
        <v>21</v>
      </c>
      <c r="C379" s="28" t="s">
        <v>85</v>
      </c>
      <c r="D379" s="28" t="s">
        <v>82</v>
      </c>
      <c r="E379" s="30">
        <v>7.1</v>
      </c>
      <c r="F379" s="30">
        <v>7.1</v>
      </c>
      <c r="G379" s="30">
        <v>5.4</v>
      </c>
      <c r="H379" s="30">
        <v>7.7</v>
      </c>
      <c r="I379" s="36">
        <v>2018</v>
      </c>
      <c r="J379" s="36" t="s">
        <v>200</v>
      </c>
      <c r="K379" s="9" t="s">
        <v>201</v>
      </c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>
      <c r="A380" s="10">
        <v>2.6</v>
      </c>
      <c r="B380" s="27" t="s">
        <v>21</v>
      </c>
      <c r="C380" s="28" t="s">
        <v>86</v>
      </c>
      <c r="D380" s="28" t="s">
        <v>82</v>
      </c>
      <c r="E380" s="30">
        <v>7.1</v>
      </c>
      <c r="F380" s="30">
        <v>7.1</v>
      </c>
      <c r="G380" s="30">
        <v>5.4</v>
      </c>
      <c r="H380" s="30">
        <v>7.7</v>
      </c>
      <c r="I380" s="36">
        <v>2018</v>
      </c>
      <c r="J380" s="36" t="s">
        <v>200</v>
      </c>
      <c r="K380" s="9" t="s">
        <v>201</v>
      </c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>
      <c r="A381" s="10">
        <v>2.6</v>
      </c>
      <c r="B381" s="27" t="s">
        <v>21</v>
      </c>
      <c r="C381" s="28" t="s">
        <v>87</v>
      </c>
      <c r="D381" s="28" t="s">
        <v>66</v>
      </c>
      <c r="E381" s="30">
        <v>4.0999999999999996</v>
      </c>
      <c r="F381" s="30">
        <v>4.0999999999999996</v>
      </c>
      <c r="G381" s="30">
        <v>5.4</v>
      </c>
      <c r="H381" s="30">
        <v>7.7</v>
      </c>
      <c r="I381" s="36">
        <v>2018</v>
      </c>
      <c r="J381" s="36" t="s">
        <v>200</v>
      </c>
      <c r="K381" s="9" t="s">
        <v>201</v>
      </c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>
      <c r="A382" s="10">
        <v>2.6</v>
      </c>
      <c r="B382" s="27" t="s">
        <v>21</v>
      </c>
      <c r="C382" s="28" t="s">
        <v>88</v>
      </c>
      <c r="D382" s="28" t="s">
        <v>68</v>
      </c>
      <c r="E382" s="30">
        <v>4.95</v>
      </c>
      <c r="F382" s="30">
        <v>4.95</v>
      </c>
      <c r="G382" s="30">
        <v>5.4</v>
      </c>
      <c r="H382" s="30">
        <v>7.7</v>
      </c>
      <c r="I382" s="36">
        <v>2018</v>
      </c>
      <c r="J382" s="36" t="s">
        <v>200</v>
      </c>
      <c r="K382" s="9" t="s">
        <v>201</v>
      </c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>
      <c r="A383" s="10">
        <v>2.6</v>
      </c>
      <c r="B383" s="27" t="s">
        <v>21</v>
      </c>
      <c r="C383" s="28" t="s">
        <v>89</v>
      </c>
      <c r="D383" s="28" t="s">
        <v>68</v>
      </c>
      <c r="E383" s="30">
        <v>4.95</v>
      </c>
      <c r="F383" s="30">
        <v>4.95</v>
      </c>
      <c r="G383" s="30">
        <v>5.4</v>
      </c>
      <c r="H383" s="30">
        <v>7.7</v>
      </c>
      <c r="I383" s="36">
        <v>2018</v>
      </c>
      <c r="J383" s="36" t="s">
        <v>200</v>
      </c>
      <c r="K383" s="9" t="s">
        <v>201</v>
      </c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>
      <c r="A384" s="10">
        <v>2.6</v>
      </c>
      <c r="B384" s="27" t="s">
        <v>21</v>
      </c>
      <c r="C384" s="28" t="s">
        <v>90</v>
      </c>
      <c r="D384" s="28" t="s">
        <v>66</v>
      </c>
      <c r="E384" s="30">
        <v>4.0999999999999996</v>
      </c>
      <c r="F384" s="30">
        <v>4.0999999999999996</v>
      </c>
      <c r="G384" s="30">
        <v>5.4</v>
      </c>
      <c r="H384" s="30">
        <v>7.7</v>
      </c>
      <c r="I384" s="36">
        <v>2018</v>
      </c>
      <c r="J384" s="36" t="s">
        <v>200</v>
      </c>
      <c r="K384" s="9" t="s">
        <v>201</v>
      </c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>
      <c r="A385" s="10">
        <v>2.6</v>
      </c>
      <c r="B385" s="27" t="s">
        <v>21</v>
      </c>
      <c r="C385" s="28" t="s">
        <v>91</v>
      </c>
      <c r="D385" s="28" t="s">
        <v>66</v>
      </c>
      <c r="E385" s="30">
        <v>4.0999999999999996</v>
      </c>
      <c r="F385" s="30">
        <v>4.0999999999999996</v>
      </c>
      <c r="G385" s="30">
        <v>5.4</v>
      </c>
      <c r="H385" s="30">
        <v>7.7</v>
      </c>
      <c r="I385" s="36">
        <v>2018</v>
      </c>
      <c r="J385" s="36" t="s">
        <v>200</v>
      </c>
      <c r="K385" s="9" t="s">
        <v>201</v>
      </c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>
      <c r="A386" s="10">
        <v>2.6</v>
      </c>
      <c r="B386" s="27" t="s">
        <v>21</v>
      </c>
      <c r="C386" s="28" t="s">
        <v>82</v>
      </c>
      <c r="D386" s="28" t="s">
        <v>82</v>
      </c>
      <c r="E386" s="30">
        <v>7.1</v>
      </c>
      <c r="F386" s="30">
        <v>7.1</v>
      </c>
      <c r="G386" s="30">
        <v>5.4</v>
      </c>
      <c r="H386" s="30">
        <v>7.7</v>
      </c>
      <c r="I386" s="36">
        <v>2018</v>
      </c>
      <c r="J386" s="36" t="s">
        <v>200</v>
      </c>
      <c r="K386" s="9" t="s">
        <v>201</v>
      </c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>
      <c r="A387" s="10">
        <v>2.6</v>
      </c>
      <c r="B387" s="27" t="s">
        <v>21</v>
      </c>
      <c r="C387" s="28" t="s">
        <v>92</v>
      </c>
      <c r="D387" s="28" t="s">
        <v>68</v>
      </c>
      <c r="E387" s="30">
        <v>4.95</v>
      </c>
      <c r="F387" s="30">
        <v>4.95</v>
      </c>
      <c r="G387" s="30">
        <v>5.4</v>
      </c>
      <c r="H387" s="30">
        <v>7.7</v>
      </c>
      <c r="I387" s="36">
        <v>2018</v>
      </c>
      <c r="J387" s="36" t="s">
        <v>200</v>
      </c>
      <c r="K387" s="9" t="s">
        <v>201</v>
      </c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>
      <c r="A388" s="10">
        <v>2.6</v>
      </c>
      <c r="B388" s="27" t="s">
        <v>21</v>
      </c>
      <c r="C388" s="28" t="s">
        <v>93</v>
      </c>
      <c r="D388" s="28" t="s">
        <v>82</v>
      </c>
      <c r="E388" s="30">
        <v>7.1</v>
      </c>
      <c r="F388" s="30">
        <v>7.1</v>
      </c>
      <c r="G388" s="30">
        <v>5.4</v>
      </c>
      <c r="H388" s="30">
        <v>7.7</v>
      </c>
      <c r="I388" s="36">
        <v>2018</v>
      </c>
      <c r="J388" s="36" t="s">
        <v>200</v>
      </c>
      <c r="K388" s="9" t="s">
        <v>201</v>
      </c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>
      <c r="A389" s="10">
        <v>2.6</v>
      </c>
      <c r="B389" s="27" t="s">
        <v>21</v>
      </c>
      <c r="C389" s="28" t="s">
        <v>68</v>
      </c>
      <c r="D389" s="28" t="s">
        <v>68</v>
      </c>
      <c r="E389" s="30">
        <v>4.95</v>
      </c>
      <c r="F389" s="30">
        <v>4.95</v>
      </c>
      <c r="G389" s="30">
        <v>5.4</v>
      </c>
      <c r="H389" s="30">
        <v>7.7</v>
      </c>
      <c r="I389" s="36">
        <v>2018</v>
      </c>
      <c r="J389" s="36" t="s">
        <v>200</v>
      </c>
      <c r="K389" s="9" t="s">
        <v>201</v>
      </c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>
      <c r="A390" s="10">
        <v>2.6</v>
      </c>
      <c r="B390" s="27" t="s">
        <v>21</v>
      </c>
      <c r="C390" s="28" t="s">
        <v>94</v>
      </c>
      <c r="D390" s="28" t="s">
        <v>66</v>
      </c>
      <c r="E390" s="30">
        <v>4.0999999999999996</v>
      </c>
      <c r="F390" s="30">
        <v>4.0999999999999996</v>
      </c>
      <c r="G390" s="30">
        <v>5.4</v>
      </c>
      <c r="H390" s="30">
        <v>7.7</v>
      </c>
      <c r="I390" s="36">
        <v>2018</v>
      </c>
      <c r="J390" s="36" t="s">
        <v>200</v>
      </c>
      <c r="K390" s="9" t="s">
        <v>201</v>
      </c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>
      <c r="A391" s="10">
        <v>2.6</v>
      </c>
      <c r="B391" s="27" t="s">
        <v>21</v>
      </c>
      <c r="C391" s="28" t="s">
        <v>95</v>
      </c>
      <c r="D391" s="28" t="s">
        <v>66</v>
      </c>
      <c r="E391" s="30">
        <v>4.0999999999999996</v>
      </c>
      <c r="F391" s="30">
        <v>4.0999999999999996</v>
      </c>
      <c r="G391" s="30">
        <v>5.4</v>
      </c>
      <c r="H391" s="30">
        <v>7.7</v>
      </c>
      <c r="I391" s="36">
        <v>2018</v>
      </c>
      <c r="J391" s="36" t="s">
        <v>200</v>
      </c>
      <c r="K391" s="9" t="s">
        <v>201</v>
      </c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>
      <c r="A392" s="10">
        <v>2.6</v>
      </c>
      <c r="B392" s="27" t="s">
        <v>21</v>
      </c>
      <c r="C392" s="28" t="s">
        <v>96</v>
      </c>
      <c r="D392" s="28" t="s">
        <v>68</v>
      </c>
      <c r="E392" s="30">
        <v>4.95</v>
      </c>
      <c r="F392" s="30">
        <v>4.95</v>
      </c>
      <c r="G392" s="30">
        <v>5.4</v>
      </c>
      <c r="H392" s="30">
        <v>7.7</v>
      </c>
      <c r="I392" s="36">
        <v>2018</v>
      </c>
      <c r="J392" s="36" t="s">
        <v>200</v>
      </c>
      <c r="K392" s="9" t="s">
        <v>201</v>
      </c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>
      <c r="A393" s="10">
        <v>2.6</v>
      </c>
      <c r="B393" s="27" t="s">
        <v>21</v>
      </c>
      <c r="C393" s="28" t="s">
        <v>97</v>
      </c>
      <c r="D393" s="28" t="s">
        <v>68</v>
      </c>
      <c r="E393" s="30">
        <v>4.95</v>
      </c>
      <c r="F393" s="30">
        <v>4.95</v>
      </c>
      <c r="G393" s="30">
        <v>5.4</v>
      </c>
      <c r="H393" s="30">
        <v>7.7</v>
      </c>
      <c r="I393" s="36">
        <v>2018</v>
      </c>
      <c r="J393" s="36" t="s">
        <v>200</v>
      </c>
      <c r="K393" s="9" t="s">
        <v>201</v>
      </c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>
      <c r="A394" s="10">
        <v>2.6</v>
      </c>
      <c r="B394" s="27" t="s">
        <v>21</v>
      </c>
      <c r="C394" s="28" t="s">
        <v>98</v>
      </c>
      <c r="D394" s="28" t="s">
        <v>82</v>
      </c>
      <c r="E394" s="30">
        <v>7.1</v>
      </c>
      <c r="F394" s="30">
        <v>7.1</v>
      </c>
      <c r="G394" s="30">
        <v>5.4</v>
      </c>
      <c r="H394" s="30">
        <v>7.7</v>
      </c>
      <c r="I394" s="36">
        <v>2018</v>
      </c>
      <c r="J394" s="36" t="s">
        <v>200</v>
      </c>
      <c r="K394" s="9" t="s">
        <v>201</v>
      </c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>
      <c r="A395" s="10">
        <v>2.6</v>
      </c>
      <c r="B395" s="27" t="s">
        <v>21</v>
      </c>
      <c r="C395" s="28" t="s">
        <v>99</v>
      </c>
      <c r="D395" s="28" t="s">
        <v>72</v>
      </c>
      <c r="E395" s="30">
        <v>5.9</v>
      </c>
      <c r="F395" s="30">
        <v>5.9</v>
      </c>
      <c r="G395" s="30">
        <v>5.4</v>
      </c>
      <c r="H395" s="30">
        <v>7.7</v>
      </c>
      <c r="I395" s="36">
        <v>2018</v>
      </c>
      <c r="J395" s="36" t="s">
        <v>200</v>
      </c>
      <c r="K395" s="9" t="s">
        <v>201</v>
      </c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>
      <c r="A396" s="10">
        <v>2.6</v>
      </c>
      <c r="B396" s="27" t="s">
        <v>21</v>
      </c>
      <c r="C396" s="28" t="s">
        <v>100</v>
      </c>
      <c r="D396" s="28" t="s">
        <v>72</v>
      </c>
      <c r="E396" s="30">
        <v>5.9</v>
      </c>
      <c r="F396" s="30">
        <v>5.9</v>
      </c>
      <c r="G396" s="30">
        <v>5.4</v>
      </c>
      <c r="H396" s="30">
        <v>7.7</v>
      </c>
      <c r="I396" s="36">
        <v>2018</v>
      </c>
      <c r="J396" s="36" t="s">
        <v>200</v>
      </c>
      <c r="K396" s="9" t="s">
        <v>201</v>
      </c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>
      <c r="A397" s="10">
        <v>2.6</v>
      </c>
      <c r="B397" s="27" t="s">
        <v>21</v>
      </c>
      <c r="C397" s="28" t="s">
        <v>101</v>
      </c>
      <c r="D397" s="28" t="s">
        <v>63</v>
      </c>
      <c r="E397" s="30"/>
      <c r="F397" s="30"/>
      <c r="G397" s="30">
        <v>5.4</v>
      </c>
      <c r="H397" s="30">
        <v>7.7</v>
      </c>
      <c r="I397" s="36">
        <v>2018</v>
      </c>
      <c r="J397" s="36" t="s">
        <v>200</v>
      </c>
      <c r="K397" s="9" t="s">
        <v>201</v>
      </c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>
      <c r="A398" s="10">
        <v>2.6</v>
      </c>
      <c r="B398" s="27" t="s">
        <v>21</v>
      </c>
      <c r="C398" s="28" t="s">
        <v>102</v>
      </c>
      <c r="D398" s="28" t="s">
        <v>72</v>
      </c>
      <c r="E398" s="30">
        <v>5.9</v>
      </c>
      <c r="F398" s="30">
        <v>5.9</v>
      </c>
      <c r="G398" s="30">
        <v>5.4</v>
      </c>
      <c r="H398" s="30">
        <v>7.7</v>
      </c>
      <c r="I398" s="36">
        <v>2018</v>
      </c>
      <c r="J398" s="36" t="s">
        <v>200</v>
      </c>
      <c r="K398" s="9" t="s">
        <v>201</v>
      </c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>
      <c r="A399" s="10">
        <v>2.6</v>
      </c>
      <c r="B399" s="27" t="s">
        <v>21</v>
      </c>
      <c r="C399" s="28" t="s">
        <v>103</v>
      </c>
      <c r="D399" s="28" t="s">
        <v>66</v>
      </c>
      <c r="E399" s="30">
        <v>4.0999999999999996</v>
      </c>
      <c r="F399" s="30">
        <v>4.0999999999999996</v>
      </c>
      <c r="G399" s="30">
        <v>5.4</v>
      </c>
      <c r="H399" s="30">
        <v>7.7</v>
      </c>
      <c r="I399" s="36">
        <v>2018</v>
      </c>
      <c r="J399" s="36" t="s">
        <v>200</v>
      </c>
      <c r="K399" s="9" t="s">
        <v>201</v>
      </c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>
      <c r="A400" s="10">
        <v>2.6</v>
      </c>
      <c r="B400" s="27" t="s">
        <v>21</v>
      </c>
      <c r="C400" s="28" t="s">
        <v>104</v>
      </c>
      <c r="D400" s="28" t="s">
        <v>68</v>
      </c>
      <c r="E400" s="30">
        <v>4.95</v>
      </c>
      <c r="F400" s="30">
        <v>4.95</v>
      </c>
      <c r="G400" s="30">
        <v>5.4</v>
      </c>
      <c r="H400" s="30">
        <v>7.7</v>
      </c>
      <c r="I400" s="36">
        <v>2018</v>
      </c>
      <c r="J400" s="36" t="s">
        <v>200</v>
      </c>
      <c r="K400" s="9" t="s">
        <v>201</v>
      </c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>
      <c r="A401" s="10">
        <v>3.1</v>
      </c>
      <c r="B401" s="39" t="s">
        <v>22</v>
      </c>
      <c r="C401" s="40" t="s">
        <v>62</v>
      </c>
      <c r="D401" s="40" t="s">
        <v>63</v>
      </c>
      <c r="E401" s="41">
        <v>1.6E-2</v>
      </c>
      <c r="F401" s="41">
        <v>2.7E-2</v>
      </c>
      <c r="G401" s="41">
        <v>4.1000000000000002E-2</v>
      </c>
      <c r="H401" s="41">
        <v>4.4999999999999998E-2</v>
      </c>
      <c r="I401" s="42">
        <v>2018</v>
      </c>
      <c r="J401" s="43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>
      <c r="A402" s="10">
        <v>3.1</v>
      </c>
      <c r="B402" s="19" t="s">
        <v>22</v>
      </c>
      <c r="C402" s="18" t="s">
        <v>63</v>
      </c>
      <c r="D402" s="18" t="s">
        <v>63</v>
      </c>
      <c r="E402" s="44">
        <v>2.1999999999999999E-2</v>
      </c>
      <c r="F402" s="41">
        <v>2.7E-2</v>
      </c>
      <c r="G402" s="41">
        <v>4.1000000000000002E-2</v>
      </c>
      <c r="H402" s="41">
        <v>4.4999999999999998E-2</v>
      </c>
      <c r="I402" s="43">
        <v>2018</v>
      </c>
      <c r="J402" s="43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>
      <c r="A403" s="10">
        <v>3.1</v>
      </c>
      <c r="B403" s="19" t="s">
        <v>22</v>
      </c>
      <c r="C403" s="17" t="s">
        <v>67</v>
      </c>
      <c r="D403" s="17" t="s">
        <v>68</v>
      </c>
      <c r="E403" s="41">
        <v>3.9E-2</v>
      </c>
      <c r="F403" s="41">
        <v>5.8000000000000003E-2</v>
      </c>
      <c r="G403" s="41">
        <v>4.1000000000000002E-2</v>
      </c>
      <c r="H403" s="41">
        <v>4.4999999999999998E-2</v>
      </c>
      <c r="I403" s="43">
        <v>2018</v>
      </c>
      <c r="J403" s="43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>
      <c r="A404" s="10">
        <v>3.1</v>
      </c>
      <c r="B404" s="19" t="s">
        <v>22</v>
      </c>
      <c r="C404" s="18" t="s">
        <v>69</v>
      </c>
      <c r="D404" s="18" t="s">
        <v>68</v>
      </c>
      <c r="E404" s="41">
        <v>7.0000000000000007E-2</v>
      </c>
      <c r="F404" s="41">
        <v>5.8000000000000003E-2</v>
      </c>
      <c r="G404" s="41">
        <v>4.1000000000000002E-2</v>
      </c>
      <c r="H404" s="41">
        <v>4.4999999999999998E-2</v>
      </c>
      <c r="I404" s="43">
        <v>2018</v>
      </c>
      <c r="J404" s="43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>
      <c r="A405" s="10">
        <v>3.1</v>
      </c>
      <c r="B405" s="19" t="s">
        <v>22</v>
      </c>
      <c r="C405" s="17" t="s">
        <v>70</v>
      </c>
      <c r="D405" s="17" t="s">
        <v>66</v>
      </c>
      <c r="E405" s="41">
        <v>6.4000000000000001E-2</v>
      </c>
      <c r="F405" s="41">
        <v>4.9000000000000002E-2</v>
      </c>
      <c r="G405" s="41">
        <v>4.1000000000000002E-2</v>
      </c>
      <c r="H405" s="41">
        <v>4.4999999999999998E-2</v>
      </c>
      <c r="I405" s="43">
        <v>2018</v>
      </c>
      <c r="J405" s="43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>
      <c r="A406" s="10">
        <v>3.1</v>
      </c>
      <c r="B406" s="19" t="s">
        <v>22</v>
      </c>
      <c r="C406" s="18" t="s">
        <v>71</v>
      </c>
      <c r="D406" s="18" t="s">
        <v>72</v>
      </c>
      <c r="E406" s="41">
        <v>2.9000000000000001E-2</v>
      </c>
      <c r="F406" s="41">
        <v>4.2999999999999997E-2</v>
      </c>
      <c r="G406" s="41">
        <v>4.1000000000000002E-2</v>
      </c>
      <c r="H406" s="41">
        <v>4.4999999999999998E-2</v>
      </c>
      <c r="I406" s="43">
        <v>2018</v>
      </c>
      <c r="J406" s="43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>
      <c r="A407" s="10">
        <v>3.1</v>
      </c>
      <c r="B407" s="19" t="s">
        <v>22</v>
      </c>
      <c r="C407" s="17" t="s">
        <v>73</v>
      </c>
      <c r="D407" s="17" t="s">
        <v>68</v>
      </c>
      <c r="E407" s="41">
        <v>5.0999999999999997E-2</v>
      </c>
      <c r="F407" s="41">
        <v>5.8000000000000003E-2</v>
      </c>
      <c r="G407" s="41">
        <v>4.1000000000000002E-2</v>
      </c>
      <c r="H407" s="41">
        <v>4.4999999999999998E-2</v>
      </c>
      <c r="I407" s="43">
        <v>2018</v>
      </c>
      <c r="J407" s="43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>
      <c r="A408" s="10">
        <v>3.1</v>
      </c>
      <c r="B408" s="19" t="s">
        <v>22</v>
      </c>
      <c r="C408" s="18" t="s">
        <v>74</v>
      </c>
      <c r="D408" s="18" t="s">
        <v>68</v>
      </c>
      <c r="E408" s="41">
        <v>2.1999999999999999E-2</v>
      </c>
      <c r="F408" s="41">
        <v>5.8000000000000003E-2</v>
      </c>
      <c r="G408" s="41">
        <v>4.1000000000000002E-2</v>
      </c>
      <c r="H408" s="41">
        <v>4.4999999999999998E-2</v>
      </c>
      <c r="I408" s="43">
        <v>2018</v>
      </c>
      <c r="J408" s="43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>
      <c r="A409" s="10">
        <v>3.1</v>
      </c>
      <c r="B409" s="19" t="s">
        <v>22</v>
      </c>
      <c r="C409" s="17" t="s">
        <v>75</v>
      </c>
      <c r="D409" s="17" t="s">
        <v>72</v>
      </c>
      <c r="E409" s="41">
        <v>3.7999999999999999E-2</v>
      </c>
      <c r="F409" s="41">
        <v>4.2999999999999997E-2</v>
      </c>
      <c r="G409" s="41">
        <v>4.1000000000000002E-2</v>
      </c>
      <c r="H409" s="41">
        <v>4.4999999999999998E-2</v>
      </c>
      <c r="I409" s="43">
        <v>2018</v>
      </c>
      <c r="J409" s="43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>
      <c r="A410" s="10">
        <v>3.1</v>
      </c>
      <c r="B410" s="19" t="s">
        <v>22</v>
      </c>
      <c r="C410" s="18" t="s">
        <v>76</v>
      </c>
      <c r="D410" s="18" t="s">
        <v>68</v>
      </c>
      <c r="E410" s="41">
        <v>0.05</v>
      </c>
      <c r="F410" s="41">
        <v>5.8000000000000003E-2</v>
      </c>
      <c r="G410" s="41">
        <v>4.1000000000000002E-2</v>
      </c>
      <c r="H410" s="41">
        <v>4.4999999999999998E-2</v>
      </c>
      <c r="I410" s="43">
        <v>2018</v>
      </c>
      <c r="J410" s="43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>
      <c r="A411" s="10">
        <v>3.1</v>
      </c>
      <c r="B411" s="19" t="s">
        <v>22</v>
      </c>
      <c r="C411" s="17" t="s">
        <v>77</v>
      </c>
      <c r="D411" s="17" t="s">
        <v>66</v>
      </c>
      <c r="E411" s="41">
        <v>4.1000000000000002E-2</v>
      </c>
      <c r="F411" s="41">
        <v>4.9000000000000002E-2</v>
      </c>
      <c r="G411" s="41">
        <v>4.1000000000000002E-2</v>
      </c>
      <c r="H411" s="41">
        <v>4.4999999999999998E-2</v>
      </c>
      <c r="I411" s="43">
        <v>2018</v>
      </c>
      <c r="J411" s="43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>
      <c r="A412" s="10">
        <v>3.1</v>
      </c>
      <c r="B412" s="19" t="s">
        <v>22</v>
      </c>
      <c r="C412" s="18" t="s">
        <v>78</v>
      </c>
      <c r="D412" s="18" t="s">
        <v>68</v>
      </c>
      <c r="E412" s="41">
        <v>8.0000000000000002E-3</v>
      </c>
      <c r="F412" s="41">
        <v>5.8000000000000003E-2</v>
      </c>
      <c r="G412" s="41">
        <v>4.1000000000000002E-2</v>
      </c>
      <c r="H412" s="41">
        <v>4.4999999999999998E-2</v>
      </c>
      <c r="I412" s="43">
        <v>2018</v>
      </c>
      <c r="J412" s="43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>
      <c r="A413" s="10">
        <v>3.1</v>
      </c>
      <c r="B413" s="19" t="s">
        <v>22</v>
      </c>
      <c r="C413" s="17" t="s">
        <v>79</v>
      </c>
      <c r="D413" s="17" t="s">
        <v>68</v>
      </c>
      <c r="E413" s="41">
        <v>3.6999999999999998E-2</v>
      </c>
      <c r="F413" s="41">
        <v>5.8000000000000003E-2</v>
      </c>
      <c r="G413" s="41">
        <v>4.1000000000000002E-2</v>
      </c>
      <c r="H413" s="41">
        <v>4.4999999999999998E-2</v>
      </c>
      <c r="I413" s="43">
        <v>2018</v>
      </c>
      <c r="J413" s="43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>
      <c r="A414" s="10">
        <v>3.1</v>
      </c>
      <c r="B414" s="19" t="s">
        <v>22</v>
      </c>
      <c r="C414" s="18" t="s">
        <v>80</v>
      </c>
      <c r="D414" s="18" t="s">
        <v>66</v>
      </c>
      <c r="E414" s="41">
        <v>1.7999999999999999E-2</v>
      </c>
      <c r="F414" s="41">
        <v>4.9000000000000002E-2</v>
      </c>
      <c r="G414" s="41">
        <v>4.1000000000000002E-2</v>
      </c>
      <c r="H414" s="41">
        <v>4.4999999999999998E-2</v>
      </c>
      <c r="I414" s="43">
        <v>2018</v>
      </c>
      <c r="J414" s="43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>
      <c r="A415" s="10">
        <v>3.1</v>
      </c>
      <c r="B415" s="19" t="s">
        <v>22</v>
      </c>
      <c r="C415" s="17" t="s">
        <v>81</v>
      </c>
      <c r="D415" s="17" t="s">
        <v>82</v>
      </c>
      <c r="E415" s="41">
        <v>8.7999999999999995E-2</v>
      </c>
      <c r="F415" s="41">
        <v>4.1000000000000002E-2</v>
      </c>
      <c r="G415" s="41">
        <v>4.1000000000000002E-2</v>
      </c>
      <c r="H415" s="41">
        <v>4.4999999999999998E-2</v>
      </c>
      <c r="I415" s="43">
        <v>2018</v>
      </c>
      <c r="J415" s="43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>
      <c r="A416" s="10">
        <v>3.1</v>
      </c>
      <c r="B416" s="19" t="s">
        <v>22</v>
      </c>
      <c r="C416" s="18" t="s">
        <v>83</v>
      </c>
      <c r="D416" s="18" t="s">
        <v>68</v>
      </c>
      <c r="E416" s="41">
        <v>3.9E-2</v>
      </c>
      <c r="F416" s="41">
        <v>5.8000000000000003E-2</v>
      </c>
      <c r="G416" s="41">
        <v>4.1000000000000002E-2</v>
      </c>
      <c r="H416" s="41">
        <v>4.4999999999999998E-2</v>
      </c>
      <c r="I416" s="43">
        <v>2018</v>
      </c>
      <c r="J416" s="43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>
      <c r="A417" s="10">
        <v>3.1</v>
      </c>
      <c r="B417" s="19" t="s">
        <v>22</v>
      </c>
      <c r="C417" s="17" t="s">
        <v>84</v>
      </c>
      <c r="D417" s="17" t="s">
        <v>68</v>
      </c>
      <c r="E417" s="41">
        <v>7.8E-2</v>
      </c>
      <c r="F417" s="41">
        <v>5.8000000000000003E-2</v>
      </c>
      <c r="G417" s="41">
        <v>4.1000000000000002E-2</v>
      </c>
      <c r="H417" s="41">
        <v>4.4999999999999998E-2</v>
      </c>
      <c r="I417" s="43">
        <v>2018</v>
      </c>
      <c r="J417" s="43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>
      <c r="A418" s="10">
        <v>3.1</v>
      </c>
      <c r="B418" s="19" t="s">
        <v>22</v>
      </c>
      <c r="C418" s="18" t="s">
        <v>85</v>
      </c>
      <c r="D418" s="18" t="s">
        <v>82</v>
      </c>
      <c r="E418" s="41">
        <v>4.3999999999999997E-2</v>
      </c>
      <c r="F418" s="41">
        <v>4.1000000000000002E-2</v>
      </c>
      <c r="G418" s="41">
        <v>4.1000000000000002E-2</v>
      </c>
      <c r="H418" s="41">
        <v>4.4999999999999998E-2</v>
      </c>
      <c r="I418" s="43">
        <v>2018</v>
      </c>
      <c r="J418" s="43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>
      <c r="A419" s="10">
        <v>3.1</v>
      </c>
      <c r="B419" s="19" t="s">
        <v>22</v>
      </c>
      <c r="C419" s="17" t="s">
        <v>86</v>
      </c>
      <c r="D419" s="17" t="s">
        <v>82</v>
      </c>
      <c r="E419" s="41">
        <v>4.4999999999999998E-2</v>
      </c>
      <c r="F419" s="41">
        <v>4.1000000000000002E-2</v>
      </c>
      <c r="G419" s="41">
        <v>4.1000000000000002E-2</v>
      </c>
      <c r="H419" s="41">
        <v>4.4999999999999998E-2</v>
      </c>
      <c r="I419" s="43">
        <v>2018</v>
      </c>
      <c r="J419" s="43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>
      <c r="A420" s="10">
        <v>3.1</v>
      </c>
      <c r="B420" s="19" t="s">
        <v>22</v>
      </c>
      <c r="C420" s="18" t="s">
        <v>87</v>
      </c>
      <c r="D420" s="18" t="s">
        <v>66</v>
      </c>
      <c r="E420" s="41">
        <v>5.8999999999999997E-2</v>
      </c>
      <c r="F420" s="41">
        <v>4.9000000000000002E-2</v>
      </c>
      <c r="G420" s="41">
        <v>4.1000000000000002E-2</v>
      </c>
      <c r="H420" s="41">
        <v>4.4999999999999998E-2</v>
      </c>
      <c r="I420" s="43">
        <v>2018</v>
      </c>
      <c r="J420" s="43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>
      <c r="A421" s="10">
        <v>3.1</v>
      </c>
      <c r="B421" s="19" t="s">
        <v>22</v>
      </c>
      <c r="C421" s="17" t="s">
        <v>88</v>
      </c>
      <c r="D421" s="17" t="s">
        <v>68</v>
      </c>
      <c r="E421" s="41">
        <v>4.5999999999999999E-2</v>
      </c>
      <c r="F421" s="41">
        <v>5.8000000000000003E-2</v>
      </c>
      <c r="G421" s="41">
        <v>4.1000000000000002E-2</v>
      </c>
      <c r="H421" s="41">
        <v>4.4999999999999998E-2</v>
      </c>
      <c r="I421" s="43">
        <v>2018</v>
      </c>
      <c r="J421" s="43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>
      <c r="A422" s="10">
        <v>3.1</v>
      </c>
      <c r="B422" s="19" t="s">
        <v>22</v>
      </c>
      <c r="C422" s="18" t="s">
        <v>89</v>
      </c>
      <c r="D422" s="18" t="s">
        <v>68</v>
      </c>
      <c r="E422" s="41">
        <v>3.3000000000000002E-2</v>
      </c>
      <c r="F422" s="41">
        <v>5.8000000000000003E-2</v>
      </c>
      <c r="G422" s="41">
        <v>4.1000000000000002E-2</v>
      </c>
      <c r="H422" s="41">
        <v>4.4999999999999998E-2</v>
      </c>
      <c r="I422" s="43">
        <v>2018</v>
      </c>
      <c r="J422" s="43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>
      <c r="A423" s="10">
        <v>3.1</v>
      </c>
      <c r="B423" s="19" t="s">
        <v>22</v>
      </c>
      <c r="C423" s="17" t="s">
        <v>90</v>
      </c>
      <c r="D423" s="17" t="s">
        <v>66</v>
      </c>
      <c r="E423" s="41">
        <v>5.1999999999999998E-2</v>
      </c>
      <c r="F423" s="41">
        <v>4.9000000000000002E-2</v>
      </c>
      <c r="G423" s="41">
        <v>4.1000000000000002E-2</v>
      </c>
      <c r="H423" s="41">
        <v>4.4999999999999998E-2</v>
      </c>
      <c r="I423" s="43">
        <v>2018</v>
      </c>
      <c r="J423" s="43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>
      <c r="A424" s="10">
        <v>3.1</v>
      </c>
      <c r="B424" s="19" t="s">
        <v>22</v>
      </c>
      <c r="C424" s="18" t="s">
        <v>91</v>
      </c>
      <c r="D424" s="18" t="s">
        <v>66</v>
      </c>
      <c r="E424" s="41">
        <v>4.7E-2</v>
      </c>
      <c r="F424" s="41">
        <v>4.9000000000000002E-2</v>
      </c>
      <c r="G424" s="41">
        <v>4.1000000000000002E-2</v>
      </c>
      <c r="H424" s="41">
        <v>4.4999999999999998E-2</v>
      </c>
      <c r="I424" s="43">
        <v>2018</v>
      </c>
      <c r="J424" s="43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>
      <c r="A425" s="10">
        <v>3.1</v>
      </c>
      <c r="B425" s="19" t="s">
        <v>22</v>
      </c>
      <c r="C425" s="17" t="s">
        <v>82</v>
      </c>
      <c r="D425" s="17" t="s">
        <v>82</v>
      </c>
      <c r="E425" s="41">
        <v>4.7E-2</v>
      </c>
      <c r="F425" s="41">
        <v>4.1000000000000002E-2</v>
      </c>
      <c r="G425" s="41">
        <v>4.1000000000000002E-2</v>
      </c>
      <c r="H425" s="41">
        <v>4.4999999999999998E-2</v>
      </c>
      <c r="I425" s="43">
        <v>2018</v>
      </c>
      <c r="J425" s="43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>
      <c r="A426" s="10">
        <v>3.1</v>
      </c>
      <c r="B426" s="19" t="s">
        <v>22</v>
      </c>
      <c r="C426" s="18" t="s">
        <v>92</v>
      </c>
      <c r="D426" s="18" t="s">
        <v>68</v>
      </c>
      <c r="E426" s="41">
        <v>5.1999999999999998E-2</v>
      </c>
      <c r="F426" s="41">
        <v>5.8000000000000003E-2</v>
      </c>
      <c r="G426" s="41">
        <v>4.1000000000000002E-2</v>
      </c>
      <c r="H426" s="41">
        <v>4.4999999999999998E-2</v>
      </c>
      <c r="I426" s="43">
        <v>2018</v>
      </c>
      <c r="J426" s="43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>
      <c r="A427" s="10">
        <v>3.1</v>
      </c>
      <c r="B427" s="19" t="s">
        <v>22</v>
      </c>
      <c r="C427" s="17" t="s">
        <v>93</v>
      </c>
      <c r="D427" s="17" t="s">
        <v>82</v>
      </c>
      <c r="E427" s="41">
        <v>1.7000000000000001E-2</v>
      </c>
      <c r="F427" s="41">
        <v>4.1000000000000002E-2</v>
      </c>
      <c r="G427" s="41">
        <v>4.1000000000000002E-2</v>
      </c>
      <c r="H427" s="41">
        <v>4.4999999999999998E-2</v>
      </c>
      <c r="I427" s="43">
        <v>2018</v>
      </c>
      <c r="J427" s="43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>
      <c r="A428" s="10">
        <v>3.1</v>
      </c>
      <c r="B428" s="19" t="s">
        <v>22</v>
      </c>
      <c r="C428" s="18" t="s">
        <v>68</v>
      </c>
      <c r="D428" s="18" t="s">
        <v>68</v>
      </c>
      <c r="E428" s="41">
        <v>8.8999999999999996E-2</v>
      </c>
      <c r="F428" s="41">
        <v>5.8000000000000003E-2</v>
      </c>
      <c r="G428" s="41">
        <v>4.1000000000000002E-2</v>
      </c>
      <c r="H428" s="41">
        <v>4.4999999999999998E-2</v>
      </c>
      <c r="I428" s="43">
        <v>2018</v>
      </c>
      <c r="J428" s="43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>
      <c r="A429" s="10">
        <v>3.1</v>
      </c>
      <c r="B429" s="19" t="s">
        <v>22</v>
      </c>
      <c r="C429" s="17" t="s">
        <v>94</v>
      </c>
      <c r="D429" s="17" t="s">
        <v>66</v>
      </c>
      <c r="E429" s="41">
        <v>3.2000000000000001E-2</v>
      </c>
      <c r="F429" s="41">
        <v>4.9000000000000002E-2</v>
      </c>
      <c r="G429" s="41">
        <v>4.1000000000000002E-2</v>
      </c>
      <c r="H429" s="41">
        <v>4.4999999999999998E-2</v>
      </c>
      <c r="I429" s="43">
        <v>2018</v>
      </c>
      <c r="J429" s="43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>
      <c r="A430" s="10">
        <v>3.1</v>
      </c>
      <c r="B430" s="19" t="s">
        <v>22</v>
      </c>
      <c r="C430" s="18" t="s">
        <v>95</v>
      </c>
      <c r="D430" s="18" t="s">
        <v>66</v>
      </c>
      <c r="E430" s="41">
        <v>4.1000000000000002E-2</v>
      </c>
      <c r="F430" s="41">
        <v>4.9000000000000002E-2</v>
      </c>
      <c r="G430" s="41">
        <v>4.1000000000000002E-2</v>
      </c>
      <c r="H430" s="41">
        <v>4.4999999999999998E-2</v>
      </c>
      <c r="I430" s="43">
        <v>2018</v>
      </c>
      <c r="J430" s="43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>
      <c r="A431" s="10">
        <v>3.1</v>
      </c>
      <c r="B431" s="19" t="s">
        <v>22</v>
      </c>
      <c r="C431" s="17" t="s">
        <v>96</v>
      </c>
      <c r="D431" s="17" t="s">
        <v>68</v>
      </c>
      <c r="E431" s="41">
        <v>4.2999999999999997E-2</v>
      </c>
      <c r="F431" s="41">
        <v>5.8000000000000003E-2</v>
      </c>
      <c r="G431" s="41">
        <v>4.1000000000000002E-2</v>
      </c>
      <c r="H431" s="41">
        <v>4.4999999999999998E-2</v>
      </c>
      <c r="I431" s="43">
        <v>2018</v>
      </c>
      <c r="J431" s="43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>
      <c r="A432" s="10">
        <v>3.1</v>
      </c>
      <c r="B432" s="19" t="s">
        <v>22</v>
      </c>
      <c r="C432" s="18" t="s">
        <v>97</v>
      </c>
      <c r="D432" s="18" t="s">
        <v>68</v>
      </c>
      <c r="E432" s="41">
        <v>1.4999999999999999E-2</v>
      </c>
      <c r="F432" s="41">
        <v>5.8000000000000003E-2</v>
      </c>
      <c r="G432" s="41">
        <v>4.1000000000000002E-2</v>
      </c>
      <c r="H432" s="41">
        <v>4.4999999999999998E-2</v>
      </c>
      <c r="I432" s="43">
        <v>2018</v>
      </c>
      <c r="J432" s="43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>
      <c r="A433" s="10">
        <v>3.1</v>
      </c>
      <c r="B433" s="19" t="s">
        <v>22</v>
      </c>
      <c r="C433" s="17" t="s">
        <v>98</v>
      </c>
      <c r="D433" s="17" t="s">
        <v>82</v>
      </c>
      <c r="E433" s="41">
        <v>3.9E-2</v>
      </c>
      <c r="F433" s="41">
        <v>4.1000000000000002E-2</v>
      </c>
      <c r="G433" s="41">
        <v>4.1000000000000002E-2</v>
      </c>
      <c r="H433" s="41">
        <v>4.4999999999999998E-2</v>
      </c>
      <c r="I433" s="43">
        <v>2018</v>
      </c>
      <c r="J433" s="43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>
      <c r="A434" s="10">
        <v>3.1</v>
      </c>
      <c r="B434" s="19" t="s">
        <v>22</v>
      </c>
      <c r="C434" s="18" t="s">
        <v>99</v>
      </c>
      <c r="D434" s="18" t="s">
        <v>72</v>
      </c>
      <c r="E434" s="41">
        <v>7.0000000000000001E-3</v>
      </c>
      <c r="F434" s="41">
        <v>4.2999999999999997E-2</v>
      </c>
      <c r="G434" s="41">
        <v>4.1000000000000002E-2</v>
      </c>
      <c r="H434" s="41">
        <v>4.4999999999999998E-2</v>
      </c>
      <c r="I434" s="43">
        <v>2018</v>
      </c>
      <c r="J434" s="43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>
      <c r="A435" s="10">
        <v>3.1</v>
      </c>
      <c r="B435" s="19" t="s">
        <v>22</v>
      </c>
      <c r="C435" s="17" t="s">
        <v>100</v>
      </c>
      <c r="D435" s="17" t="s">
        <v>72</v>
      </c>
      <c r="E435" s="41">
        <v>0.06</v>
      </c>
      <c r="F435" s="41">
        <v>4.2999999999999997E-2</v>
      </c>
      <c r="G435" s="41">
        <v>4.1000000000000002E-2</v>
      </c>
      <c r="H435" s="41">
        <v>4.4999999999999998E-2</v>
      </c>
      <c r="I435" s="43">
        <v>2018</v>
      </c>
      <c r="J435" s="43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>
      <c r="A436" s="10">
        <v>3.1</v>
      </c>
      <c r="B436" s="19" t="s">
        <v>22</v>
      </c>
      <c r="C436" s="18" t="s">
        <v>101</v>
      </c>
      <c r="D436" s="18" t="s">
        <v>63</v>
      </c>
      <c r="E436" s="41">
        <v>4.7E-2</v>
      </c>
      <c r="F436" s="41">
        <v>2.7E-2</v>
      </c>
      <c r="G436" s="41">
        <v>4.1000000000000002E-2</v>
      </c>
      <c r="H436" s="41">
        <v>4.4999999999999998E-2</v>
      </c>
      <c r="I436" s="43">
        <v>2018</v>
      </c>
      <c r="J436" s="43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>
      <c r="A437" s="10">
        <v>3.1</v>
      </c>
      <c r="B437" s="19" t="s">
        <v>22</v>
      </c>
      <c r="C437" s="17" t="s">
        <v>102</v>
      </c>
      <c r="D437" s="17" t="s">
        <v>72</v>
      </c>
      <c r="E437" s="41">
        <v>4.5999999999999999E-2</v>
      </c>
      <c r="F437" s="41">
        <v>4.2999999999999997E-2</v>
      </c>
      <c r="G437" s="41">
        <v>4.1000000000000002E-2</v>
      </c>
      <c r="H437" s="41">
        <v>4.4999999999999998E-2</v>
      </c>
      <c r="I437" s="43">
        <v>2018</v>
      </c>
      <c r="J437" s="43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>
      <c r="A438" s="10">
        <v>3.1</v>
      </c>
      <c r="B438" s="19" t="s">
        <v>22</v>
      </c>
      <c r="C438" s="18" t="s">
        <v>103</v>
      </c>
      <c r="D438" s="18" t="s">
        <v>66</v>
      </c>
      <c r="E438" s="41">
        <v>6.9000000000000006E-2</v>
      </c>
      <c r="F438" s="41">
        <v>4.9000000000000002E-2</v>
      </c>
      <c r="G438" s="41">
        <v>4.1000000000000002E-2</v>
      </c>
      <c r="H438" s="41">
        <v>4.4999999999999998E-2</v>
      </c>
      <c r="I438" s="43">
        <v>2018</v>
      </c>
      <c r="J438" s="43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>
      <c r="A439" s="10">
        <v>3.1</v>
      </c>
      <c r="B439" s="19" t="s">
        <v>22</v>
      </c>
      <c r="C439" s="17" t="s">
        <v>104</v>
      </c>
      <c r="D439" s="17" t="s">
        <v>68</v>
      </c>
      <c r="E439" s="41">
        <v>8.8999999999999996E-2</v>
      </c>
      <c r="F439" s="41">
        <v>5.8000000000000003E-2</v>
      </c>
      <c r="G439" s="41">
        <v>4.1000000000000002E-2</v>
      </c>
      <c r="H439" s="41">
        <v>4.4999999999999998E-2</v>
      </c>
      <c r="I439" s="43">
        <v>2018</v>
      </c>
      <c r="J439" s="43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>
      <c r="A440" s="10">
        <v>3.2</v>
      </c>
      <c r="B440" s="45" t="s">
        <v>23</v>
      </c>
      <c r="C440" s="18" t="s">
        <v>62</v>
      </c>
      <c r="D440" s="18" t="s">
        <v>63</v>
      </c>
      <c r="E440" s="41">
        <v>0.78800000000000003</v>
      </c>
      <c r="F440" s="41">
        <v>0.79500000000000004</v>
      </c>
      <c r="G440" s="41">
        <v>0.76700000000000002</v>
      </c>
      <c r="H440" s="41">
        <v>0.73199999999999998</v>
      </c>
      <c r="I440" s="43">
        <v>2018</v>
      </c>
      <c r="J440" s="43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>
      <c r="A441" s="10">
        <v>3.2</v>
      </c>
      <c r="B441" s="19" t="s">
        <v>23</v>
      </c>
      <c r="C441" s="18" t="s">
        <v>63</v>
      </c>
      <c r="D441" s="18" t="s">
        <v>63</v>
      </c>
      <c r="E441" s="46">
        <v>0.78100000000000003</v>
      </c>
      <c r="F441" s="41">
        <v>0.79500000000000004</v>
      </c>
      <c r="G441" s="41">
        <v>0.76700000000000002</v>
      </c>
      <c r="H441" s="41">
        <v>0.73199999999999998</v>
      </c>
      <c r="I441" s="43">
        <v>2018</v>
      </c>
      <c r="J441" s="43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>
      <c r="A442" s="10">
        <v>3.2</v>
      </c>
      <c r="B442" s="19" t="s">
        <v>23</v>
      </c>
      <c r="C442" s="17" t="s">
        <v>67</v>
      </c>
      <c r="D442" s="17" t="s">
        <v>68</v>
      </c>
      <c r="E442" s="41">
        <v>0.78800000000000003</v>
      </c>
      <c r="F442" s="41">
        <v>0.752</v>
      </c>
      <c r="G442" s="41">
        <v>0.76700000000000002</v>
      </c>
      <c r="H442" s="41">
        <v>0.73199999999999998</v>
      </c>
      <c r="I442" s="43">
        <v>2018</v>
      </c>
      <c r="J442" s="43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>
      <c r="A443" s="10">
        <v>3.2</v>
      </c>
      <c r="B443" s="19" t="s">
        <v>23</v>
      </c>
      <c r="C443" s="18" t="s">
        <v>69</v>
      </c>
      <c r="D443" s="18" t="s">
        <v>68</v>
      </c>
      <c r="E443" s="41">
        <v>0.65600000000000003</v>
      </c>
      <c r="F443" s="41">
        <v>0.752</v>
      </c>
      <c r="G443" s="41">
        <v>0.76700000000000002</v>
      </c>
      <c r="H443" s="41">
        <v>0.73199999999999998</v>
      </c>
      <c r="I443" s="43">
        <v>2018</v>
      </c>
      <c r="J443" s="43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>
      <c r="A444" s="10">
        <v>3.2</v>
      </c>
      <c r="B444" s="19" t="s">
        <v>23</v>
      </c>
      <c r="C444" s="17" t="s">
        <v>70</v>
      </c>
      <c r="D444" s="17" t="s">
        <v>66</v>
      </c>
      <c r="E444" s="41">
        <v>0.80800000000000005</v>
      </c>
      <c r="F444" s="41">
        <v>0.79800000000000004</v>
      </c>
      <c r="G444" s="41">
        <v>0.76700000000000002</v>
      </c>
      <c r="H444" s="41">
        <v>0.73199999999999998</v>
      </c>
      <c r="I444" s="43">
        <v>2018</v>
      </c>
      <c r="J444" s="43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>
      <c r="A445" s="10">
        <v>3.2</v>
      </c>
      <c r="B445" s="19" t="s">
        <v>23</v>
      </c>
      <c r="C445" s="18" t="s">
        <v>71</v>
      </c>
      <c r="D445" s="18" t="s">
        <v>72</v>
      </c>
      <c r="E445" s="41">
        <v>0.79700000000000004</v>
      </c>
      <c r="F445" s="41">
        <v>0.78900000000000003</v>
      </c>
      <c r="G445" s="41">
        <v>0.76700000000000002</v>
      </c>
      <c r="H445" s="41">
        <v>0.73199999999999998</v>
      </c>
      <c r="I445" s="43">
        <v>2018</v>
      </c>
      <c r="J445" s="43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>
      <c r="A446" s="10">
        <v>3.2</v>
      </c>
      <c r="B446" s="19" t="s">
        <v>23</v>
      </c>
      <c r="C446" s="17" t="s">
        <v>73</v>
      </c>
      <c r="D446" s="17" t="s">
        <v>68</v>
      </c>
      <c r="E446" s="41">
        <v>0.78500000000000003</v>
      </c>
      <c r="F446" s="41">
        <v>0.752</v>
      </c>
      <c r="G446" s="41">
        <v>0.76700000000000002</v>
      </c>
      <c r="H446" s="41">
        <v>0.73199999999999998</v>
      </c>
      <c r="I446" s="43">
        <v>2018</v>
      </c>
      <c r="J446" s="43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>
      <c r="A447" s="10">
        <v>3.2</v>
      </c>
      <c r="B447" s="19" t="s">
        <v>23</v>
      </c>
      <c r="C447" s="18" t="s">
        <v>74</v>
      </c>
      <c r="D447" s="18" t="s">
        <v>68</v>
      </c>
      <c r="E447" s="41">
        <v>0.78300000000000003</v>
      </c>
      <c r="F447" s="41">
        <v>0.752</v>
      </c>
      <c r="G447" s="41">
        <v>0.76700000000000002</v>
      </c>
      <c r="H447" s="41">
        <v>0.73199999999999998</v>
      </c>
      <c r="I447" s="43">
        <v>2018</v>
      </c>
      <c r="J447" s="43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>
      <c r="A448" s="10">
        <v>3.2</v>
      </c>
      <c r="B448" s="19" t="s">
        <v>23</v>
      </c>
      <c r="C448" s="17" t="s">
        <v>75</v>
      </c>
      <c r="D448" s="17" t="s">
        <v>72</v>
      </c>
      <c r="E448" s="41">
        <v>0.78700000000000003</v>
      </c>
      <c r="F448" s="41">
        <v>0.78900000000000003</v>
      </c>
      <c r="G448" s="41">
        <v>0.76700000000000002</v>
      </c>
      <c r="H448" s="41">
        <v>0.73199999999999998</v>
      </c>
      <c r="I448" s="43">
        <v>2018</v>
      </c>
      <c r="J448" s="43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>
      <c r="A449" s="10">
        <v>3.2</v>
      </c>
      <c r="B449" s="19" t="s">
        <v>23</v>
      </c>
      <c r="C449" s="18" t="s">
        <v>76</v>
      </c>
      <c r="D449" s="18" t="s">
        <v>68</v>
      </c>
      <c r="E449" s="41">
        <v>0.80700000000000005</v>
      </c>
      <c r="F449" s="41">
        <v>0.752</v>
      </c>
      <c r="G449" s="41">
        <v>0.76700000000000002</v>
      </c>
      <c r="H449" s="41">
        <v>0.73199999999999998</v>
      </c>
      <c r="I449" s="43">
        <v>2018</v>
      </c>
      <c r="J449" s="43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>
      <c r="A450" s="10">
        <v>3.2</v>
      </c>
      <c r="B450" s="19" t="s">
        <v>23</v>
      </c>
      <c r="C450" s="17" t="s">
        <v>77</v>
      </c>
      <c r="D450" s="17" t="s">
        <v>66</v>
      </c>
      <c r="E450" s="41">
        <v>0.74299999999999999</v>
      </c>
      <c r="F450" s="41">
        <v>0.79800000000000004</v>
      </c>
      <c r="G450" s="41">
        <v>0.76700000000000002</v>
      </c>
      <c r="H450" s="41">
        <v>0.73199999999999998</v>
      </c>
      <c r="I450" s="43">
        <v>2018</v>
      </c>
      <c r="J450" s="43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>
      <c r="A451" s="10">
        <v>3.2</v>
      </c>
      <c r="B451" s="19" t="s">
        <v>23</v>
      </c>
      <c r="C451" s="18" t="s">
        <v>78</v>
      </c>
      <c r="D451" s="18" t="s">
        <v>68</v>
      </c>
      <c r="E451" s="41">
        <v>0.79100000000000004</v>
      </c>
      <c r="F451" s="41">
        <v>0.752</v>
      </c>
      <c r="G451" s="41">
        <v>0.76700000000000002</v>
      </c>
      <c r="H451" s="41">
        <v>0.73199999999999998</v>
      </c>
      <c r="I451" s="43">
        <v>2018</v>
      </c>
      <c r="J451" s="43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>
      <c r="A452" s="10">
        <v>3.2</v>
      </c>
      <c r="B452" s="19" t="s">
        <v>23</v>
      </c>
      <c r="C452" s="17" t="s">
        <v>79</v>
      </c>
      <c r="D452" s="17" t="s">
        <v>68</v>
      </c>
      <c r="E452" s="41">
        <v>0.79400000000000004</v>
      </c>
      <c r="F452" s="41">
        <v>0.752</v>
      </c>
      <c r="G452" s="41">
        <v>0.76700000000000002</v>
      </c>
      <c r="H452" s="41">
        <v>0.73199999999999998</v>
      </c>
      <c r="I452" s="43">
        <v>2018</v>
      </c>
      <c r="J452" s="43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>
      <c r="A453" s="10">
        <v>3.2</v>
      </c>
      <c r="B453" s="19" t="s">
        <v>23</v>
      </c>
      <c r="C453" s="18" t="s">
        <v>80</v>
      </c>
      <c r="D453" s="18" t="s">
        <v>66</v>
      </c>
      <c r="E453" s="41">
        <v>0.84699999999999998</v>
      </c>
      <c r="F453" s="41">
        <v>0.79800000000000004</v>
      </c>
      <c r="G453" s="41">
        <v>0.76700000000000002</v>
      </c>
      <c r="H453" s="41">
        <v>0.73199999999999998</v>
      </c>
      <c r="I453" s="43">
        <v>2018</v>
      </c>
      <c r="J453" s="43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>
      <c r="A454" s="10">
        <v>3.2</v>
      </c>
      <c r="B454" s="19" t="s">
        <v>23</v>
      </c>
      <c r="C454" s="17" t="s">
        <v>81</v>
      </c>
      <c r="D454" s="17" t="s">
        <v>82</v>
      </c>
      <c r="E454" s="41">
        <v>0.71799999999999997</v>
      </c>
      <c r="F454" s="41">
        <v>0.78700000000000003</v>
      </c>
      <c r="G454" s="41">
        <v>0.76700000000000002</v>
      </c>
      <c r="H454" s="41">
        <v>0.73199999999999998</v>
      </c>
      <c r="I454" s="43">
        <v>2018</v>
      </c>
      <c r="J454" s="43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>
      <c r="A455" s="10">
        <v>3.2</v>
      </c>
      <c r="B455" s="19" t="s">
        <v>23</v>
      </c>
      <c r="C455" s="18" t="s">
        <v>83</v>
      </c>
      <c r="D455" s="18" t="s">
        <v>68</v>
      </c>
      <c r="E455" s="41">
        <v>0.80200000000000005</v>
      </c>
      <c r="F455" s="41">
        <v>0.752</v>
      </c>
      <c r="G455" s="41">
        <v>0.76700000000000002</v>
      </c>
      <c r="H455" s="41">
        <v>0.73199999999999998</v>
      </c>
      <c r="I455" s="43">
        <v>2018</v>
      </c>
      <c r="J455" s="43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>
      <c r="A456" s="10">
        <v>3.2</v>
      </c>
      <c r="B456" s="19" t="s">
        <v>23</v>
      </c>
      <c r="C456" s="17" t="s">
        <v>84</v>
      </c>
      <c r="D456" s="17" t="s">
        <v>68</v>
      </c>
      <c r="E456" s="41">
        <v>0.77100000000000002</v>
      </c>
      <c r="F456" s="41">
        <v>0.752</v>
      </c>
      <c r="G456" s="41">
        <v>0.76700000000000002</v>
      </c>
      <c r="H456" s="41">
        <v>0.73199999999999998</v>
      </c>
      <c r="I456" s="43">
        <v>2018</v>
      </c>
      <c r="J456" s="43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>
      <c r="A457" s="10">
        <v>3.2</v>
      </c>
      <c r="B457" s="19" t="s">
        <v>23</v>
      </c>
      <c r="C457" s="18" t="s">
        <v>85</v>
      </c>
      <c r="D457" s="18" t="s">
        <v>82</v>
      </c>
      <c r="E457" s="41">
        <v>0.71599999999999997</v>
      </c>
      <c r="F457" s="41">
        <v>0.78700000000000003</v>
      </c>
      <c r="G457" s="41">
        <v>0.76700000000000002</v>
      </c>
      <c r="H457" s="41">
        <v>0.73199999999999998</v>
      </c>
      <c r="I457" s="43">
        <v>2018</v>
      </c>
      <c r="J457" s="43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>
      <c r="A458" s="10">
        <v>3.2</v>
      </c>
      <c r="B458" s="19" t="s">
        <v>23</v>
      </c>
      <c r="C458" s="17" t="s">
        <v>86</v>
      </c>
      <c r="D458" s="17" t="s">
        <v>82</v>
      </c>
      <c r="E458" s="41">
        <v>0.75800000000000001</v>
      </c>
      <c r="F458" s="41">
        <v>0.78700000000000003</v>
      </c>
      <c r="G458" s="41">
        <v>0.76700000000000002</v>
      </c>
      <c r="H458" s="41">
        <v>0.73199999999999998</v>
      </c>
      <c r="I458" s="43">
        <v>2018</v>
      </c>
      <c r="J458" s="43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>
      <c r="A459" s="10">
        <v>3.2</v>
      </c>
      <c r="B459" s="19" t="s">
        <v>23</v>
      </c>
      <c r="C459" s="18" t="s">
        <v>87</v>
      </c>
      <c r="D459" s="18" t="s">
        <v>66</v>
      </c>
      <c r="E459" s="41">
        <v>0.78500000000000003</v>
      </c>
      <c r="F459" s="41">
        <v>0.79800000000000004</v>
      </c>
      <c r="G459" s="41">
        <v>0.76700000000000002</v>
      </c>
      <c r="H459" s="41">
        <v>0.73199999999999998</v>
      </c>
      <c r="I459" s="43">
        <v>2018</v>
      </c>
      <c r="J459" s="43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>
      <c r="A460" s="10">
        <v>3.2</v>
      </c>
      <c r="B460" s="19" t="s">
        <v>23</v>
      </c>
      <c r="C460" s="17" t="s">
        <v>88</v>
      </c>
      <c r="D460" s="17" t="s">
        <v>68</v>
      </c>
      <c r="E460" s="41">
        <v>0.76500000000000001</v>
      </c>
      <c r="F460" s="41">
        <v>0.752</v>
      </c>
      <c r="G460" s="41">
        <v>0.76700000000000002</v>
      </c>
      <c r="H460" s="41">
        <v>0.73199999999999998</v>
      </c>
      <c r="I460" s="43">
        <v>2018</v>
      </c>
      <c r="J460" s="43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>
      <c r="A461" s="10">
        <v>3.2</v>
      </c>
      <c r="B461" s="19" t="s">
        <v>23</v>
      </c>
      <c r="C461" s="18" t="s">
        <v>89</v>
      </c>
      <c r="D461" s="18" t="s">
        <v>68</v>
      </c>
      <c r="E461" s="41">
        <v>0.8</v>
      </c>
      <c r="F461" s="41">
        <v>0.752</v>
      </c>
      <c r="G461" s="41">
        <v>0.76700000000000002</v>
      </c>
      <c r="H461" s="41">
        <v>0.73199999999999998</v>
      </c>
      <c r="I461" s="43">
        <v>2018</v>
      </c>
      <c r="J461" s="43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>
      <c r="A462" s="10">
        <v>3.2</v>
      </c>
      <c r="B462" s="19" t="s">
        <v>23</v>
      </c>
      <c r="C462" s="17" t="s">
        <v>90</v>
      </c>
      <c r="D462" s="17" t="s">
        <v>66</v>
      </c>
      <c r="E462" s="41">
        <v>0.61199999999999999</v>
      </c>
      <c r="F462" s="41">
        <v>0.79800000000000004</v>
      </c>
      <c r="G462" s="41">
        <v>0.76700000000000002</v>
      </c>
      <c r="H462" s="41">
        <v>0.73199999999999998</v>
      </c>
      <c r="I462" s="43">
        <v>2018</v>
      </c>
      <c r="J462" s="43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>
      <c r="A463" s="10">
        <v>3.2</v>
      </c>
      <c r="B463" s="19" t="s">
        <v>23</v>
      </c>
      <c r="C463" s="18" t="s">
        <v>91</v>
      </c>
      <c r="D463" s="18" t="s">
        <v>66</v>
      </c>
      <c r="E463" s="41">
        <v>0.90600000000000003</v>
      </c>
      <c r="F463" s="41">
        <v>0.79800000000000004</v>
      </c>
      <c r="G463" s="41">
        <v>0.76700000000000002</v>
      </c>
      <c r="H463" s="41">
        <v>0.73199999999999998</v>
      </c>
      <c r="I463" s="43">
        <v>2018</v>
      </c>
      <c r="J463" s="43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>
      <c r="A464" s="10">
        <v>3.2</v>
      </c>
      <c r="B464" s="19" t="s">
        <v>23</v>
      </c>
      <c r="C464" s="17" t="s">
        <v>82</v>
      </c>
      <c r="D464" s="17" t="s">
        <v>82</v>
      </c>
      <c r="E464" s="41">
        <v>0.80900000000000005</v>
      </c>
      <c r="F464" s="41">
        <v>0.78700000000000003</v>
      </c>
      <c r="G464" s="41">
        <v>0.76700000000000002</v>
      </c>
      <c r="H464" s="41">
        <v>0.73199999999999998</v>
      </c>
      <c r="I464" s="43">
        <v>2018</v>
      </c>
      <c r="J464" s="43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>
      <c r="A465" s="10">
        <v>3.2</v>
      </c>
      <c r="B465" s="19" t="s">
        <v>23</v>
      </c>
      <c r="C465" s="18" t="s">
        <v>92</v>
      </c>
      <c r="D465" s="18" t="s">
        <v>68</v>
      </c>
      <c r="E465" s="41">
        <v>0.75700000000000001</v>
      </c>
      <c r="F465" s="41">
        <v>0.752</v>
      </c>
      <c r="G465" s="41">
        <v>0.76700000000000002</v>
      </c>
      <c r="H465" s="41">
        <v>0.73199999999999998</v>
      </c>
      <c r="I465" s="43">
        <v>2018</v>
      </c>
      <c r="J465" s="43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>
      <c r="A466" s="10">
        <v>3.2</v>
      </c>
      <c r="B466" s="19" t="s">
        <v>23</v>
      </c>
      <c r="C466" s="17" t="s">
        <v>93</v>
      </c>
      <c r="D466" s="17" t="s">
        <v>82</v>
      </c>
      <c r="E466" s="41">
        <v>0.77400000000000002</v>
      </c>
      <c r="F466" s="41">
        <v>0.78700000000000003</v>
      </c>
      <c r="G466" s="41">
        <v>0.76700000000000002</v>
      </c>
      <c r="H466" s="41">
        <v>0.73199999999999998</v>
      </c>
      <c r="I466" s="43">
        <v>2018</v>
      </c>
      <c r="J466" s="43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>
      <c r="A467" s="10">
        <v>3.2</v>
      </c>
      <c r="B467" s="19" t="s">
        <v>23</v>
      </c>
      <c r="C467" s="18" t="s">
        <v>68</v>
      </c>
      <c r="D467" s="18" t="s">
        <v>68</v>
      </c>
      <c r="E467" s="41">
        <v>0.69499999999999995</v>
      </c>
      <c r="F467" s="41">
        <v>0.752</v>
      </c>
      <c r="G467" s="41">
        <v>0.76700000000000002</v>
      </c>
      <c r="H467" s="41">
        <v>0.73199999999999998</v>
      </c>
      <c r="I467" s="43">
        <v>2018</v>
      </c>
      <c r="J467" s="43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>
      <c r="A468" s="10">
        <v>3.2</v>
      </c>
      <c r="B468" s="19" t="s">
        <v>23</v>
      </c>
      <c r="C468" s="17" t="s">
        <v>94</v>
      </c>
      <c r="D468" s="17" t="s">
        <v>66</v>
      </c>
      <c r="E468" s="41">
        <v>0.82399999999999995</v>
      </c>
      <c r="F468" s="41">
        <v>0.79800000000000004</v>
      </c>
      <c r="G468" s="41">
        <v>0.76700000000000002</v>
      </c>
      <c r="H468" s="41">
        <v>0.73199999999999998</v>
      </c>
      <c r="I468" s="43">
        <v>2018</v>
      </c>
      <c r="J468" s="43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>
      <c r="A469" s="10">
        <v>3.2</v>
      </c>
      <c r="B469" s="19" t="s">
        <v>23</v>
      </c>
      <c r="C469" s="18" t="s">
        <v>95</v>
      </c>
      <c r="D469" s="18" t="s">
        <v>66</v>
      </c>
      <c r="E469" s="41">
        <v>0.77600000000000002</v>
      </c>
      <c r="F469" s="41">
        <v>0.79800000000000004</v>
      </c>
      <c r="G469" s="41">
        <v>0.76700000000000002</v>
      </c>
      <c r="H469" s="41">
        <v>0.73199999999999998</v>
      </c>
      <c r="I469" s="43">
        <v>2018</v>
      </c>
      <c r="J469" s="43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>
      <c r="A470" s="10">
        <v>3.2</v>
      </c>
      <c r="B470" s="19" t="s">
        <v>23</v>
      </c>
      <c r="C470" s="17" t="s">
        <v>96</v>
      </c>
      <c r="D470" s="17" t="s">
        <v>68</v>
      </c>
      <c r="E470" s="41">
        <v>0.82</v>
      </c>
      <c r="F470" s="41">
        <v>0.752</v>
      </c>
      <c r="G470" s="41">
        <v>0.76700000000000002</v>
      </c>
      <c r="H470" s="41">
        <v>0.73199999999999998</v>
      </c>
      <c r="I470" s="43">
        <v>2018</v>
      </c>
      <c r="J470" s="43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>
      <c r="A471" s="10">
        <v>3.2</v>
      </c>
      <c r="B471" s="19" t="s">
        <v>23</v>
      </c>
      <c r="C471" s="18" t="s">
        <v>97</v>
      </c>
      <c r="D471" s="18" t="s">
        <v>68</v>
      </c>
      <c r="E471" s="41">
        <v>0.79500000000000004</v>
      </c>
      <c r="F471" s="41">
        <v>0.752</v>
      </c>
      <c r="G471" s="41">
        <v>0.76700000000000002</v>
      </c>
      <c r="H471" s="41">
        <v>0.73199999999999998</v>
      </c>
      <c r="I471" s="43">
        <v>2018</v>
      </c>
      <c r="J471" s="43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>
      <c r="A472" s="10">
        <v>3.2</v>
      </c>
      <c r="B472" s="19" t="s">
        <v>23</v>
      </c>
      <c r="C472" s="17" t="s">
        <v>98</v>
      </c>
      <c r="D472" s="17" t="s">
        <v>82</v>
      </c>
      <c r="E472" s="41">
        <v>0.79800000000000004</v>
      </c>
      <c r="F472" s="41">
        <v>0.78700000000000003</v>
      </c>
      <c r="G472" s="41">
        <v>0.76700000000000002</v>
      </c>
      <c r="H472" s="41">
        <v>0.73199999999999998</v>
      </c>
      <c r="I472" s="43">
        <v>2018</v>
      </c>
      <c r="J472" s="43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>
      <c r="A473" s="10">
        <v>3.2</v>
      </c>
      <c r="B473" s="19" t="s">
        <v>23</v>
      </c>
      <c r="C473" s="18" t="s">
        <v>99</v>
      </c>
      <c r="D473" s="18" t="s">
        <v>72</v>
      </c>
      <c r="E473" s="41">
        <v>0.82399999999999995</v>
      </c>
      <c r="F473" s="41">
        <v>0.78900000000000003</v>
      </c>
      <c r="G473" s="41">
        <v>0.76700000000000002</v>
      </c>
      <c r="H473" s="41">
        <v>0.73199999999999998</v>
      </c>
      <c r="I473" s="43">
        <v>2018</v>
      </c>
      <c r="J473" s="43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>
      <c r="A474" s="10">
        <v>3.2</v>
      </c>
      <c r="B474" s="19" t="s">
        <v>23</v>
      </c>
      <c r="C474" s="17" t="s">
        <v>100</v>
      </c>
      <c r="D474" s="17" t="s">
        <v>72</v>
      </c>
      <c r="E474" s="41">
        <v>0.79500000000000004</v>
      </c>
      <c r="F474" s="41">
        <v>0.78900000000000003</v>
      </c>
      <c r="G474" s="41">
        <v>0.76700000000000002</v>
      </c>
      <c r="H474" s="41">
        <v>0.73199999999999998</v>
      </c>
      <c r="I474" s="43">
        <v>2018</v>
      </c>
      <c r="J474" s="43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>
      <c r="A475" s="10">
        <v>3.2</v>
      </c>
      <c r="B475" s="19" t="s">
        <v>23</v>
      </c>
      <c r="C475" s="18" t="s">
        <v>101</v>
      </c>
      <c r="D475" s="18" t="s">
        <v>63</v>
      </c>
      <c r="E475" s="41">
        <v>0.83099999999999996</v>
      </c>
      <c r="F475" s="41">
        <v>0.79500000000000004</v>
      </c>
      <c r="G475" s="41">
        <v>0.76700000000000002</v>
      </c>
      <c r="H475" s="41">
        <v>0.73199999999999998</v>
      </c>
      <c r="I475" s="43">
        <v>2018</v>
      </c>
      <c r="J475" s="43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>
      <c r="A476" s="10">
        <v>3.2</v>
      </c>
      <c r="B476" s="19" t="s">
        <v>23</v>
      </c>
      <c r="C476" s="17" t="s">
        <v>102</v>
      </c>
      <c r="D476" s="17" t="s">
        <v>72</v>
      </c>
      <c r="E476" s="41">
        <v>0.77500000000000002</v>
      </c>
      <c r="F476" s="41">
        <v>0.78900000000000003</v>
      </c>
      <c r="G476" s="41">
        <v>0.76700000000000002</v>
      </c>
      <c r="H476" s="41">
        <v>0.73199999999999998</v>
      </c>
      <c r="I476" s="43">
        <v>2018</v>
      </c>
      <c r="J476" s="43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>
      <c r="A477" s="10">
        <v>3.2</v>
      </c>
      <c r="B477" s="19" t="s">
        <v>23</v>
      </c>
      <c r="C477" s="18" t="s">
        <v>103</v>
      </c>
      <c r="D477" s="18" t="s">
        <v>66</v>
      </c>
      <c r="E477" s="41">
        <v>0.81899999999999995</v>
      </c>
      <c r="F477" s="41">
        <v>0.79800000000000004</v>
      </c>
      <c r="G477" s="41">
        <v>0.76700000000000002</v>
      </c>
      <c r="H477" s="41">
        <v>0.73199999999999998</v>
      </c>
      <c r="I477" s="43">
        <v>2018</v>
      </c>
      <c r="J477" s="43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>
      <c r="A478" s="10">
        <v>3.2</v>
      </c>
      <c r="B478" s="19" t="s">
        <v>23</v>
      </c>
      <c r="C478" s="17" t="s">
        <v>104</v>
      </c>
      <c r="D478" s="17" t="s">
        <v>68</v>
      </c>
      <c r="E478" s="41">
        <v>0.69499999999999995</v>
      </c>
      <c r="F478" s="41">
        <v>0.752</v>
      </c>
      <c r="G478" s="41">
        <v>0.76700000000000002</v>
      </c>
      <c r="H478" s="41">
        <v>0.73199999999999998</v>
      </c>
      <c r="I478" s="43">
        <v>2018</v>
      </c>
      <c r="J478" s="43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>
      <c r="A479" s="132">
        <v>3.3</v>
      </c>
      <c r="B479" s="133" t="s">
        <v>24</v>
      </c>
      <c r="C479" s="134" t="s">
        <v>62</v>
      </c>
      <c r="D479" s="134" t="s">
        <v>63</v>
      </c>
      <c r="E479" s="135">
        <f>INDEX('[1]low-wage and managerial %'!$B$2:$B$40,MATCH([1]Data!C479,'[1]low-wage and managerial %'!$A$2:$A$40,0))</f>
        <v>0.53400000000000003</v>
      </c>
      <c r="F479" s="136"/>
      <c r="G479" s="136">
        <v>0.64400000000000002</v>
      </c>
      <c r="H479" s="136">
        <v>0.65900000000000003</v>
      </c>
      <c r="I479" s="43" t="s">
        <v>202</v>
      </c>
      <c r="J479" s="43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>
      <c r="A480" s="132">
        <v>3.3</v>
      </c>
      <c r="B480" s="133" t="s">
        <v>24</v>
      </c>
      <c r="C480" s="134" t="s">
        <v>63</v>
      </c>
      <c r="D480" s="134" t="s">
        <v>63</v>
      </c>
      <c r="E480" s="135">
        <f>INDEX('[1]low-wage and managerial %'!$B$2:$B$40,MATCH([1]Data!C480,'[1]low-wage and managerial %'!$A$2:$A$40,0))</f>
        <v>0.55700000000000005</v>
      </c>
      <c r="F480" s="136"/>
      <c r="G480" s="136">
        <v>0.64400000000000002</v>
      </c>
      <c r="H480" s="136">
        <v>0.65900000000000003</v>
      </c>
      <c r="I480" s="43" t="s">
        <v>202</v>
      </c>
      <c r="J480" s="43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>
      <c r="A481" s="132">
        <v>3.3</v>
      </c>
      <c r="B481" s="133" t="s">
        <v>24</v>
      </c>
      <c r="C481" s="137" t="s">
        <v>67</v>
      </c>
      <c r="D481" s="137" t="s">
        <v>68</v>
      </c>
      <c r="E481" s="135">
        <f>INDEX('[1]low-wage and managerial %'!$B$2:$B$40,MATCH([1]Data!C481,'[1]low-wage and managerial %'!$A$2:$A$40,0))</f>
        <v>0.6</v>
      </c>
      <c r="F481" s="136"/>
      <c r="G481" s="136">
        <v>0.64400000000000002</v>
      </c>
      <c r="H481" s="136">
        <v>0.65900000000000003</v>
      </c>
      <c r="I481" s="43" t="s">
        <v>202</v>
      </c>
      <c r="J481" s="43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>
      <c r="A482" s="132">
        <v>3.3</v>
      </c>
      <c r="B482" s="133" t="s">
        <v>24</v>
      </c>
      <c r="C482" s="134" t="s">
        <v>69</v>
      </c>
      <c r="D482" s="134" t="s">
        <v>68</v>
      </c>
      <c r="E482" s="135">
        <f>INDEX('[1]low-wage and managerial %'!$B$2:$B$40,MATCH([1]Data!C482,'[1]low-wage and managerial %'!$A$2:$A$40,0))</f>
        <v>0.46700000000000003</v>
      </c>
      <c r="F482" s="136">
        <v>9.4E-2</v>
      </c>
      <c r="G482" s="136">
        <v>0.64400000000000002</v>
      </c>
      <c r="H482" s="136">
        <v>0.65900000000000003</v>
      </c>
      <c r="I482" s="43" t="s">
        <v>202</v>
      </c>
      <c r="J482" s="43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>
      <c r="A483" s="132">
        <v>3.3</v>
      </c>
      <c r="B483" s="133" t="s">
        <v>24</v>
      </c>
      <c r="C483" s="137" t="s">
        <v>70</v>
      </c>
      <c r="D483" s="137" t="s">
        <v>66</v>
      </c>
      <c r="E483" s="135">
        <f>INDEX('[1]low-wage and managerial %'!$B$2:$B$40,MATCH([1]Data!C483,'[1]low-wage and managerial %'!$A$2:$A$40,0))</f>
        <v>0.55700000000000005</v>
      </c>
      <c r="F483" s="136"/>
      <c r="G483" s="136">
        <v>0.64400000000000002</v>
      </c>
      <c r="H483" s="136">
        <v>0.65900000000000003</v>
      </c>
      <c r="I483" s="43" t="s">
        <v>202</v>
      </c>
      <c r="J483" s="43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>
      <c r="A484" s="132">
        <v>3.3</v>
      </c>
      <c r="B484" s="133" t="s">
        <v>24</v>
      </c>
      <c r="C484" s="134" t="s">
        <v>71</v>
      </c>
      <c r="D484" s="134" t="s">
        <v>72</v>
      </c>
      <c r="E484" s="135">
        <f>INDEX('[1]low-wage and managerial %'!$B$2:$B$40,MATCH([1]Data!C484,'[1]low-wage and managerial %'!$A$2:$A$40,0))</f>
        <v>0.60299999999999998</v>
      </c>
      <c r="F484" s="136"/>
      <c r="G484" s="136">
        <v>0.64400000000000002</v>
      </c>
      <c r="H484" s="136">
        <v>0.65900000000000003</v>
      </c>
      <c r="I484" s="43" t="s">
        <v>202</v>
      </c>
      <c r="J484" s="43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>
      <c r="A485" s="132">
        <v>3.3</v>
      </c>
      <c r="B485" s="133" t="s">
        <v>24</v>
      </c>
      <c r="C485" s="137" t="s">
        <v>73</v>
      </c>
      <c r="D485" s="137" t="s">
        <v>68</v>
      </c>
      <c r="E485" s="135">
        <f>INDEX('[1]low-wage and managerial %'!$B$2:$B$40,MATCH([1]Data!C485,'[1]low-wage and managerial %'!$A$2:$A$40,0))</f>
        <v>0.502</v>
      </c>
      <c r="F485" s="136">
        <v>9.4E-2</v>
      </c>
      <c r="G485" s="136">
        <v>0.64400000000000002</v>
      </c>
      <c r="H485" s="136">
        <v>0.65900000000000003</v>
      </c>
      <c r="I485" s="43" t="s">
        <v>202</v>
      </c>
      <c r="J485" s="43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>
      <c r="A486" s="132">
        <v>3.3</v>
      </c>
      <c r="B486" s="133" t="s">
        <v>24</v>
      </c>
      <c r="C486" s="134" t="s">
        <v>74</v>
      </c>
      <c r="D486" s="134" t="s">
        <v>68</v>
      </c>
      <c r="E486" s="135">
        <f>INDEX('[1]low-wage and managerial %'!$B$2:$B$40,MATCH([1]Data!C486,'[1]low-wage and managerial %'!$A$2:$A$40,0))</f>
        <v>0.56699999999999995</v>
      </c>
      <c r="F486" s="136">
        <v>9.4E-2</v>
      </c>
      <c r="G486" s="136">
        <v>0.64400000000000002</v>
      </c>
      <c r="H486" s="136">
        <v>0.65900000000000003</v>
      </c>
      <c r="I486" s="43" t="s">
        <v>202</v>
      </c>
      <c r="J486" s="43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>
      <c r="A487" s="132">
        <v>3.3</v>
      </c>
      <c r="B487" s="133" t="s">
        <v>24</v>
      </c>
      <c r="C487" s="137" t="s">
        <v>75</v>
      </c>
      <c r="D487" s="137" t="s">
        <v>72</v>
      </c>
      <c r="E487" s="135">
        <f>INDEX('[1]low-wage and managerial %'!$B$2:$B$40,MATCH([1]Data!C487,'[1]low-wage and managerial %'!$A$2:$A$40,0))</f>
        <v>0.56000000000000005</v>
      </c>
      <c r="F487" s="136"/>
      <c r="G487" s="136">
        <v>0.64400000000000002</v>
      </c>
      <c r="H487" s="136">
        <v>0.65900000000000003</v>
      </c>
      <c r="I487" s="43" t="s">
        <v>202</v>
      </c>
      <c r="J487" s="43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>
      <c r="A488" s="132">
        <v>3.3</v>
      </c>
      <c r="B488" s="133" t="s">
        <v>24</v>
      </c>
      <c r="C488" s="134" t="s">
        <v>76</v>
      </c>
      <c r="D488" s="134" t="s">
        <v>68</v>
      </c>
      <c r="E488" s="135">
        <f>INDEX('[1]low-wage and managerial %'!$B$2:$B$40,MATCH([1]Data!C488,'[1]low-wage and managerial %'!$A$2:$A$40,0))</f>
        <v>0.56799999999999995</v>
      </c>
      <c r="F488" s="136">
        <v>9.4E-2</v>
      </c>
      <c r="G488" s="136">
        <v>0.64400000000000002</v>
      </c>
      <c r="H488" s="136">
        <v>0.65900000000000003</v>
      </c>
      <c r="I488" s="43" t="s">
        <v>202</v>
      </c>
      <c r="J488" s="43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>
      <c r="A489" s="132">
        <v>3.3</v>
      </c>
      <c r="B489" s="133" t="s">
        <v>24</v>
      </c>
      <c r="C489" s="137" t="s">
        <v>77</v>
      </c>
      <c r="D489" s="137" t="s">
        <v>66</v>
      </c>
      <c r="E489" s="135">
        <f>INDEX('[1]low-wage and managerial %'!$B$2:$B$40,MATCH([1]Data!C489,'[1]low-wage and managerial %'!$A$2:$A$40,0))</f>
        <v>0.51600000000000001</v>
      </c>
      <c r="F489" s="136"/>
      <c r="G489" s="136">
        <v>0.64400000000000002</v>
      </c>
      <c r="H489" s="136">
        <v>0.65900000000000003</v>
      </c>
      <c r="I489" s="43" t="s">
        <v>202</v>
      </c>
      <c r="J489" s="43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>
      <c r="A490" s="132">
        <v>3.3</v>
      </c>
      <c r="B490" s="133" t="s">
        <v>24</v>
      </c>
      <c r="C490" s="134" t="s">
        <v>78</v>
      </c>
      <c r="D490" s="134" t="s">
        <v>68</v>
      </c>
      <c r="E490" s="135">
        <f>INDEX('[1]low-wage and managerial %'!$B$2:$B$40,MATCH([1]Data!C490,'[1]low-wage and managerial %'!$A$2:$A$40,0))</f>
        <v>0.61099999999999999</v>
      </c>
      <c r="F490" s="136">
        <v>9.4E-2</v>
      </c>
      <c r="G490" s="136">
        <v>0.64400000000000002</v>
      </c>
      <c r="H490" s="136">
        <v>0.65900000000000003</v>
      </c>
      <c r="I490" s="43" t="s">
        <v>202</v>
      </c>
      <c r="J490" s="43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>
      <c r="A491" s="132">
        <v>3.3</v>
      </c>
      <c r="B491" s="133" t="s">
        <v>24</v>
      </c>
      <c r="C491" s="137" t="s">
        <v>79</v>
      </c>
      <c r="D491" s="137" t="s">
        <v>68</v>
      </c>
      <c r="E491" s="135">
        <f>INDEX('[1]low-wage and managerial %'!$B$2:$B$40,MATCH([1]Data!C491,'[1]low-wage and managerial %'!$A$2:$A$40,0))</f>
        <v>0.495</v>
      </c>
      <c r="F491" s="136">
        <v>9.4E-2</v>
      </c>
      <c r="G491" s="136">
        <v>0.64400000000000002</v>
      </c>
      <c r="H491" s="136">
        <v>0.65900000000000003</v>
      </c>
      <c r="I491" s="43" t="s">
        <v>202</v>
      </c>
      <c r="J491" s="43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>
      <c r="A492" s="132">
        <v>3.3</v>
      </c>
      <c r="B492" s="133" t="s">
        <v>24</v>
      </c>
      <c r="C492" s="134" t="s">
        <v>80</v>
      </c>
      <c r="D492" s="134" t="s">
        <v>66</v>
      </c>
      <c r="E492" s="135">
        <f>INDEX('[1]low-wage and managerial %'!$B$2:$B$40,MATCH([1]Data!C492,'[1]low-wage and managerial %'!$A$2:$A$40,0))</f>
        <v>0.52300000000000002</v>
      </c>
      <c r="F492" s="136"/>
      <c r="G492" s="136">
        <v>0.64400000000000002</v>
      </c>
      <c r="H492" s="136">
        <v>0.65900000000000003</v>
      </c>
      <c r="I492" s="43" t="s">
        <v>202</v>
      </c>
      <c r="J492" s="43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>
      <c r="A493" s="132">
        <v>3.3</v>
      </c>
      <c r="B493" s="133" t="s">
        <v>24</v>
      </c>
      <c r="C493" s="137" t="s">
        <v>81</v>
      </c>
      <c r="D493" s="137" t="s">
        <v>82</v>
      </c>
      <c r="E493" s="135">
        <f>INDEX('[1]low-wage and managerial %'!$B$2:$B$40,MATCH([1]Data!C493,'[1]low-wage and managerial %'!$A$2:$A$40,0))</f>
        <v>0.40799999999999997</v>
      </c>
      <c r="F493" s="136"/>
      <c r="G493" s="136">
        <v>0.64400000000000002</v>
      </c>
      <c r="H493" s="136">
        <v>0.65900000000000003</v>
      </c>
      <c r="I493" s="43" t="s">
        <v>202</v>
      </c>
      <c r="J493" s="43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>
      <c r="A494" s="132">
        <v>3.3</v>
      </c>
      <c r="B494" s="133" t="s">
        <v>24</v>
      </c>
      <c r="C494" s="134" t="s">
        <v>83</v>
      </c>
      <c r="D494" s="134" t="s">
        <v>68</v>
      </c>
      <c r="E494" s="135">
        <f>INDEX('[1]low-wage and managerial %'!$B$2:$B$40,MATCH([1]Data!C494,'[1]low-wage and managerial %'!$A$2:$A$40,0))</f>
        <v>0.54700000000000004</v>
      </c>
      <c r="F494" s="136">
        <v>9.4E-2</v>
      </c>
      <c r="G494" s="136">
        <v>0.64400000000000002</v>
      </c>
      <c r="H494" s="136">
        <v>0.65900000000000003</v>
      </c>
      <c r="I494" s="43" t="s">
        <v>202</v>
      </c>
      <c r="J494" s="43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>
      <c r="A495" s="132">
        <v>3.3</v>
      </c>
      <c r="B495" s="133" t="s">
        <v>24</v>
      </c>
      <c r="C495" s="137" t="s">
        <v>84</v>
      </c>
      <c r="D495" s="137" t="s">
        <v>68</v>
      </c>
      <c r="E495" s="135">
        <f>INDEX('[1]low-wage and managerial %'!$B$2:$B$40,MATCH([1]Data!C495,'[1]low-wage and managerial %'!$A$2:$A$40,0))</f>
        <v>0.57899999999999996</v>
      </c>
      <c r="F495" s="136">
        <v>9.4E-2</v>
      </c>
      <c r="G495" s="136">
        <v>0.64400000000000002</v>
      </c>
      <c r="H495" s="136">
        <v>0.65900000000000003</v>
      </c>
      <c r="I495" s="43" t="s">
        <v>202</v>
      </c>
      <c r="J495" s="43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>
      <c r="A496" s="132">
        <v>3.3</v>
      </c>
      <c r="B496" s="133" t="s">
        <v>24</v>
      </c>
      <c r="C496" s="134" t="s">
        <v>85</v>
      </c>
      <c r="D496" s="134" t="s">
        <v>82</v>
      </c>
      <c r="E496" s="135">
        <f>INDEX('[1]low-wage and managerial %'!$B$2:$B$40,MATCH([1]Data!C496,'[1]low-wage and managerial %'!$A$2:$A$40,0))</f>
        <v>0.56100000000000005</v>
      </c>
      <c r="F496" s="136"/>
      <c r="G496" s="136">
        <v>0.64400000000000002</v>
      </c>
      <c r="H496" s="136">
        <v>0.65900000000000003</v>
      </c>
      <c r="I496" s="43" t="s">
        <v>202</v>
      </c>
      <c r="J496" s="43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>
      <c r="A497" s="132">
        <v>3.3</v>
      </c>
      <c r="B497" s="133" t="s">
        <v>24</v>
      </c>
      <c r="C497" s="137" t="s">
        <v>86</v>
      </c>
      <c r="D497" s="137" t="s">
        <v>82</v>
      </c>
      <c r="E497" s="135">
        <f>INDEX('[1]low-wage and managerial %'!$B$2:$B$40,MATCH([1]Data!C497,'[1]low-wage and managerial %'!$A$2:$A$40,0))</f>
        <v>0.501</v>
      </c>
      <c r="F497" s="136"/>
      <c r="G497" s="136">
        <v>0.64400000000000002</v>
      </c>
      <c r="H497" s="136">
        <v>0.65900000000000003</v>
      </c>
      <c r="I497" s="43" t="s">
        <v>202</v>
      </c>
      <c r="J497" s="43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>
      <c r="A498" s="132">
        <v>3.3</v>
      </c>
      <c r="B498" s="133" t="s">
        <v>24</v>
      </c>
      <c r="C498" s="134" t="s">
        <v>87</v>
      </c>
      <c r="D498" s="134" t="s">
        <v>66</v>
      </c>
      <c r="E498" s="135">
        <f>INDEX('[1]low-wage and managerial %'!$B$2:$B$40,MATCH([1]Data!C498,'[1]low-wage and managerial %'!$A$2:$A$40,0))</f>
        <v>0.51500000000000001</v>
      </c>
      <c r="F498" s="136"/>
      <c r="G498" s="136">
        <v>0.64400000000000002</v>
      </c>
      <c r="H498" s="136">
        <v>0.65900000000000003</v>
      </c>
      <c r="I498" s="43" t="s">
        <v>202</v>
      </c>
      <c r="J498" s="43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>
      <c r="A499" s="132">
        <v>3.3</v>
      </c>
      <c r="B499" s="133" t="s">
        <v>24</v>
      </c>
      <c r="C499" s="137" t="s">
        <v>88</v>
      </c>
      <c r="D499" s="137" t="s">
        <v>68</v>
      </c>
      <c r="E499" s="135">
        <f>INDEX('[1]low-wage and managerial %'!$B$2:$B$40,MATCH([1]Data!C499,'[1]low-wage and managerial %'!$A$2:$A$40,0))</f>
        <v>0.55700000000000005</v>
      </c>
      <c r="F499" s="136">
        <v>9.4E-2</v>
      </c>
      <c r="G499" s="136">
        <v>0.64400000000000002</v>
      </c>
      <c r="H499" s="136">
        <v>0.65900000000000003</v>
      </c>
      <c r="I499" s="43" t="s">
        <v>202</v>
      </c>
      <c r="J499" s="43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>
      <c r="A500" s="132">
        <v>3.3</v>
      </c>
      <c r="B500" s="133" t="s">
        <v>24</v>
      </c>
      <c r="C500" s="134" t="s">
        <v>89</v>
      </c>
      <c r="D500" s="134" t="s">
        <v>68</v>
      </c>
      <c r="E500" s="135">
        <f>INDEX('[1]low-wage and managerial %'!$B$2:$B$40,MATCH([1]Data!C500,'[1]low-wage and managerial %'!$A$2:$A$40,0))</f>
        <v>0.63400000000000001</v>
      </c>
      <c r="F500" s="136">
        <v>9.4E-2</v>
      </c>
      <c r="G500" s="136">
        <v>0.64400000000000002</v>
      </c>
      <c r="H500" s="136">
        <v>0.65900000000000003</v>
      </c>
      <c r="I500" s="43" t="s">
        <v>202</v>
      </c>
      <c r="J500" s="43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>
      <c r="A501" s="132">
        <v>3.3</v>
      </c>
      <c r="B501" s="133" t="s">
        <v>24</v>
      </c>
      <c r="C501" s="137" t="s">
        <v>90</v>
      </c>
      <c r="D501" s="137" t="s">
        <v>66</v>
      </c>
      <c r="E501" s="135">
        <f>INDEX('[1]low-wage and managerial %'!$B$2:$B$40,MATCH([1]Data!C501,'[1]low-wage and managerial %'!$A$2:$A$40,0))</f>
        <v>0.57799999999999996</v>
      </c>
      <c r="F501" s="136"/>
      <c r="G501" s="136">
        <v>0.64400000000000002</v>
      </c>
      <c r="H501" s="136">
        <v>0.65900000000000003</v>
      </c>
      <c r="I501" s="43" t="s">
        <v>202</v>
      </c>
      <c r="J501" s="43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>
      <c r="A502" s="132">
        <v>3.3</v>
      </c>
      <c r="B502" s="133" t="s">
        <v>24</v>
      </c>
      <c r="C502" s="134" t="s">
        <v>91</v>
      </c>
      <c r="D502" s="134" t="s">
        <v>66</v>
      </c>
      <c r="E502" s="135">
        <f>INDEX('[1]low-wage and managerial %'!$B$2:$B$40,MATCH([1]Data!C502,'[1]low-wage and managerial %'!$A$2:$A$40,0))</f>
        <v>0.67200000000000004</v>
      </c>
      <c r="F502" s="136"/>
      <c r="G502" s="136">
        <v>0.64400000000000002</v>
      </c>
      <c r="H502" s="136">
        <v>0.65900000000000003</v>
      </c>
      <c r="I502" s="43" t="s">
        <v>202</v>
      </c>
      <c r="J502" s="43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>
      <c r="A503" s="132">
        <v>3.3</v>
      </c>
      <c r="B503" s="133" t="s">
        <v>24</v>
      </c>
      <c r="C503" s="137" t="s">
        <v>82</v>
      </c>
      <c r="D503" s="137" t="s">
        <v>82</v>
      </c>
      <c r="E503" s="135">
        <f>INDEX('[1]low-wage and managerial %'!$B$2:$B$40,MATCH([1]Data!C503,'[1]low-wage and managerial %'!$A$2:$A$40,0))</f>
        <v>0.624</v>
      </c>
      <c r="F503" s="136"/>
      <c r="G503" s="136">
        <v>0.64400000000000002</v>
      </c>
      <c r="H503" s="136">
        <v>0.65900000000000003</v>
      </c>
      <c r="I503" s="43" t="s">
        <v>202</v>
      </c>
      <c r="J503" s="43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>
      <c r="A504" s="132">
        <v>3.3</v>
      </c>
      <c r="B504" s="133" t="s">
        <v>24</v>
      </c>
      <c r="C504" s="134" t="s">
        <v>92</v>
      </c>
      <c r="D504" s="134" t="s">
        <v>68</v>
      </c>
      <c r="E504" s="135">
        <f>INDEX('[1]low-wage and managerial %'!$B$2:$B$40,MATCH([1]Data!C504,'[1]low-wage and managerial %'!$A$2:$A$40,0))</f>
        <v>0.57199999999999995</v>
      </c>
      <c r="F504" s="136">
        <v>9.4E-2</v>
      </c>
      <c r="G504" s="136">
        <v>0.64400000000000002</v>
      </c>
      <c r="H504" s="136">
        <v>0.65900000000000003</v>
      </c>
      <c r="I504" s="43" t="s">
        <v>202</v>
      </c>
      <c r="J504" s="43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>
      <c r="A505" s="132">
        <v>3.3</v>
      </c>
      <c r="B505" s="133" t="s">
        <v>24</v>
      </c>
      <c r="C505" s="137" t="s">
        <v>93</v>
      </c>
      <c r="D505" s="137" t="s">
        <v>82</v>
      </c>
      <c r="E505" s="135">
        <f>INDEX('[1]low-wage and managerial %'!$B$2:$B$40,MATCH([1]Data!C505,'[1]low-wage and managerial %'!$A$2:$A$40,0))</f>
        <v>0.435</v>
      </c>
      <c r="F505" s="136"/>
      <c r="G505" s="136">
        <v>0.64400000000000002</v>
      </c>
      <c r="H505" s="136">
        <v>0.65900000000000003</v>
      </c>
      <c r="I505" s="43" t="s">
        <v>202</v>
      </c>
      <c r="J505" s="43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>
      <c r="A506" s="132">
        <v>3.3</v>
      </c>
      <c r="B506" s="133" t="s">
        <v>24</v>
      </c>
      <c r="C506" s="134" t="s">
        <v>68</v>
      </c>
      <c r="D506" s="134" t="s">
        <v>68</v>
      </c>
      <c r="E506" s="135">
        <f>INDEX('[1]low-wage and managerial %'!$B$2:$B$40,MATCH([1]Data!C506,'[1]low-wage and managerial %'!$A$2:$A$40,0))</f>
        <v>0.56599999999999995</v>
      </c>
      <c r="F506" s="136">
        <v>9.4E-2</v>
      </c>
      <c r="G506" s="136">
        <v>0.64400000000000002</v>
      </c>
      <c r="H506" s="136">
        <v>0.65900000000000003</v>
      </c>
      <c r="I506" s="43" t="s">
        <v>202</v>
      </c>
      <c r="J506" s="43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>
      <c r="A507" s="132">
        <v>3.3</v>
      </c>
      <c r="B507" s="133" t="s">
        <v>24</v>
      </c>
      <c r="C507" s="137" t="s">
        <v>94</v>
      </c>
      <c r="D507" s="137" t="s">
        <v>66</v>
      </c>
      <c r="E507" s="135">
        <f>INDEX('[1]low-wage and managerial %'!$B$2:$B$40,MATCH([1]Data!C507,'[1]low-wage and managerial %'!$A$2:$A$40,0))</f>
        <v>0.61799999999999999</v>
      </c>
      <c r="F507" s="136"/>
      <c r="G507" s="136">
        <v>0.64400000000000002</v>
      </c>
      <c r="H507" s="136">
        <v>0.65900000000000003</v>
      </c>
      <c r="I507" s="43" t="s">
        <v>202</v>
      </c>
      <c r="J507" s="43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>
      <c r="A508" s="132">
        <v>3.3</v>
      </c>
      <c r="B508" s="133" t="s">
        <v>24</v>
      </c>
      <c r="C508" s="134" t="s">
        <v>95</v>
      </c>
      <c r="D508" s="134" t="s">
        <v>66</v>
      </c>
      <c r="E508" s="135">
        <f>INDEX('[1]low-wage and managerial %'!$B$2:$B$40,MATCH([1]Data!C508,'[1]low-wage and managerial %'!$A$2:$A$40,0))</f>
        <v>0.58699999999999997</v>
      </c>
      <c r="F508" s="136"/>
      <c r="G508" s="136">
        <v>0.64400000000000002</v>
      </c>
      <c r="H508" s="136">
        <v>0.65900000000000003</v>
      </c>
      <c r="I508" s="43" t="s">
        <v>202</v>
      </c>
      <c r="J508" s="43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>
      <c r="A509" s="132">
        <v>3.3</v>
      </c>
      <c r="B509" s="133" t="s">
        <v>24</v>
      </c>
      <c r="C509" s="137" t="s">
        <v>96</v>
      </c>
      <c r="D509" s="137" t="s">
        <v>68</v>
      </c>
      <c r="E509" s="135">
        <f>INDEX('[1]low-wage and managerial %'!$B$2:$B$40,MATCH([1]Data!C509,'[1]low-wage and managerial %'!$A$2:$A$40,0))</f>
        <v>0.42799999999999999</v>
      </c>
      <c r="F509" s="136">
        <v>9.4E-2</v>
      </c>
      <c r="G509" s="136">
        <v>0.64400000000000002</v>
      </c>
      <c r="H509" s="136">
        <v>0.65900000000000003</v>
      </c>
      <c r="I509" s="43" t="s">
        <v>202</v>
      </c>
      <c r="J509" s="43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>
      <c r="A510" s="132">
        <v>3.3</v>
      </c>
      <c r="B510" s="133" t="s">
        <v>24</v>
      </c>
      <c r="C510" s="134" t="s">
        <v>97</v>
      </c>
      <c r="D510" s="134" t="s">
        <v>68</v>
      </c>
      <c r="E510" s="135">
        <f>INDEX('[1]low-wage and managerial %'!$B$2:$B$40,MATCH([1]Data!C510,'[1]low-wage and managerial %'!$A$2:$A$40,0))</f>
        <v>0.54600000000000004</v>
      </c>
      <c r="F510" s="136">
        <v>9.4E-2</v>
      </c>
      <c r="G510" s="136">
        <v>0.64400000000000002</v>
      </c>
      <c r="H510" s="136">
        <v>0.65900000000000003</v>
      </c>
      <c r="I510" s="43" t="s">
        <v>202</v>
      </c>
      <c r="J510" s="43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>
      <c r="A511" s="132">
        <v>3.3</v>
      </c>
      <c r="B511" s="133" t="s">
        <v>24</v>
      </c>
      <c r="C511" s="137" t="s">
        <v>98</v>
      </c>
      <c r="D511" s="137" t="s">
        <v>82</v>
      </c>
      <c r="E511" s="135">
        <f>INDEX('[1]low-wage and managerial %'!$B$2:$B$40,MATCH([1]Data!C511,'[1]low-wage and managerial %'!$A$2:$A$40,0))</f>
        <v>0.56599999999999995</v>
      </c>
      <c r="F511" s="136"/>
      <c r="G511" s="136">
        <v>0.64400000000000002</v>
      </c>
      <c r="H511" s="136">
        <v>0.65900000000000003</v>
      </c>
      <c r="I511" s="43" t="s">
        <v>202</v>
      </c>
      <c r="J511" s="43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>
      <c r="A512" s="132">
        <v>3.3</v>
      </c>
      <c r="B512" s="133" t="s">
        <v>24</v>
      </c>
      <c r="C512" s="134" t="s">
        <v>99</v>
      </c>
      <c r="D512" s="134" t="s">
        <v>72</v>
      </c>
      <c r="E512" s="135">
        <f>INDEX('[1]low-wage and managerial %'!$B$2:$B$40,MATCH([1]Data!C512,'[1]low-wage and managerial %'!$A$2:$A$40,0))</f>
        <v>0.58599999999999997</v>
      </c>
      <c r="F512" s="136"/>
      <c r="G512" s="136">
        <v>0.64400000000000002</v>
      </c>
      <c r="H512" s="136">
        <v>0.65900000000000003</v>
      </c>
      <c r="I512" s="43" t="s">
        <v>202</v>
      </c>
      <c r="J512" s="43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>
      <c r="A513" s="132">
        <v>3.3</v>
      </c>
      <c r="B513" s="133" t="s">
        <v>24</v>
      </c>
      <c r="C513" s="137" t="s">
        <v>100</v>
      </c>
      <c r="D513" s="137" t="s">
        <v>72</v>
      </c>
      <c r="E513" s="135">
        <f>INDEX('[1]low-wage and managerial %'!$B$2:$B$40,MATCH([1]Data!C513,'[1]low-wage and managerial %'!$A$2:$A$40,0))</f>
        <v>0.51600000000000001</v>
      </c>
      <c r="F513" s="136"/>
      <c r="G513" s="136">
        <v>0.64400000000000002</v>
      </c>
      <c r="H513" s="136">
        <v>0.65900000000000003</v>
      </c>
      <c r="I513" s="43" t="s">
        <v>202</v>
      </c>
      <c r="J513" s="43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>
      <c r="A514" s="132">
        <v>3.3</v>
      </c>
      <c r="B514" s="133" t="s">
        <v>24</v>
      </c>
      <c r="C514" s="134" t="s">
        <v>101</v>
      </c>
      <c r="D514" s="134" t="s">
        <v>63</v>
      </c>
      <c r="E514" s="135">
        <f>INDEX('[1]low-wage and managerial %'!$B$2:$B$40,MATCH([1]Data!C514,'[1]low-wage and managerial %'!$A$2:$A$40,0))</f>
        <v>0.51300000000000001</v>
      </c>
      <c r="F514" s="136"/>
      <c r="G514" s="136">
        <v>0.64400000000000002</v>
      </c>
      <c r="H514" s="136">
        <v>0.65900000000000003</v>
      </c>
      <c r="I514" s="43" t="s">
        <v>202</v>
      </c>
      <c r="J514" s="43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>
      <c r="A515" s="132">
        <v>3.3</v>
      </c>
      <c r="B515" s="133" t="s">
        <v>24</v>
      </c>
      <c r="C515" s="137" t="s">
        <v>102</v>
      </c>
      <c r="D515" s="137" t="s">
        <v>72</v>
      </c>
      <c r="E515" s="135">
        <f>INDEX('[1]low-wage and managerial %'!$B$2:$B$40,MATCH([1]Data!C515,'[1]low-wage and managerial %'!$A$2:$A$40,0))</f>
        <v>0.52600000000000002</v>
      </c>
      <c r="F515" s="136"/>
      <c r="G515" s="136">
        <v>0.64400000000000002</v>
      </c>
      <c r="H515" s="136">
        <v>0.65900000000000003</v>
      </c>
      <c r="I515" s="43" t="s">
        <v>202</v>
      </c>
      <c r="J515" s="43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>
      <c r="A516" s="132">
        <v>3.3</v>
      </c>
      <c r="B516" s="133" t="s">
        <v>24</v>
      </c>
      <c r="C516" s="134" t="s">
        <v>103</v>
      </c>
      <c r="D516" s="134" t="s">
        <v>66</v>
      </c>
      <c r="E516" s="135">
        <f>INDEX('[1]low-wage and managerial %'!$B$2:$B$40,MATCH([1]Data!C516,'[1]low-wage and managerial %'!$A$2:$A$40,0))</f>
        <v>0.59699999999999998</v>
      </c>
      <c r="F516" s="136"/>
      <c r="G516" s="136">
        <v>0.64400000000000002</v>
      </c>
      <c r="H516" s="136">
        <v>0.65900000000000003</v>
      </c>
      <c r="I516" s="43" t="s">
        <v>202</v>
      </c>
      <c r="J516" s="43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>
      <c r="A517" s="132">
        <v>3.3</v>
      </c>
      <c r="B517" s="133" t="s">
        <v>24</v>
      </c>
      <c r="C517" s="137" t="s">
        <v>104</v>
      </c>
      <c r="D517" s="137" t="s">
        <v>68</v>
      </c>
      <c r="E517" s="135">
        <f>INDEX('[1]low-wage and managerial %'!$B$2:$B$40,MATCH([1]Data!C517,'[1]low-wage and managerial %'!$A$2:$A$40,0))</f>
        <v>0.63300000000000001</v>
      </c>
      <c r="F517" s="136">
        <v>9.4E-2</v>
      </c>
      <c r="G517" s="136">
        <v>0.64400000000000002</v>
      </c>
      <c r="H517" s="136">
        <v>0.65900000000000003</v>
      </c>
      <c r="I517" s="43" t="s">
        <v>202</v>
      </c>
      <c r="J517" s="43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>
      <c r="A518" s="132">
        <v>3.4</v>
      </c>
      <c r="B518" s="133" t="s">
        <v>26</v>
      </c>
      <c r="C518" s="134" t="s">
        <v>62</v>
      </c>
      <c r="D518" s="134" t="s">
        <v>63</v>
      </c>
      <c r="E518" s="135">
        <f>INDEX('[1]low-wage and managerial %'!$C$2:$C$40,MATCH([1]Data!C518,'[1]low-wage and managerial %'!$A$2:$A$40,0))</f>
        <v>0.48399999999999999</v>
      </c>
      <c r="F518" s="136">
        <v>0.47499999999999998</v>
      </c>
      <c r="G518" s="136">
        <v>0.38500000000000001</v>
      </c>
      <c r="H518" s="136">
        <v>0.379</v>
      </c>
      <c r="I518" s="43" t="s">
        <v>105</v>
      </c>
      <c r="J518" s="43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>
      <c r="A519" s="132">
        <v>3.4</v>
      </c>
      <c r="B519" s="133" t="s">
        <v>26</v>
      </c>
      <c r="C519" s="134" t="s">
        <v>63</v>
      </c>
      <c r="D519" s="134" t="s">
        <v>63</v>
      </c>
      <c r="E519" s="135">
        <f>INDEX('[1]low-wage and managerial %'!$C$2:$C$40,MATCH([1]Data!C519,'[1]low-wage and managerial %'!$A$2:$A$40,0))</f>
        <v>0.52400000000000002</v>
      </c>
      <c r="F519" s="136">
        <v>0.47499999999999998</v>
      </c>
      <c r="G519" s="136">
        <v>0.38500000000000001</v>
      </c>
      <c r="H519" s="136">
        <v>0.379</v>
      </c>
      <c r="I519" s="43" t="s">
        <v>105</v>
      </c>
      <c r="J519" s="43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>
      <c r="A520" s="132">
        <v>3.4</v>
      </c>
      <c r="B520" s="133" t="s">
        <v>26</v>
      </c>
      <c r="C520" s="137" t="s">
        <v>67</v>
      </c>
      <c r="D520" s="137" t="s">
        <v>68</v>
      </c>
      <c r="E520" s="135">
        <f>INDEX('[1]low-wage and managerial %'!$C$2:$C$40,MATCH([1]Data!C520,'[1]low-wage and managerial %'!$A$2:$A$40,0))</f>
        <v>0.61199999999999999</v>
      </c>
      <c r="F520" s="136">
        <v>0.35399999999999998</v>
      </c>
      <c r="G520" s="136">
        <v>0.38500000000000001</v>
      </c>
      <c r="H520" s="136">
        <v>0.379</v>
      </c>
      <c r="I520" s="43" t="s">
        <v>105</v>
      </c>
      <c r="J520" s="43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>
      <c r="A521" s="132">
        <v>3.4</v>
      </c>
      <c r="B521" s="133" t="s">
        <v>26</v>
      </c>
      <c r="C521" s="134" t="s">
        <v>69</v>
      </c>
      <c r="D521" s="134" t="s">
        <v>68</v>
      </c>
      <c r="E521" s="135">
        <f>INDEX('[1]low-wage and managerial %'!$C$2:$C$40,MATCH([1]Data!C521,'[1]low-wage and managerial %'!$A$2:$A$40,0))</f>
        <v>0.57699999999999996</v>
      </c>
      <c r="F521" s="136">
        <v>0.35399999999999998</v>
      </c>
      <c r="G521" s="136">
        <v>0.38500000000000001</v>
      </c>
      <c r="H521" s="136">
        <v>0.379</v>
      </c>
      <c r="I521" s="43" t="s">
        <v>105</v>
      </c>
      <c r="J521" s="43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>
      <c r="A522" s="132">
        <v>3.4</v>
      </c>
      <c r="B522" s="133" t="s">
        <v>26</v>
      </c>
      <c r="C522" s="137" t="s">
        <v>70</v>
      </c>
      <c r="D522" s="137" t="s">
        <v>66</v>
      </c>
      <c r="E522" s="135">
        <f>INDEX('[1]low-wage and managerial %'!$C$2:$C$40,MATCH([1]Data!C522,'[1]low-wage and managerial %'!$A$2:$A$40,0))</f>
        <v>0.56399999999999995</v>
      </c>
      <c r="F522" s="136">
        <v>0.47299999999999998</v>
      </c>
      <c r="G522" s="136">
        <v>0.38500000000000001</v>
      </c>
      <c r="H522" s="136">
        <v>0.379</v>
      </c>
      <c r="I522" s="43" t="s">
        <v>105</v>
      </c>
      <c r="J522" s="43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>
      <c r="A523" s="132">
        <v>3.4</v>
      </c>
      <c r="B523" s="133" t="s">
        <v>26</v>
      </c>
      <c r="C523" s="134" t="s">
        <v>71</v>
      </c>
      <c r="D523" s="134" t="s">
        <v>72</v>
      </c>
      <c r="E523" s="135">
        <f>INDEX('[1]low-wage and managerial %'!$C$2:$C$40,MATCH([1]Data!C523,'[1]low-wage and managerial %'!$A$2:$A$40,0))</f>
        <v>0.54100000000000004</v>
      </c>
      <c r="F523" s="136">
        <v>0.40100000000000002</v>
      </c>
      <c r="G523" s="136">
        <v>0.38500000000000001</v>
      </c>
      <c r="H523" s="136">
        <v>0.379</v>
      </c>
      <c r="I523" s="43" t="s">
        <v>105</v>
      </c>
      <c r="J523" s="43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>
      <c r="A524" s="132">
        <v>3.4</v>
      </c>
      <c r="B524" s="133" t="s">
        <v>26</v>
      </c>
      <c r="C524" s="137" t="s">
        <v>73</v>
      </c>
      <c r="D524" s="137" t="s">
        <v>68</v>
      </c>
      <c r="E524" s="135">
        <f>INDEX('[1]low-wage and managerial %'!$C$2:$C$40,MATCH([1]Data!C524,'[1]low-wage and managerial %'!$A$2:$A$40,0))</f>
        <v>0.52800000000000002</v>
      </c>
      <c r="F524" s="136">
        <v>0.35399999999999998</v>
      </c>
      <c r="G524" s="136">
        <v>0.38500000000000001</v>
      </c>
      <c r="H524" s="136">
        <v>0.379</v>
      </c>
      <c r="I524" s="43" t="s">
        <v>105</v>
      </c>
      <c r="J524" s="43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>
      <c r="A525" s="132">
        <v>3.4</v>
      </c>
      <c r="B525" s="133" t="s">
        <v>26</v>
      </c>
      <c r="C525" s="134" t="s">
        <v>74</v>
      </c>
      <c r="D525" s="134" t="s">
        <v>68</v>
      </c>
      <c r="E525" s="135">
        <f>INDEX('[1]low-wage and managerial %'!$C$2:$C$40,MATCH([1]Data!C525,'[1]low-wage and managerial %'!$A$2:$A$40,0))</f>
        <v>0.56100000000000005</v>
      </c>
      <c r="F525" s="136">
        <v>0.35399999999999998</v>
      </c>
      <c r="G525" s="136">
        <v>0.38500000000000001</v>
      </c>
      <c r="H525" s="136">
        <v>0.379</v>
      </c>
      <c r="I525" s="43" t="s">
        <v>105</v>
      </c>
      <c r="J525" s="43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>
      <c r="A526" s="132">
        <v>3.4</v>
      </c>
      <c r="B526" s="133" t="s">
        <v>26</v>
      </c>
      <c r="C526" s="137" t="s">
        <v>75</v>
      </c>
      <c r="D526" s="137" t="s">
        <v>72</v>
      </c>
      <c r="E526" s="135">
        <f>INDEX('[1]low-wage and managerial %'!$C$2:$C$40,MATCH([1]Data!C526,'[1]low-wage and managerial %'!$A$2:$A$40,0))</f>
        <v>0.48499999999999999</v>
      </c>
      <c r="F526" s="136">
        <v>0.40100000000000002</v>
      </c>
      <c r="G526" s="136">
        <v>0.38500000000000001</v>
      </c>
      <c r="H526" s="136">
        <v>0.379</v>
      </c>
      <c r="I526" s="43" t="s">
        <v>105</v>
      </c>
      <c r="J526" s="43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>
      <c r="A527" s="132">
        <v>3.4</v>
      </c>
      <c r="B527" s="133" t="s">
        <v>26</v>
      </c>
      <c r="C527" s="134" t="s">
        <v>76</v>
      </c>
      <c r="D527" s="134" t="s">
        <v>68</v>
      </c>
      <c r="E527" s="135">
        <f>INDEX('[1]low-wage and managerial %'!$C$2:$C$40,MATCH([1]Data!C527,'[1]low-wage and managerial %'!$A$2:$A$40,0))</f>
        <v>0.54500000000000004</v>
      </c>
      <c r="F527" s="136">
        <v>0.35399999999999998</v>
      </c>
      <c r="G527" s="136">
        <v>0.38500000000000001</v>
      </c>
      <c r="H527" s="136">
        <v>0.379</v>
      </c>
      <c r="I527" s="43" t="s">
        <v>105</v>
      </c>
      <c r="J527" s="43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>
      <c r="A528" s="132">
        <v>3.4</v>
      </c>
      <c r="B528" s="133" t="s">
        <v>26</v>
      </c>
      <c r="C528" s="137" t="s">
        <v>77</v>
      </c>
      <c r="D528" s="137" t="s">
        <v>66</v>
      </c>
      <c r="E528" s="135">
        <f>INDEX('[1]low-wage and managerial %'!$C$2:$C$40,MATCH([1]Data!C528,'[1]low-wage and managerial %'!$A$2:$A$40,0))</f>
        <v>0.55800000000000005</v>
      </c>
      <c r="F528" s="136">
        <v>0.47299999999999998</v>
      </c>
      <c r="G528" s="136">
        <v>0.38500000000000001</v>
      </c>
      <c r="H528" s="136">
        <v>0.379</v>
      </c>
      <c r="I528" s="43" t="s">
        <v>105</v>
      </c>
      <c r="J528" s="43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>
      <c r="A529" s="132">
        <v>3.4</v>
      </c>
      <c r="B529" s="133" t="s">
        <v>26</v>
      </c>
      <c r="C529" s="134" t="s">
        <v>78</v>
      </c>
      <c r="D529" s="134" t="s">
        <v>68</v>
      </c>
      <c r="E529" s="135">
        <f>INDEX('[1]low-wage and managerial %'!$C$2:$C$40,MATCH([1]Data!C529,'[1]low-wage and managerial %'!$A$2:$A$40,0))</f>
        <v>0.58499999999999996</v>
      </c>
      <c r="F529" s="136">
        <v>0.35399999999999998</v>
      </c>
      <c r="G529" s="136">
        <v>0.38500000000000001</v>
      </c>
      <c r="H529" s="136">
        <v>0.379</v>
      </c>
      <c r="I529" s="43" t="s">
        <v>105</v>
      </c>
      <c r="J529" s="43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>
      <c r="A530" s="132">
        <v>3.4</v>
      </c>
      <c r="B530" s="133" t="s">
        <v>26</v>
      </c>
      <c r="C530" s="137" t="s">
        <v>79</v>
      </c>
      <c r="D530" s="137" t="s">
        <v>68</v>
      </c>
      <c r="E530" s="135">
        <f>INDEX('[1]low-wage and managerial %'!$C$2:$C$40,MATCH([1]Data!C530,'[1]low-wage and managerial %'!$A$2:$A$40,0))</f>
        <v>0.6</v>
      </c>
      <c r="F530" s="136">
        <v>0.35399999999999998</v>
      </c>
      <c r="G530" s="136">
        <v>0.38500000000000001</v>
      </c>
      <c r="H530" s="136">
        <v>0.379</v>
      </c>
      <c r="I530" s="43" t="s">
        <v>105</v>
      </c>
      <c r="J530" s="43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>
      <c r="A531" s="132">
        <v>3.4</v>
      </c>
      <c r="B531" s="133" t="s">
        <v>26</v>
      </c>
      <c r="C531" s="134" t="s">
        <v>80</v>
      </c>
      <c r="D531" s="134" t="s">
        <v>66</v>
      </c>
      <c r="E531" s="135">
        <f>INDEX('[1]low-wage and managerial %'!$C$2:$C$40,MATCH([1]Data!C531,'[1]low-wage and managerial %'!$A$2:$A$40,0))</f>
        <v>0.48899999999999999</v>
      </c>
      <c r="F531" s="136">
        <v>0.47299999999999998</v>
      </c>
      <c r="G531" s="136">
        <v>0.38500000000000001</v>
      </c>
      <c r="H531" s="136">
        <v>0.379</v>
      </c>
      <c r="I531" s="43" t="s">
        <v>105</v>
      </c>
      <c r="J531" s="43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>
      <c r="A532" s="132">
        <v>3.4</v>
      </c>
      <c r="B532" s="133" t="s">
        <v>26</v>
      </c>
      <c r="C532" s="137" t="s">
        <v>81</v>
      </c>
      <c r="D532" s="137" t="s">
        <v>82</v>
      </c>
      <c r="E532" s="135">
        <f>INDEX('[1]low-wage and managerial %'!$C$2:$C$40,MATCH([1]Data!C532,'[1]low-wage and managerial %'!$A$2:$A$40,0))</f>
        <v>0.498</v>
      </c>
      <c r="F532" s="136">
        <v>0.44700000000000001</v>
      </c>
      <c r="G532" s="136">
        <v>0.38500000000000001</v>
      </c>
      <c r="H532" s="136">
        <v>0.379</v>
      </c>
      <c r="I532" s="43" t="s">
        <v>105</v>
      </c>
      <c r="J532" s="43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>
      <c r="A533" s="132">
        <v>3.4</v>
      </c>
      <c r="B533" s="133" t="s">
        <v>26</v>
      </c>
      <c r="C533" s="134" t="s">
        <v>83</v>
      </c>
      <c r="D533" s="134" t="s">
        <v>68</v>
      </c>
      <c r="E533" s="135">
        <f>INDEX('[1]low-wage and managerial %'!$C$2:$C$40,MATCH([1]Data!C533,'[1]low-wage and managerial %'!$A$2:$A$40,0))</f>
        <v>0.60399999999999998</v>
      </c>
      <c r="F533" s="136">
        <v>0.35399999999999998</v>
      </c>
      <c r="G533" s="136">
        <v>0.38500000000000001</v>
      </c>
      <c r="H533" s="136">
        <v>0.379</v>
      </c>
      <c r="I533" s="43" t="s">
        <v>105</v>
      </c>
      <c r="J533" s="43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>
      <c r="A534" s="132">
        <v>3.4</v>
      </c>
      <c r="B534" s="133" t="s">
        <v>26</v>
      </c>
      <c r="C534" s="137" t="s">
        <v>84</v>
      </c>
      <c r="D534" s="137" t="s">
        <v>68</v>
      </c>
      <c r="E534" s="135">
        <f>INDEX('[1]low-wage and managerial %'!$C$2:$C$40,MATCH([1]Data!C534,'[1]low-wage and managerial %'!$A$2:$A$40,0))</f>
        <v>0.50600000000000001</v>
      </c>
      <c r="F534" s="136">
        <v>0.35399999999999998</v>
      </c>
      <c r="G534" s="136">
        <v>0.38500000000000001</v>
      </c>
      <c r="H534" s="136">
        <v>0.379</v>
      </c>
      <c r="I534" s="43" t="s">
        <v>105</v>
      </c>
      <c r="J534" s="43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>
      <c r="A535" s="132">
        <v>3.4</v>
      </c>
      <c r="B535" s="133" t="s">
        <v>26</v>
      </c>
      <c r="C535" s="134" t="s">
        <v>85</v>
      </c>
      <c r="D535" s="134" t="s">
        <v>82</v>
      </c>
      <c r="E535" s="135">
        <f>INDEX('[1]low-wage and managerial %'!$C$2:$C$40,MATCH([1]Data!C535,'[1]low-wage and managerial %'!$A$2:$A$40,0))</f>
        <v>0.45900000000000002</v>
      </c>
      <c r="F535" s="136">
        <v>0.44700000000000001</v>
      </c>
      <c r="G535" s="136">
        <v>0.38500000000000001</v>
      </c>
      <c r="H535" s="136">
        <v>0.379</v>
      </c>
      <c r="I535" s="43" t="s">
        <v>105</v>
      </c>
      <c r="J535" s="43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>
      <c r="A536" s="132">
        <v>3.4</v>
      </c>
      <c r="B536" s="133" t="s">
        <v>26</v>
      </c>
      <c r="C536" s="137" t="s">
        <v>86</v>
      </c>
      <c r="D536" s="137" t="s">
        <v>82</v>
      </c>
      <c r="E536" s="135">
        <f>INDEX('[1]low-wage and managerial %'!$C$2:$C$40,MATCH([1]Data!C536,'[1]low-wage and managerial %'!$A$2:$A$40,0))</f>
        <v>0.55700000000000005</v>
      </c>
      <c r="F536" s="136">
        <v>0.44700000000000001</v>
      </c>
      <c r="G536" s="136">
        <v>0.38500000000000001</v>
      </c>
      <c r="H536" s="136">
        <v>0.379</v>
      </c>
      <c r="I536" s="43" t="s">
        <v>105</v>
      </c>
      <c r="J536" s="43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>
      <c r="A537" s="132">
        <v>3.4</v>
      </c>
      <c r="B537" s="133" t="s">
        <v>26</v>
      </c>
      <c r="C537" s="134" t="s">
        <v>87</v>
      </c>
      <c r="D537" s="134" t="s">
        <v>66</v>
      </c>
      <c r="E537" s="135">
        <f>INDEX('[1]low-wage and managerial %'!$C$2:$C$40,MATCH([1]Data!C537,'[1]low-wage and managerial %'!$A$2:$A$40,0))</f>
        <v>0.505</v>
      </c>
      <c r="F537" s="136">
        <v>0.47299999999999998</v>
      </c>
      <c r="G537" s="136">
        <v>0.38500000000000001</v>
      </c>
      <c r="H537" s="136">
        <v>0.379</v>
      </c>
      <c r="I537" s="43" t="s">
        <v>105</v>
      </c>
      <c r="J537" s="43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>
      <c r="A538" s="132">
        <v>3.4</v>
      </c>
      <c r="B538" s="133" t="s">
        <v>26</v>
      </c>
      <c r="C538" s="137" t="s">
        <v>88</v>
      </c>
      <c r="D538" s="137" t="s">
        <v>68</v>
      </c>
      <c r="E538" s="135">
        <f>INDEX('[1]low-wage and managerial %'!$C$2:$C$40,MATCH([1]Data!C538,'[1]low-wage and managerial %'!$A$2:$A$40,0))</f>
        <v>0.53500000000000003</v>
      </c>
      <c r="F538" s="136">
        <v>0.35399999999999998</v>
      </c>
      <c r="G538" s="136">
        <v>0.38500000000000001</v>
      </c>
      <c r="H538" s="136">
        <v>0.379</v>
      </c>
      <c r="I538" s="43" t="s">
        <v>105</v>
      </c>
      <c r="J538" s="43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>
      <c r="A539" s="132">
        <v>3.4</v>
      </c>
      <c r="B539" s="133" t="s">
        <v>26</v>
      </c>
      <c r="C539" s="134" t="s">
        <v>89</v>
      </c>
      <c r="D539" s="134" t="s">
        <v>68</v>
      </c>
      <c r="E539" s="135">
        <f>INDEX('[1]low-wage and managerial %'!$C$2:$C$40,MATCH([1]Data!C539,'[1]low-wage and managerial %'!$A$2:$A$40,0))</f>
        <v>0.56499999999999995</v>
      </c>
      <c r="F539" s="136">
        <v>0.35399999999999998</v>
      </c>
      <c r="G539" s="136">
        <v>0.38500000000000001</v>
      </c>
      <c r="H539" s="136">
        <v>0.379</v>
      </c>
      <c r="I539" s="43" t="s">
        <v>105</v>
      </c>
      <c r="J539" s="43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>
      <c r="A540" s="132">
        <v>3.4</v>
      </c>
      <c r="B540" s="133" t="s">
        <v>26</v>
      </c>
      <c r="C540" s="137" t="s">
        <v>90</v>
      </c>
      <c r="D540" s="137" t="s">
        <v>66</v>
      </c>
      <c r="E540" s="135">
        <f>INDEX('[1]low-wage and managerial %'!$C$2:$C$40,MATCH([1]Data!C540,'[1]low-wage and managerial %'!$A$2:$A$40,0))</f>
        <v>0.50600000000000001</v>
      </c>
      <c r="F540" s="136">
        <v>0.47299999999999998</v>
      </c>
      <c r="G540" s="136">
        <v>0.38500000000000001</v>
      </c>
      <c r="H540" s="136">
        <v>0.379</v>
      </c>
      <c r="I540" s="43" t="s">
        <v>105</v>
      </c>
      <c r="J540" s="43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>
      <c r="A541" s="132">
        <v>3.4</v>
      </c>
      <c r="B541" s="133" t="s">
        <v>26</v>
      </c>
      <c r="C541" s="134" t="s">
        <v>91</v>
      </c>
      <c r="D541" s="134" t="s">
        <v>66</v>
      </c>
      <c r="E541" s="135">
        <f>INDEX('[1]low-wage and managerial %'!$C$2:$C$40,MATCH([1]Data!C541,'[1]low-wage and managerial %'!$A$2:$A$40,0))</f>
        <v>0.53</v>
      </c>
      <c r="F541" s="136">
        <v>0.47299999999999998</v>
      </c>
      <c r="G541" s="136">
        <v>0.38500000000000001</v>
      </c>
      <c r="H541" s="136">
        <v>0.379</v>
      </c>
      <c r="I541" s="43" t="s">
        <v>105</v>
      </c>
      <c r="J541" s="43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>
      <c r="A542" s="132">
        <v>3.4</v>
      </c>
      <c r="B542" s="133" t="s">
        <v>26</v>
      </c>
      <c r="C542" s="137" t="s">
        <v>82</v>
      </c>
      <c r="D542" s="137" t="s">
        <v>82</v>
      </c>
      <c r="E542" s="135">
        <f>INDEX('[1]low-wage and managerial %'!$C$2:$C$40,MATCH([1]Data!C542,'[1]low-wage and managerial %'!$A$2:$A$40,0))</f>
        <v>0.53200000000000003</v>
      </c>
      <c r="F542" s="136">
        <v>0.44700000000000001</v>
      </c>
      <c r="G542" s="136">
        <v>0.38500000000000001</v>
      </c>
      <c r="H542" s="136">
        <v>0.379</v>
      </c>
      <c r="I542" s="43" t="s">
        <v>105</v>
      </c>
      <c r="J542" s="43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>
      <c r="A543" s="132">
        <v>3.4</v>
      </c>
      <c r="B543" s="133" t="s">
        <v>26</v>
      </c>
      <c r="C543" s="134" t="s">
        <v>92</v>
      </c>
      <c r="D543" s="134" t="s">
        <v>68</v>
      </c>
      <c r="E543" s="135">
        <f>INDEX('[1]low-wage and managerial %'!$C$2:$C$40,MATCH([1]Data!C543,'[1]low-wage and managerial %'!$A$2:$A$40,0))</f>
        <v>0.54100000000000004</v>
      </c>
      <c r="F543" s="136">
        <v>0.35399999999999998</v>
      </c>
      <c r="G543" s="136">
        <v>0.38500000000000001</v>
      </c>
      <c r="H543" s="136">
        <v>0.379</v>
      </c>
      <c r="I543" s="43" t="s">
        <v>105</v>
      </c>
      <c r="J543" s="43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>
      <c r="A544" s="132">
        <v>3.4</v>
      </c>
      <c r="B544" s="133" t="s">
        <v>26</v>
      </c>
      <c r="C544" s="137" t="s">
        <v>93</v>
      </c>
      <c r="D544" s="137" t="s">
        <v>82</v>
      </c>
      <c r="E544" s="135">
        <f>INDEX('[1]low-wage and managerial %'!$C$2:$C$40,MATCH([1]Data!C544,'[1]low-wage and managerial %'!$A$2:$A$40,0))</f>
        <v>0.497</v>
      </c>
      <c r="F544" s="136">
        <v>0.44700000000000001</v>
      </c>
      <c r="G544" s="136">
        <v>0.38500000000000001</v>
      </c>
      <c r="H544" s="136">
        <v>0.379</v>
      </c>
      <c r="I544" s="43" t="s">
        <v>105</v>
      </c>
      <c r="J544" s="43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>
      <c r="A545" s="132">
        <v>3.4</v>
      </c>
      <c r="B545" s="133" t="s">
        <v>26</v>
      </c>
      <c r="C545" s="134" t="s">
        <v>68</v>
      </c>
      <c r="D545" s="134" t="s">
        <v>68</v>
      </c>
      <c r="E545" s="135">
        <f>INDEX('[1]low-wage and managerial %'!$C$2:$C$40,MATCH([1]Data!C545,'[1]low-wage and managerial %'!$A$2:$A$40,0))</f>
        <v>0.51500000000000001</v>
      </c>
      <c r="F545" s="136">
        <v>0.35399999999999998</v>
      </c>
      <c r="G545" s="136">
        <v>0.38500000000000001</v>
      </c>
      <c r="H545" s="136">
        <v>0.379</v>
      </c>
      <c r="I545" s="43" t="s">
        <v>105</v>
      </c>
      <c r="J545" s="43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>
      <c r="A546" s="132">
        <v>3.4</v>
      </c>
      <c r="B546" s="133" t="s">
        <v>26</v>
      </c>
      <c r="C546" s="137" t="s">
        <v>94</v>
      </c>
      <c r="D546" s="137" t="s">
        <v>66</v>
      </c>
      <c r="E546" s="135">
        <f>INDEX('[1]low-wage and managerial %'!$C$2:$C$40,MATCH([1]Data!C546,'[1]low-wage and managerial %'!$A$2:$A$40,0))</f>
        <v>0.49399999999999999</v>
      </c>
      <c r="F546" s="136">
        <v>0.47299999999999998</v>
      </c>
      <c r="G546" s="136">
        <v>0.38500000000000001</v>
      </c>
      <c r="H546" s="136">
        <v>0.379</v>
      </c>
      <c r="I546" s="43" t="s">
        <v>105</v>
      </c>
      <c r="J546" s="43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>
      <c r="A547" s="132">
        <v>3.4</v>
      </c>
      <c r="B547" s="133" t="s">
        <v>26</v>
      </c>
      <c r="C547" s="134" t="s">
        <v>95</v>
      </c>
      <c r="D547" s="134" t="s">
        <v>66</v>
      </c>
      <c r="E547" s="135">
        <f>INDEX('[1]low-wage and managerial %'!$C$2:$C$40,MATCH([1]Data!C547,'[1]low-wage and managerial %'!$A$2:$A$40,0))</f>
        <v>0.51</v>
      </c>
      <c r="F547" s="136">
        <v>0.47299999999999998</v>
      </c>
      <c r="G547" s="136">
        <v>0.38500000000000001</v>
      </c>
      <c r="H547" s="136">
        <v>0.379</v>
      </c>
      <c r="I547" s="43" t="s">
        <v>105</v>
      </c>
      <c r="J547" s="43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>
      <c r="A548" s="132">
        <v>3.4</v>
      </c>
      <c r="B548" s="133" t="s">
        <v>26</v>
      </c>
      <c r="C548" s="137" t="s">
        <v>96</v>
      </c>
      <c r="D548" s="137" t="s">
        <v>68</v>
      </c>
      <c r="E548" s="135">
        <f>INDEX('[1]low-wage and managerial %'!$C$2:$C$40,MATCH([1]Data!C548,'[1]low-wage and managerial %'!$A$2:$A$40,0))</f>
        <v>0.55600000000000005</v>
      </c>
      <c r="F548" s="136">
        <v>0.35399999999999998</v>
      </c>
      <c r="G548" s="136">
        <v>0.38500000000000001</v>
      </c>
      <c r="H548" s="136">
        <v>0.379</v>
      </c>
      <c r="I548" s="43" t="s">
        <v>105</v>
      </c>
      <c r="J548" s="43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>
      <c r="A549" s="132">
        <v>3.4</v>
      </c>
      <c r="B549" s="133" t="s">
        <v>26</v>
      </c>
      <c r="C549" s="134" t="s">
        <v>97</v>
      </c>
      <c r="D549" s="134" t="s">
        <v>68</v>
      </c>
      <c r="E549" s="135">
        <f>INDEX('[1]low-wage and managerial %'!$C$2:$C$40,MATCH([1]Data!C549,'[1]low-wage and managerial %'!$A$2:$A$40,0))</f>
        <v>0.59399999999999997</v>
      </c>
      <c r="F549" s="136">
        <v>0.35399999999999998</v>
      </c>
      <c r="G549" s="136">
        <v>0.38500000000000001</v>
      </c>
      <c r="H549" s="136">
        <v>0.379</v>
      </c>
      <c r="I549" s="43" t="s">
        <v>105</v>
      </c>
      <c r="J549" s="43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>
      <c r="A550" s="132">
        <v>3.4</v>
      </c>
      <c r="B550" s="133" t="s">
        <v>26</v>
      </c>
      <c r="C550" s="137" t="s">
        <v>98</v>
      </c>
      <c r="D550" s="137" t="s">
        <v>82</v>
      </c>
      <c r="E550" s="135">
        <f>INDEX('[1]low-wage and managerial %'!$C$2:$C$40,MATCH([1]Data!C550,'[1]low-wage and managerial %'!$A$2:$A$40,0))</f>
        <v>0.57999999999999996</v>
      </c>
      <c r="F550" s="136">
        <v>0.44700000000000001</v>
      </c>
      <c r="G550" s="136">
        <v>0.38500000000000001</v>
      </c>
      <c r="H550" s="136">
        <v>0.379</v>
      </c>
      <c r="I550" s="43" t="s">
        <v>105</v>
      </c>
      <c r="J550" s="43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>
      <c r="A551" s="132">
        <v>3.4</v>
      </c>
      <c r="B551" s="133" t="s">
        <v>26</v>
      </c>
      <c r="C551" s="134" t="s">
        <v>99</v>
      </c>
      <c r="D551" s="134" t="s">
        <v>72</v>
      </c>
      <c r="E551" s="135">
        <f>INDEX('[1]low-wage and managerial %'!$C$2:$C$40,MATCH([1]Data!C551,'[1]low-wage and managerial %'!$A$2:$A$40,0))</f>
        <v>0.53800000000000003</v>
      </c>
      <c r="F551" s="136">
        <v>0.40100000000000002</v>
      </c>
      <c r="G551" s="136">
        <v>0.38500000000000001</v>
      </c>
      <c r="H551" s="136">
        <v>0.379</v>
      </c>
      <c r="I551" s="43" t="s">
        <v>105</v>
      </c>
      <c r="J551" s="43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>
      <c r="A552" s="132">
        <v>3.4</v>
      </c>
      <c r="B552" s="133" t="s">
        <v>26</v>
      </c>
      <c r="C552" s="137" t="s">
        <v>100</v>
      </c>
      <c r="D552" s="137" t="s">
        <v>72</v>
      </c>
      <c r="E552" s="135">
        <f>INDEX('[1]low-wage and managerial %'!$C$2:$C$40,MATCH([1]Data!C552,'[1]low-wage and managerial %'!$A$2:$A$40,0))</f>
        <v>0.58199999999999996</v>
      </c>
      <c r="F552" s="136">
        <v>0.40100000000000002</v>
      </c>
      <c r="G552" s="136">
        <v>0.38500000000000001</v>
      </c>
      <c r="H552" s="136">
        <v>0.379</v>
      </c>
      <c r="I552" s="43" t="s">
        <v>105</v>
      </c>
      <c r="J552" s="43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>
      <c r="A553" s="132">
        <v>3.4</v>
      </c>
      <c r="B553" s="133" t="s">
        <v>26</v>
      </c>
      <c r="C553" s="134" t="s">
        <v>101</v>
      </c>
      <c r="D553" s="134" t="s">
        <v>63</v>
      </c>
      <c r="E553" s="135">
        <f>INDEX('[1]low-wage and managerial %'!$C$2:$C$40,MATCH([1]Data!C553,'[1]low-wage and managerial %'!$A$2:$A$40,0))</f>
        <v>0.58899999999999997</v>
      </c>
      <c r="F553" s="136">
        <v>0.47499999999999998</v>
      </c>
      <c r="G553" s="136">
        <v>0.38500000000000001</v>
      </c>
      <c r="H553" s="136">
        <v>0.379</v>
      </c>
      <c r="I553" s="43" t="s">
        <v>105</v>
      </c>
      <c r="J553" s="43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>
      <c r="A554" s="132">
        <v>3.4</v>
      </c>
      <c r="B554" s="133" t="s">
        <v>26</v>
      </c>
      <c r="C554" s="137" t="s">
        <v>102</v>
      </c>
      <c r="D554" s="137" t="s">
        <v>72</v>
      </c>
      <c r="E554" s="135">
        <f>INDEX('[1]low-wage and managerial %'!$C$2:$C$40,MATCH([1]Data!C554,'[1]low-wage and managerial %'!$A$2:$A$40,0))</f>
        <v>0.56200000000000006</v>
      </c>
      <c r="F554" s="136">
        <v>0.40100000000000002</v>
      </c>
      <c r="G554" s="136">
        <v>0.38500000000000001</v>
      </c>
      <c r="H554" s="136">
        <v>0.379</v>
      </c>
      <c r="I554" s="43" t="s">
        <v>105</v>
      </c>
      <c r="J554" s="43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>
      <c r="A555" s="132">
        <v>3.4</v>
      </c>
      <c r="B555" s="133" t="s">
        <v>26</v>
      </c>
      <c r="C555" s="134" t="s">
        <v>103</v>
      </c>
      <c r="D555" s="134" t="s">
        <v>66</v>
      </c>
      <c r="E555" s="135">
        <f>INDEX('[1]low-wage and managerial %'!$C$2:$C$40,MATCH([1]Data!C555,'[1]low-wage and managerial %'!$A$2:$A$40,0))</f>
        <v>0.55300000000000005</v>
      </c>
      <c r="F555" s="136">
        <v>0.47299999999999998</v>
      </c>
      <c r="G555" s="136">
        <v>0.38500000000000001</v>
      </c>
      <c r="H555" s="136">
        <v>0.379</v>
      </c>
      <c r="I555" s="43" t="s">
        <v>105</v>
      </c>
      <c r="J555" s="43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>
      <c r="A556" s="132">
        <v>3.4</v>
      </c>
      <c r="B556" s="133" t="s">
        <v>26</v>
      </c>
      <c r="C556" s="137" t="s">
        <v>104</v>
      </c>
      <c r="D556" s="137" t="s">
        <v>68</v>
      </c>
      <c r="E556" s="135">
        <f>INDEX('[1]low-wage and managerial %'!$C$2:$C$40,MATCH([1]Data!C556,'[1]low-wage and managerial %'!$A$2:$A$40,0))</f>
        <v>0.51400000000000001</v>
      </c>
      <c r="F556" s="136">
        <v>0.35399999999999998</v>
      </c>
      <c r="G556" s="136">
        <v>0.38500000000000001</v>
      </c>
      <c r="H556" s="136">
        <v>0.379</v>
      </c>
      <c r="I556" s="43" t="s">
        <v>105</v>
      </c>
      <c r="J556" s="43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>
      <c r="A557" s="47">
        <v>3.5</v>
      </c>
      <c r="B557" s="19" t="s">
        <v>26</v>
      </c>
      <c r="C557" s="49" t="s">
        <v>62</v>
      </c>
      <c r="D557" s="49" t="s">
        <v>63</v>
      </c>
      <c r="E557" s="50">
        <v>75035</v>
      </c>
      <c r="F557" s="50">
        <v>53566</v>
      </c>
      <c r="G557" s="50">
        <v>46177</v>
      </c>
      <c r="H557" s="50">
        <v>41690</v>
      </c>
      <c r="I557" s="42">
        <v>2018</v>
      </c>
      <c r="J557" s="51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>
      <c r="A558" s="47">
        <v>3.5</v>
      </c>
      <c r="B558" s="48" t="s">
        <v>28</v>
      </c>
      <c r="C558" s="49" t="s">
        <v>63</v>
      </c>
      <c r="D558" s="49" t="s">
        <v>63</v>
      </c>
      <c r="E558" s="50">
        <v>51725</v>
      </c>
      <c r="F558" s="50">
        <v>53566</v>
      </c>
      <c r="G558" s="50">
        <v>46177</v>
      </c>
      <c r="H558" s="50">
        <v>41690</v>
      </c>
      <c r="I558" s="42">
        <v>2018</v>
      </c>
      <c r="J558" s="52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>
      <c r="A559" s="47">
        <v>3.5</v>
      </c>
      <c r="B559" s="48" t="s">
        <v>28</v>
      </c>
      <c r="C559" s="53" t="s">
        <v>203</v>
      </c>
      <c r="D559" s="53" t="s">
        <v>68</v>
      </c>
      <c r="E559" s="50">
        <v>45716</v>
      </c>
      <c r="F559" s="50">
        <v>42696</v>
      </c>
      <c r="G559" s="50">
        <v>46177</v>
      </c>
      <c r="H559" s="50">
        <v>41690</v>
      </c>
      <c r="I559" s="42">
        <v>2018</v>
      </c>
      <c r="J559" s="52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>
      <c r="A560" s="47">
        <v>3.5</v>
      </c>
      <c r="B560" s="48" t="s">
        <v>28</v>
      </c>
      <c r="C560" s="49" t="s">
        <v>69</v>
      </c>
      <c r="D560" s="49" t="s">
        <v>68</v>
      </c>
      <c r="E560" s="50">
        <v>27326</v>
      </c>
      <c r="F560" s="50">
        <v>42696</v>
      </c>
      <c r="G560" s="50">
        <v>46177</v>
      </c>
      <c r="H560" s="50">
        <v>41690</v>
      </c>
      <c r="I560" s="42">
        <v>2018</v>
      </c>
      <c r="J560" s="52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>
      <c r="A561" s="47">
        <v>3.5</v>
      </c>
      <c r="B561" s="48" t="s">
        <v>28</v>
      </c>
      <c r="C561" s="53" t="s">
        <v>70</v>
      </c>
      <c r="D561" s="53" t="s">
        <v>66</v>
      </c>
      <c r="E561" s="50">
        <v>43843</v>
      </c>
      <c r="F561" s="50">
        <v>53452</v>
      </c>
      <c r="G561" s="50">
        <v>46177</v>
      </c>
      <c r="H561" s="50">
        <v>41690</v>
      </c>
      <c r="I561" s="42">
        <v>2018</v>
      </c>
      <c r="J561" s="52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>
      <c r="A562" s="47">
        <v>3.5</v>
      </c>
      <c r="B562" s="48" t="s">
        <v>28</v>
      </c>
      <c r="C562" s="49" t="s">
        <v>71</v>
      </c>
      <c r="D562" s="49" t="s">
        <v>72</v>
      </c>
      <c r="E562" s="50">
        <v>44725</v>
      </c>
      <c r="F562" s="50">
        <v>48249</v>
      </c>
      <c r="G562" s="50">
        <v>46177</v>
      </c>
      <c r="H562" s="50">
        <v>41690</v>
      </c>
      <c r="I562" s="42">
        <v>2018</v>
      </c>
      <c r="J562" s="52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>
      <c r="A563" s="47">
        <v>3.5</v>
      </c>
      <c r="B563" s="48" t="s">
        <v>28</v>
      </c>
      <c r="C563" s="53" t="s">
        <v>73</v>
      </c>
      <c r="D563" s="53" t="s">
        <v>68</v>
      </c>
      <c r="E563" s="50">
        <v>48561</v>
      </c>
      <c r="F563" s="50">
        <v>42696</v>
      </c>
      <c r="G563" s="50">
        <v>46177</v>
      </c>
      <c r="H563" s="50">
        <v>41690</v>
      </c>
      <c r="I563" s="42">
        <v>2018</v>
      </c>
      <c r="J563" s="52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>
      <c r="A564" s="47">
        <v>3.5</v>
      </c>
      <c r="B564" s="48" t="s">
        <v>28</v>
      </c>
      <c r="C564" s="49" t="s">
        <v>74</v>
      </c>
      <c r="D564" s="49" t="s">
        <v>68</v>
      </c>
      <c r="E564" s="50">
        <v>55407</v>
      </c>
      <c r="F564" s="50">
        <v>42696</v>
      </c>
      <c r="G564" s="50">
        <v>46177</v>
      </c>
      <c r="H564" s="50">
        <v>41690</v>
      </c>
      <c r="I564" s="42">
        <v>2018</v>
      </c>
      <c r="J564" s="52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>
      <c r="A565" s="47">
        <v>3.5</v>
      </c>
      <c r="B565" s="48" t="s">
        <v>28</v>
      </c>
      <c r="C565" s="53" t="s">
        <v>204</v>
      </c>
      <c r="D565" s="53" t="s">
        <v>72</v>
      </c>
      <c r="E565" s="50">
        <v>72452</v>
      </c>
      <c r="F565" s="50">
        <v>48249</v>
      </c>
      <c r="G565" s="50">
        <v>46177</v>
      </c>
      <c r="H565" s="50">
        <v>41690</v>
      </c>
      <c r="I565" s="42">
        <v>2018</v>
      </c>
      <c r="J565" s="52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>
      <c r="A566" s="47">
        <v>3.5</v>
      </c>
      <c r="B566" s="48" t="s">
        <v>28</v>
      </c>
      <c r="C566" s="49" t="s">
        <v>205</v>
      </c>
      <c r="D566" s="49" t="s">
        <v>68</v>
      </c>
      <c r="E566" s="50">
        <v>44802</v>
      </c>
      <c r="F566" s="50">
        <v>42696</v>
      </c>
      <c r="G566" s="50">
        <v>46177</v>
      </c>
      <c r="H566" s="50">
        <v>41690</v>
      </c>
      <c r="I566" s="42">
        <v>2018</v>
      </c>
      <c r="J566" s="52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>
      <c r="A567" s="47">
        <v>3.5</v>
      </c>
      <c r="B567" s="48" t="s">
        <v>28</v>
      </c>
      <c r="C567" s="53" t="s">
        <v>77</v>
      </c>
      <c r="D567" s="53" t="s">
        <v>66</v>
      </c>
      <c r="E567" s="50">
        <v>60258</v>
      </c>
      <c r="F567" s="50">
        <v>53452</v>
      </c>
      <c r="G567" s="50">
        <v>46177</v>
      </c>
      <c r="H567" s="50">
        <v>41690</v>
      </c>
      <c r="I567" s="42">
        <v>2018</v>
      </c>
      <c r="J567" s="52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>
      <c r="A568" s="47">
        <v>3.5</v>
      </c>
      <c r="B568" s="48" t="s">
        <v>28</v>
      </c>
      <c r="C568" s="49" t="s">
        <v>78</v>
      </c>
      <c r="D568" s="49" t="s">
        <v>68</v>
      </c>
      <c r="E568" s="50">
        <v>40455</v>
      </c>
      <c r="F568" s="50">
        <v>42696</v>
      </c>
      <c r="G568" s="50">
        <v>46177</v>
      </c>
      <c r="H568" s="50">
        <v>41690</v>
      </c>
      <c r="I568" s="42">
        <v>2018</v>
      </c>
      <c r="J568" s="52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>
      <c r="A569" s="47">
        <v>3.5</v>
      </c>
      <c r="B569" s="48" t="s">
        <v>28</v>
      </c>
      <c r="C569" s="53" t="s">
        <v>79</v>
      </c>
      <c r="D569" s="53" t="s">
        <v>68</v>
      </c>
      <c r="E569" s="50">
        <v>54435</v>
      </c>
      <c r="F569" s="50">
        <v>42696</v>
      </c>
      <c r="G569" s="50">
        <v>46177</v>
      </c>
      <c r="H569" s="50">
        <v>41690</v>
      </c>
      <c r="I569" s="42">
        <v>2018</v>
      </c>
      <c r="J569" s="52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>
      <c r="A570" s="47">
        <v>3.5</v>
      </c>
      <c r="B570" s="48" t="s">
        <v>28</v>
      </c>
      <c r="C570" s="49" t="s">
        <v>80</v>
      </c>
      <c r="D570" s="49" t="s">
        <v>66</v>
      </c>
      <c r="E570" s="50">
        <v>52791</v>
      </c>
      <c r="F570" s="50">
        <v>53452</v>
      </c>
      <c r="G570" s="50">
        <v>46177</v>
      </c>
      <c r="H570" s="50">
        <v>41690</v>
      </c>
      <c r="I570" s="42">
        <v>2018</v>
      </c>
      <c r="J570" s="52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>
      <c r="A571" s="47">
        <v>3.5</v>
      </c>
      <c r="B571" s="48" t="s">
        <v>28</v>
      </c>
      <c r="C571" s="53" t="s">
        <v>81</v>
      </c>
      <c r="D571" s="53" t="s">
        <v>82</v>
      </c>
      <c r="E571" s="50">
        <v>72297</v>
      </c>
      <c r="F571" s="50">
        <v>50936</v>
      </c>
      <c r="G571" s="50">
        <v>46177</v>
      </c>
      <c r="H571" s="50">
        <v>41690</v>
      </c>
      <c r="I571" s="42">
        <v>2018</v>
      </c>
      <c r="J571" s="52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>
      <c r="A572" s="47">
        <v>3.5</v>
      </c>
      <c r="B572" s="48" t="s">
        <v>28</v>
      </c>
      <c r="C572" s="49" t="s">
        <v>83</v>
      </c>
      <c r="D572" s="49" t="s">
        <v>68</v>
      </c>
      <c r="E572" s="50">
        <v>44165</v>
      </c>
      <c r="F572" s="50">
        <v>42696</v>
      </c>
      <c r="G572" s="50">
        <v>46177</v>
      </c>
      <c r="H572" s="50">
        <v>41690</v>
      </c>
      <c r="I572" s="42">
        <v>2018</v>
      </c>
      <c r="J572" s="52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>
      <c r="A573" s="47">
        <v>3.5</v>
      </c>
      <c r="B573" s="48" t="s">
        <v>28</v>
      </c>
      <c r="C573" s="53" t="s">
        <v>84</v>
      </c>
      <c r="D573" s="53" t="s">
        <v>68</v>
      </c>
      <c r="E573" s="50">
        <v>53333</v>
      </c>
      <c r="F573" s="50">
        <v>42696</v>
      </c>
      <c r="G573" s="50">
        <v>46177</v>
      </c>
      <c r="H573" s="50">
        <v>41690</v>
      </c>
      <c r="I573" s="42">
        <v>2018</v>
      </c>
      <c r="J573" s="52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>
      <c r="A574" s="47">
        <v>3.5</v>
      </c>
      <c r="B574" s="48" t="s">
        <v>28</v>
      </c>
      <c r="C574" s="49" t="s">
        <v>85</v>
      </c>
      <c r="D574" s="49" t="s">
        <v>82</v>
      </c>
      <c r="E574" s="50">
        <v>49688</v>
      </c>
      <c r="F574" s="50">
        <v>50936</v>
      </c>
      <c r="G574" s="50">
        <v>46177</v>
      </c>
      <c r="H574" s="50">
        <v>41690</v>
      </c>
      <c r="I574" s="42">
        <v>2018</v>
      </c>
      <c r="J574" s="52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>
      <c r="A575" s="47">
        <v>3.5</v>
      </c>
      <c r="B575" s="48" t="s">
        <v>28</v>
      </c>
      <c r="C575" s="53" t="s">
        <v>86</v>
      </c>
      <c r="D575" s="53" t="s">
        <v>82</v>
      </c>
      <c r="E575" s="50">
        <v>41186</v>
      </c>
      <c r="F575" s="50">
        <v>50936</v>
      </c>
      <c r="G575" s="50">
        <v>46177</v>
      </c>
      <c r="H575" s="50">
        <v>41690</v>
      </c>
      <c r="I575" s="42">
        <v>2018</v>
      </c>
      <c r="J575" s="52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>
      <c r="A576" s="47">
        <v>3.5</v>
      </c>
      <c r="B576" s="48" t="s">
        <v>28</v>
      </c>
      <c r="C576" s="49" t="s">
        <v>206</v>
      </c>
      <c r="D576" s="49" t="s">
        <v>66</v>
      </c>
      <c r="E576" s="50">
        <v>62583</v>
      </c>
      <c r="F576" s="50">
        <v>53452</v>
      </c>
      <c r="G576" s="50">
        <v>46177</v>
      </c>
      <c r="H576" s="50">
        <v>41690</v>
      </c>
      <c r="I576" s="42">
        <v>2018</v>
      </c>
      <c r="J576" s="52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>
      <c r="A577" s="47">
        <v>3.5</v>
      </c>
      <c r="B577" s="48" t="s">
        <v>28</v>
      </c>
      <c r="C577" s="53" t="s">
        <v>207</v>
      </c>
      <c r="D577" s="53" t="s">
        <v>68</v>
      </c>
      <c r="E577" s="50">
        <v>46599</v>
      </c>
      <c r="F577" s="50">
        <v>42696</v>
      </c>
      <c r="G577" s="50">
        <v>46177</v>
      </c>
      <c r="H577" s="50">
        <v>41690</v>
      </c>
      <c r="I577" s="42">
        <v>2018</v>
      </c>
      <c r="J577" s="52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>
      <c r="A578" s="47">
        <v>3.5</v>
      </c>
      <c r="B578" s="48" t="s">
        <v>28</v>
      </c>
      <c r="C578" s="49" t="s">
        <v>208</v>
      </c>
      <c r="D578" s="49" t="s">
        <v>68</v>
      </c>
      <c r="E578" s="50">
        <v>55520</v>
      </c>
      <c r="F578" s="50">
        <v>42696</v>
      </c>
      <c r="G578" s="50">
        <v>46177</v>
      </c>
      <c r="H578" s="50">
        <v>41690</v>
      </c>
      <c r="I578" s="42">
        <v>2018</v>
      </c>
      <c r="J578" s="52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>
      <c r="A579" s="47">
        <v>3.5</v>
      </c>
      <c r="B579" s="48" t="s">
        <v>28</v>
      </c>
      <c r="C579" s="53" t="s">
        <v>90</v>
      </c>
      <c r="D579" s="53" t="s">
        <v>66</v>
      </c>
      <c r="E579" s="50">
        <v>59494</v>
      </c>
      <c r="F579" s="50">
        <v>53452</v>
      </c>
      <c r="G579" s="50">
        <v>46177</v>
      </c>
      <c r="H579" s="50">
        <v>41690</v>
      </c>
      <c r="I579" s="42">
        <v>2018</v>
      </c>
      <c r="J579" s="52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>
      <c r="A580" s="47">
        <v>3.5</v>
      </c>
      <c r="B580" s="48" t="s">
        <v>28</v>
      </c>
      <c r="C580" s="49" t="s">
        <v>91</v>
      </c>
      <c r="D580" s="49" t="s">
        <v>66</v>
      </c>
      <c r="E580" s="50">
        <v>42143</v>
      </c>
      <c r="F580" s="50">
        <v>53452</v>
      </c>
      <c r="G580" s="50">
        <v>46177</v>
      </c>
      <c r="H580" s="50">
        <v>41690</v>
      </c>
      <c r="I580" s="42">
        <v>2018</v>
      </c>
      <c r="J580" s="52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>
      <c r="A581" s="47">
        <v>3.5</v>
      </c>
      <c r="B581" s="48" t="s">
        <v>28</v>
      </c>
      <c r="C581" s="53" t="s">
        <v>82</v>
      </c>
      <c r="D581" s="53" t="s">
        <v>82</v>
      </c>
      <c r="E581" s="50">
        <v>47281</v>
      </c>
      <c r="F581" s="50">
        <v>50936</v>
      </c>
      <c r="G581" s="50">
        <v>46177</v>
      </c>
      <c r="H581" s="50">
        <v>41690</v>
      </c>
      <c r="I581" s="42">
        <v>2018</v>
      </c>
      <c r="J581" s="52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>
      <c r="A582" s="47">
        <v>3.5</v>
      </c>
      <c r="B582" s="48" t="s">
        <v>28</v>
      </c>
      <c r="C582" s="49" t="s">
        <v>92</v>
      </c>
      <c r="D582" s="49" t="s">
        <v>68</v>
      </c>
      <c r="E582" s="50">
        <v>38370</v>
      </c>
      <c r="F582" s="50">
        <v>42696</v>
      </c>
      <c r="G582" s="50">
        <v>46177</v>
      </c>
      <c r="H582" s="50">
        <v>41690</v>
      </c>
      <c r="I582" s="42">
        <v>2018</v>
      </c>
      <c r="J582" s="52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>
      <c r="A583" s="47">
        <v>3.5</v>
      </c>
      <c r="B583" s="48" t="s">
        <v>28</v>
      </c>
      <c r="C583" s="53" t="s">
        <v>93</v>
      </c>
      <c r="D583" s="53" t="s">
        <v>82</v>
      </c>
      <c r="E583" s="50">
        <v>60170</v>
      </c>
      <c r="F583" s="50">
        <v>50936</v>
      </c>
      <c r="G583" s="50">
        <v>46177</v>
      </c>
      <c r="H583" s="50">
        <v>41690</v>
      </c>
      <c r="I583" s="42">
        <v>2018</v>
      </c>
      <c r="J583" s="52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>
      <c r="A584" s="47">
        <v>3.5</v>
      </c>
      <c r="B584" s="48" t="s">
        <v>28</v>
      </c>
      <c r="C584" s="49" t="s">
        <v>68</v>
      </c>
      <c r="D584" s="49" t="s">
        <v>68</v>
      </c>
      <c r="E584" s="50">
        <v>37435</v>
      </c>
      <c r="F584" s="50">
        <v>42696</v>
      </c>
      <c r="G584" s="50">
        <v>46177</v>
      </c>
      <c r="H584" s="50">
        <v>41690</v>
      </c>
      <c r="I584" s="42">
        <v>2018</v>
      </c>
      <c r="J584" s="51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>
      <c r="A585" s="47">
        <v>3.5</v>
      </c>
      <c r="B585" s="48" t="s">
        <v>28</v>
      </c>
      <c r="C585" s="53" t="s">
        <v>94</v>
      </c>
      <c r="D585" s="53" t="s">
        <v>66</v>
      </c>
      <c r="E585" s="50">
        <v>47373</v>
      </c>
      <c r="F585" s="50">
        <v>53452</v>
      </c>
      <c r="G585" s="50">
        <v>46177</v>
      </c>
      <c r="H585" s="50">
        <v>41690</v>
      </c>
      <c r="I585" s="42">
        <v>2018</v>
      </c>
      <c r="J585" s="51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>
      <c r="A586" s="47">
        <v>3.5</v>
      </c>
      <c r="B586" s="48" t="s">
        <v>28</v>
      </c>
      <c r="C586" s="49" t="s">
        <v>209</v>
      </c>
      <c r="D586" s="49" t="s">
        <v>66</v>
      </c>
      <c r="E586" s="50">
        <v>54170</v>
      </c>
      <c r="F586" s="50">
        <v>53452</v>
      </c>
      <c r="G586" s="50">
        <v>46177</v>
      </c>
      <c r="H586" s="50">
        <v>41690</v>
      </c>
      <c r="I586" s="42">
        <v>2018</v>
      </c>
      <c r="J586" s="51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>
      <c r="A587" s="47">
        <v>3.5</v>
      </c>
      <c r="B587" s="48" t="s">
        <v>28</v>
      </c>
      <c r="C587" s="53" t="s">
        <v>96</v>
      </c>
      <c r="D587" s="53" t="s">
        <v>68</v>
      </c>
      <c r="E587" s="50">
        <v>56131</v>
      </c>
      <c r="F587" s="50">
        <v>42696</v>
      </c>
      <c r="G587" s="50">
        <v>46177</v>
      </c>
      <c r="H587" s="50">
        <v>41690</v>
      </c>
      <c r="I587" s="42">
        <v>2018</v>
      </c>
      <c r="J587" s="52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>
      <c r="A588" s="47">
        <v>3.5</v>
      </c>
      <c r="B588" s="48" t="s">
        <v>28</v>
      </c>
      <c r="C588" s="49" t="s">
        <v>97</v>
      </c>
      <c r="D588" s="49" t="s">
        <v>68</v>
      </c>
      <c r="E588" s="50">
        <v>54625</v>
      </c>
      <c r="F588" s="50">
        <v>42696</v>
      </c>
      <c r="G588" s="50">
        <v>46177</v>
      </c>
      <c r="H588" s="50">
        <v>41690</v>
      </c>
      <c r="I588" s="42">
        <v>2018</v>
      </c>
      <c r="J588" s="52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>
      <c r="A589" s="47">
        <v>3.5</v>
      </c>
      <c r="B589" s="48" t="s">
        <v>28</v>
      </c>
      <c r="C589" s="53" t="s">
        <v>98</v>
      </c>
      <c r="D589" s="53" t="s">
        <v>82</v>
      </c>
      <c r="E589" s="50">
        <v>50705</v>
      </c>
      <c r="F589" s="50">
        <v>50936</v>
      </c>
      <c r="G589" s="50">
        <v>46177</v>
      </c>
      <c r="H589" s="50">
        <v>41690</v>
      </c>
      <c r="I589" s="42">
        <v>2018</v>
      </c>
      <c r="J589" s="52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>
      <c r="A590" s="47">
        <v>3.5</v>
      </c>
      <c r="B590" s="48" t="s">
        <v>28</v>
      </c>
      <c r="C590" s="49" t="s">
        <v>210</v>
      </c>
      <c r="D590" s="49" t="s">
        <v>72</v>
      </c>
      <c r="E590" s="50">
        <v>54774</v>
      </c>
      <c r="F590" s="50">
        <v>48249</v>
      </c>
      <c r="G590" s="50">
        <v>46177</v>
      </c>
      <c r="H590" s="50">
        <v>41690</v>
      </c>
      <c r="I590" s="42">
        <v>2018</v>
      </c>
      <c r="J590" s="52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>
      <c r="A591" s="47">
        <v>3.5</v>
      </c>
      <c r="B591" s="48" t="s">
        <v>28</v>
      </c>
      <c r="C591" s="53" t="s">
        <v>211</v>
      </c>
      <c r="D591" s="53" t="s">
        <v>72</v>
      </c>
      <c r="E591" s="50">
        <v>42319</v>
      </c>
      <c r="F591" s="50">
        <v>48249</v>
      </c>
      <c r="G591" s="50">
        <v>46177</v>
      </c>
      <c r="H591" s="50">
        <v>41690</v>
      </c>
      <c r="I591" s="42">
        <v>2018</v>
      </c>
      <c r="J591" s="52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>
      <c r="A592" s="47">
        <v>3.5</v>
      </c>
      <c r="B592" s="48" t="s">
        <v>28</v>
      </c>
      <c r="C592" s="49" t="s">
        <v>101</v>
      </c>
      <c r="D592" s="49" t="s">
        <v>63</v>
      </c>
      <c r="E592" s="50">
        <v>47239</v>
      </c>
      <c r="F592" s="50">
        <v>53566</v>
      </c>
      <c r="G592" s="50">
        <v>46177</v>
      </c>
      <c r="H592" s="50">
        <v>41690</v>
      </c>
      <c r="I592" s="42">
        <v>2018</v>
      </c>
      <c r="J592" s="52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>
      <c r="A593" s="47">
        <v>3.5</v>
      </c>
      <c r="B593" s="48" t="s">
        <v>28</v>
      </c>
      <c r="C593" s="53" t="s">
        <v>102</v>
      </c>
      <c r="D593" s="53" t="s">
        <v>72</v>
      </c>
      <c r="E593" s="50">
        <v>50757</v>
      </c>
      <c r="F593" s="50">
        <v>48249</v>
      </c>
      <c r="G593" s="50">
        <v>46177</v>
      </c>
      <c r="H593" s="50">
        <v>41690</v>
      </c>
      <c r="I593" s="42">
        <v>2018</v>
      </c>
      <c r="J593" s="52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>
      <c r="A594" s="47">
        <v>3.5</v>
      </c>
      <c r="B594" s="48" t="s">
        <v>28</v>
      </c>
      <c r="C594" s="49" t="s">
        <v>103</v>
      </c>
      <c r="D594" s="49" t="s">
        <v>66</v>
      </c>
      <c r="E594" s="50">
        <v>48145</v>
      </c>
      <c r="F594" s="50">
        <v>53452</v>
      </c>
      <c r="G594" s="50">
        <v>46177</v>
      </c>
      <c r="H594" s="50">
        <v>41690</v>
      </c>
      <c r="I594" s="42">
        <v>2018</v>
      </c>
      <c r="J594" s="52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>
      <c r="A595" s="47">
        <v>3.5</v>
      </c>
      <c r="B595" s="48" t="s">
        <v>28</v>
      </c>
      <c r="C595" s="53" t="s">
        <v>104</v>
      </c>
      <c r="D595" s="53" t="s">
        <v>68</v>
      </c>
      <c r="E595" s="50">
        <v>36332</v>
      </c>
      <c r="F595" s="50">
        <v>42696</v>
      </c>
      <c r="G595" s="50">
        <v>46177</v>
      </c>
      <c r="H595" s="50">
        <v>41690</v>
      </c>
      <c r="I595" s="42">
        <v>2018</v>
      </c>
      <c r="J595" s="52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>
      <c r="A596" s="10">
        <v>3.6</v>
      </c>
      <c r="B596" s="19" t="s">
        <v>29</v>
      </c>
      <c r="C596" s="18" t="s">
        <v>62</v>
      </c>
      <c r="D596" s="18" t="s">
        <v>63</v>
      </c>
      <c r="E596" s="54">
        <v>0.73860000000000003</v>
      </c>
      <c r="F596" s="55">
        <v>0.78539999999999999</v>
      </c>
      <c r="G596" s="55">
        <v>0.83589999999999998</v>
      </c>
      <c r="H596" s="55">
        <v>0.79690000000000005</v>
      </c>
      <c r="I596" s="56">
        <v>2018</v>
      </c>
      <c r="J596" s="57" t="s">
        <v>212</v>
      </c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>
      <c r="A597" s="10">
        <v>3.6</v>
      </c>
      <c r="B597" s="19" t="s">
        <v>29</v>
      </c>
      <c r="C597" s="18" t="s">
        <v>63</v>
      </c>
      <c r="D597" s="18" t="s">
        <v>63</v>
      </c>
      <c r="E597" s="58">
        <v>0.88759999999999994</v>
      </c>
      <c r="F597" s="58">
        <v>0.78539999999999999</v>
      </c>
      <c r="G597" s="58">
        <v>0.83589999999999998</v>
      </c>
      <c r="H597" s="58">
        <v>0.79690000000000005</v>
      </c>
      <c r="I597" s="56">
        <v>2018</v>
      </c>
      <c r="J597" s="57" t="s">
        <v>212</v>
      </c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>
      <c r="A598" s="10">
        <v>3.6</v>
      </c>
      <c r="B598" s="19" t="s">
        <v>29</v>
      </c>
      <c r="C598" s="17" t="s">
        <v>67</v>
      </c>
      <c r="D598" s="17" t="s">
        <v>68</v>
      </c>
      <c r="E598" s="58">
        <v>0.83979999999999999</v>
      </c>
      <c r="F598" s="58">
        <v>0.82189999999999996</v>
      </c>
      <c r="G598" s="58">
        <v>0.83589999999999998</v>
      </c>
      <c r="H598" s="58">
        <v>0.79690000000000005</v>
      </c>
      <c r="I598" s="56">
        <v>2018</v>
      </c>
      <c r="J598" s="57" t="s">
        <v>212</v>
      </c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>
      <c r="A599" s="10">
        <v>3.6</v>
      </c>
      <c r="B599" s="19" t="s">
        <v>29</v>
      </c>
      <c r="C599" s="18" t="s">
        <v>69</v>
      </c>
      <c r="D599" s="18" t="s">
        <v>68</v>
      </c>
      <c r="E599" s="58">
        <v>0.93899999999999995</v>
      </c>
      <c r="F599" s="58">
        <v>0.82189999999999996</v>
      </c>
      <c r="G599" s="58">
        <v>0.83589999999999998</v>
      </c>
      <c r="H599" s="58">
        <v>0.79690000000000005</v>
      </c>
      <c r="I599" s="56">
        <v>2018</v>
      </c>
      <c r="J599" s="57" t="s">
        <v>212</v>
      </c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>
      <c r="A600" s="10">
        <v>3.6</v>
      </c>
      <c r="B600" s="19" t="s">
        <v>29</v>
      </c>
      <c r="C600" s="17" t="s">
        <v>70</v>
      </c>
      <c r="D600" s="17" t="s">
        <v>66</v>
      </c>
      <c r="E600" s="58">
        <v>0.81440000000000001</v>
      </c>
      <c r="F600" s="58">
        <v>0.82620000000000005</v>
      </c>
      <c r="G600" s="58">
        <v>0.83589999999999998</v>
      </c>
      <c r="H600" s="58">
        <v>0.79690000000000005</v>
      </c>
      <c r="I600" s="56">
        <v>2018</v>
      </c>
      <c r="J600" s="57" t="s">
        <v>212</v>
      </c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>
      <c r="A601" s="10">
        <v>3.6</v>
      </c>
      <c r="B601" s="19" t="s">
        <v>29</v>
      </c>
      <c r="C601" s="18" t="s">
        <v>71</v>
      </c>
      <c r="D601" s="18" t="s">
        <v>72</v>
      </c>
      <c r="E601" s="58">
        <v>0.71109999999999995</v>
      </c>
      <c r="F601" s="58">
        <v>0.8075</v>
      </c>
      <c r="G601" s="58">
        <v>0.83589999999999998</v>
      </c>
      <c r="H601" s="58">
        <v>0.79690000000000005</v>
      </c>
      <c r="I601" s="56">
        <v>2018</v>
      </c>
      <c r="J601" s="57" t="s">
        <v>212</v>
      </c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>
      <c r="A602" s="10">
        <v>3.6</v>
      </c>
      <c r="B602" s="19" t="s">
        <v>29</v>
      </c>
      <c r="C602" s="17" t="s">
        <v>73</v>
      </c>
      <c r="D602" s="17" t="s">
        <v>68</v>
      </c>
      <c r="E602" s="58">
        <v>0.87529999999999997</v>
      </c>
      <c r="F602" s="58">
        <v>0.82189999999999996</v>
      </c>
      <c r="G602" s="58">
        <v>0.83589999999999998</v>
      </c>
      <c r="H602" s="58">
        <v>0.79690000000000005</v>
      </c>
      <c r="I602" s="56">
        <v>2018</v>
      </c>
      <c r="J602" s="57" t="s">
        <v>212</v>
      </c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>
      <c r="A603" s="10">
        <v>3.6</v>
      </c>
      <c r="B603" s="19" t="s">
        <v>29</v>
      </c>
      <c r="C603" s="18" t="s">
        <v>74</v>
      </c>
      <c r="D603" s="18" t="s">
        <v>68</v>
      </c>
      <c r="E603" s="58">
        <v>0.83389999999999997</v>
      </c>
      <c r="F603" s="58">
        <v>0.82189999999999996</v>
      </c>
      <c r="G603" s="58">
        <v>0.83589999999999998</v>
      </c>
      <c r="H603" s="58">
        <v>0.79690000000000005</v>
      </c>
      <c r="I603" s="56">
        <v>2018</v>
      </c>
      <c r="J603" s="57" t="s">
        <v>212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>
      <c r="A604" s="10">
        <v>3.6</v>
      </c>
      <c r="B604" s="19" t="s">
        <v>29</v>
      </c>
      <c r="C604" s="17" t="s">
        <v>75</v>
      </c>
      <c r="D604" s="17" t="s">
        <v>72</v>
      </c>
      <c r="E604" s="58">
        <v>0.70609999999999995</v>
      </c>
      <c r="F604" s="58">
        <v>0.8075</v>
      </c>
      <c r="G604" s="58">
        <v>0.83589999999999998</v>
      </c>
      <c r="H604" s="58">
        <v>0.79690000000000005</v>
      </c>
      <c r="I604" s="56">
        <v>2018</v>
      </c>
      <c r="J604" s="57" t="s">
        <v>212</v>
      </c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>
      <c r="A605" s="10">
        <v>3.6</v>
      </c>
      <c r="B605" s="19" t="s">
        <v>29</v>
      </c>
      <c r="C605" s="18" t="s">
        <v>76</v>
      </c>
      <c r="D605" s="18" t="s">
        <v>68</v>
      </c>
      <c r="E605" s="58">
        <v>0.86160000000000003</v>
      </c>
      <c r="F605" s="58">
        <v>0.82189999999999996</v>
      </c>
      <c r="G605" s="58">
        <v>0.83589999999999998</v>
      </c>
      <c r="H605" s="58">
        <v>0.79690000000000005</v>
      </c>
      <c r="I605" s="56">
        <v>2018</v>
      </c>
      <c r="J605" s="57" t="s">
        <v>212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>
      <c r="A606" s="10">
        <v>3.6</v>
      </c>
      <c r="B606" s="19" t="s">
        <v>29</v>
      </c>
      <c r="C606" s="17" t="s">
        <v>77</v>
      </c>
      <c r="D606" s="17" t="s">
        <v>66</v>
      </c>
      <c r="E606" s="58">
        <v>1.0184</v>
      </c>
      <c r="F606" s="58">
        <v>0.82620000000000005</v>
      </c>
      <c r="G606" s="58">
        <v>0.83589999999999998</v>
      </c>
      <c r="H606" s="58">
        <v>0.79690000000000005</v>
      </c>
      <c r="I606" s="56">
        <v>2018</v>
      </c>
      <c r="J606" s="57" t="s">
        <v>212</v>
      </c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>
      <c r="A607" s="10">
        <v>3.6</v>
      </c>
      <c r="B607" s="19" t="s">
        <v>29</v>
      </c>
      <c r="C607" s="18" t="s">
        <v>78</v>
      </c>
      <c r="D607" s="18" t="s">
        <v>68</v>
      </c>
      <c r="E607" s="58">
        <v>0.56779999999999997</v>
      </c>
      <c r="F607" s="58">
        <v>0.82189999999999996</v>
      </c>
      <c r="G607" s="58">
        <v>0.83589999999999998</v>
      </c>
      <c r="H607" s="58">
        <v>0.79690000000000005</v>
      </c>
      <c r="I607" s="56">
        <v>2018</v>
      </c>
      <c r="J607" s="57" t="s">
        <v>212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>
      <c r="A608" s="10">
        <v>3.6</v>
      </c>
      <c r="B608" s="19" t="s">
        <v>29</v>
      </c>
      <c r="C608" s="17" t="s">
        <v>79</v>
      </c>
      <c r="D608" s="17" t="s">
        <v>68</v>
      </c>
      <c r="E608" s="58">
        <v>0.87170000000000003</v>
      </c>
      <c r="F608" s="58">
        <v>0.82189999999999996</v>
      </c>
      <c r="G608" s="58">
        <v>0.83589999999999998</v>
      </c>
      <c r="H608" s="58">
        <v>0.79690000000000005</v>
      </c>
      <c r="I608" s="56">
        <v>2018</v>
      </c>
      <c r="J608" s="57" t="s">
        <v>212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>
      <c r="A609" s="10">
        <v>3.6</v>
      </c>
      <c r="B609" s="19" t="s">
        <v>29</v>
      </c>
      <c r="C609" s="18" t="s">
        <v>80</v>
      </c>
      <c r="D609" s="18" t="s">
        <v>66</v>
      </c>
      <c r="E609" s="58">
        <v>0.89239999999999997</v>
      </c>
      <c r="F609" s="58">
        <v>0.82620000000000005</v>
      </c>
      <c r="G609" s="58">
        <v>0.83589999999999998</v>
      </c>
      <c r="H609" s="58">
        <v>0.79690000000000005</v>
      </c>
      <c r="I609" s="56">
        <v>2018</v>
      </c>
      <c r="J609" s="57" t="s">
        <v>212</v>
      </c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>
      <c r="A610" s="10">
        <v>3.6</v>
      </c>
      <c r="B610" s="19" t="s">
        <v>29</v>
      </c>
      <c r="C610" s="17" t="s">
        <v>81</v>
      </c>
      <c r="D610" s="17" t="s">
        <v>82</v>
      </c>
      <c r="E610" s="58">
        <v>0.70909999999999995</v>
      </c>
      <c r="F610" s="58">
        <v>0.75170000000000003</v>
      </c>
      <c r="G610" s="58">
        <v>0.83589999999999998</v>
      </c>
      <c r="H610" s="58">
        <v>0.79690000000000005</v>
      </c>
      <c r="I610" s="56">
        <v>2018</v>
      </c>
      <c r="J610" s="57" t="s">
        <v>212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>
      <c r="A611" s="10">
        <v>3.6</v>
      </c>
      <c r="B611" s="19" t="s">
        <v>29</v>
      </c>
      <c r="C611" s="18" t="s">
        <v>83</v>
      </c>
      <c r="D611" s="18" t="s">
        <v>68</v>
      </c>
      <c r="E611" s="58">
        <v>0.75639999999999996</v>
      </c>
      <c r="F611" s="58">
        <v>0.82189999999999996</v>
      </c>
      <c r="G611" s="58">
        <v>0.83589999999999998</v>
      </c>
      <c r="H611" s="58">
        <v>0.79690000000000005</v>
      </c>
      <c r="I611" s="56">
        <v>2018</v>
      </c>
      <c r="J611" s="57" t="s">
        <v>212</v>
      </c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>
      <c r="A612" s="10">
        <v>3.6</v>
      </c>
      <c r="B612" s="19" t="s">
        <v>29</v>
      </c>
      <c r="C612" s="17" t="s">
        <v>84</v>
      </c>
      <c r="D612" s="17" t="s">
        <v>68</v>
      </c>
      <c r="E612" s="58">
        <v>0.75560000000000005</v>
      </c>
      <c r="F612" s="58">
        <v>0.82189999999999996</v>
      </c>
      <c r="G612" s="58">
        <v>0.83589999999999998</v>
      </c>
      <c r="H612" s="58">
        <v>0.79690000000000005</v>
      </c>
      <c r="I612" s="56">
        <v>2018</v>
      </c>
      <c r="J612" s="57" t="s">
        <v>212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>
      <c r="A613" s="10">
        <v>3.6</v>
      </c>
      <c r="B613" s="19" t="s">
        <v>29</v>
      </c>
      <c r="C613" s="18" t="s">
        <v>85</v>
      </c>
      <c r="D613" s="18" t="s">
        <v>82</v>
      </c>
      <c r="E613" s="58">
        <v>0.5746</v>
      </c>
      <c r="F613" s="58">
        <v>0.75170000000000003</v>
      </c>
      <c r="G613" s="58">
        <v>0.83589999999999998</v>
      </c>
      <c r="H613" s="58">
        <v>0.79690000000000005</v>
      </c>
      <c r="I613" s="56">
        <v>2018</v>
      </c>
      <c r="J613" s="57" t="s">
        <v>212</v>
      </c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>
      <c r="A614" s="10">
        <v>3.6</v>
      </c>
      <c r="B614" s="19" t="s">
        <v>29</v>
      </c>
      <c r="C614" s="17" t="s">
        <v>86</v>
      </c>
      <c r="D614" s="17" t="s">
        <v>82</v>
      </c>
      <c r="E614" s="58">
        <v>0.64949999999999997</v>
      </c>
      <c r="F614" s="58">
        <v>0.75170000000000003</v>
      </c>
      <c r="G614" s="58">
        <v>0.83589999999999998</v>
      </c>
      <c r="H614" s="58">
        <v>0.79690000000000005</v>
      </c>
      <c r="I614" s="56">
        <v>2018</v>
      </c>
      <c r="J614" s="57" t="s">
        <v>212</v>
      </c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>
      <c r="A615" s="10">
        <v>3.6</v>
      </c>
      <c r="B615" s="19" t="s">
        <v>29</v>
      </c>
      <c r="C615" s="18" t="s">
        <v>87</v>
      </c>
      <c r="D615" s="18" t="s">
        <v>66</v>
      </c>
      <c r="E615" s="58">
        <v>0.82509999999999994</v>
      </c>
      <c r="F615" s="58">
        <v>0.82620000000000005</v>
      </c>
      <c r="G615" s="58">
        <v>0.83589999999999998</v>
      </c>
      <c r="H615" s="58">
        <v>0.79690000000000005</v>
      </c>
      <c r="I615" s="56">
        <v>2018</v>
      </c>
      <c r="J615" s="57" t="s">
        <v>212</v>
      </c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>
      <c r="A616" s="10">
        <v>3.6</v>
      </c>
      <c r="B616" s="19" t="s">
        <v>29</v>
      </c>
      <c r="C616" s="17" t="s">
        <v>88</v>
      </c>
      <c r="D616" s="17" t="s">
        <v>68</v>
      </c>
      <c r="E616" s="58">
        <v>0.78990000000000005</v>
      </c>
      <c r="F616" s="58">
        <v>0.82189999999999996</v>
      </c>
      <c r="G616" s="58">
        <v>0.83589999999999998</v>
      </c>
      <c r="H616" s="58">
        <v>0.79690000000000005</v>
      </c>
      <c r="I616" s="56">
        <v>2018</v>
      </c>
      <c r="J616" s="57" t="s">
        <v>212</v>
      </c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>
      <c r="A617" s="10">
        <v>3.6</v>
      </c>
      <c r="B617" s="19" t="s">
        <v>29</v>
      </c>
      <c r="C617" s="18" t="s">
        <v>89</v>
      </c>
      <c r="D617" s="18" t="s">
        <v>68</v>
      </c>
      <c r="E617" s="58">
        <v>0.83560000000000001</v>
      </c>
      <c r="F617" s="58">
        <v>0.82189999999999996</v>
      </c>
      <c r="G617" s="58">
        <v>0.83589999999999998</v>
      </c>
      <c r="H617" s="58">
        <v>0.79690000000000005</v>
      </c>
      <c r="I617" s="56">
        <v>2018</v>
      </c>
      <c r="J617" s="57" t="s">
        <v>212</v>
      </c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>
      <c r="A618" s="10">
        <v>3.6</v>
      </c>
      <c r="B618" s="19" t="s">
        <v>29</v>
      </c>
      <c r="C618" s="17" t="s">
        <v>90</v>
      </c>
      <c r="D618" s="17" t="s">
        <v>66</v>
      </c>
      <c r="E618" s="58">
        <v>0.72419999999999995</v>
      </c>
      <c r="F618" s="58">
        <v>0.82620000000000005</v>
      </c>
      <c r="G618" s="58">
        <v>0.83589999999999998</v>
      </c>
      <c r="H618" s="58">
        <v>0.79690000000000005</v>
      </c>
      <c r="I618" s="56">
        <v>2018</v>
      </c>
      <c r="J618" s="57" t="s">
        <v>212</v>
      </c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>
      <c r="A619" s="10">
        <v>3.6</v>
      </c>
      <c r="B619" s="19" t="s">
        <v>29</v>
      </c>
      <c r="C619" s="18" t="s">
        <v>91</v>
      </c>
      <c r="D619" s="18" t="s">
        <v>66</v>
      </c>
      <c r="E619" s="58">
        <v>0.62390000000000001</v>
      </c>
      <c r="F619" s="58">
        <v>0.82620000000000005</v>
      </c>
      <c r="G619" s="58">
        <v>0.83589999999999998</v>
      </c>
      <c r="H619" s="58">
        <v>0.79690000000000005</v>
      </c>
      <c r="I619" s="56">
        <v>2018</v>
      </c>
      <c r="J619" s="57" t="s">
        <v>212</v>
      </c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>
      <c r="A620" s="10">
        <v>3.6</v>
      </c>
      <c r="B620" s="19" t="s">
        <v>29</v>
      </c>
      <c r="C620" s="17" t="s">
        <v>82</v>
      </c>
      <c r="D620" s="17" t="s">
        <v>82</v>
      </c>
      <c r="E620" s="58">
        <v>0.79190000000000005</v>
      </c>
      <c r="F620" s="58">
        <v>0.75170000000000003</v>
      </c>
      <c r="G620" s="58">
        <v>0.83589999999999998</v>
      </c>
      <c r="H620" s="58">
        <v>0.79690000000000005</v>
      </c>
      <c r="I620" s="56">
        <v>2018</v>
      </c>
      <c r="J620" s="57" t="s">
        <v>212</v>
      </c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>
      <c r="A621" s="10">
        <v>3.6</v>
      </c>
      <c r="B621" s="19" t="s">
        <v>29</v>
      </c>
      <c r="C621" s="18" t="s">
        <v>92</v>
      </c>
      <c r="D621" s="18" t="s">
        <v>68</v>
      </c>
      <c r="E621" s="58">
        <v>0.90329999999999999</v>
      </c>
      <c r="F621" s="58">
        <v>0.82189999999999996</v>
      </c>
      <c r="G621" s="58">
        <v>0.83589999999999998</v>
      </c>
      <c r="H621" s="58">
        <v>0.79690000000000005</v>
      </c>
      <c r="I621" s="56">
        <v>2018</v>
      </c>
      <c r="J621" s="57" t="s">
        <v>212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>
      <c r="A622" s="10">
        <v>3.6</v>
      </c>
      <c r="B622" s="19" t="s">
        <v>29</v>
      </c>
      <c r="C622" s="17" t="s">
        <v>93</v>
      </c>
      <c r="D622" s="17" t="s">
        <v>82</v>
      </c>
      <c r="E622" s="58">
        <v>0.72929999999999995</v>
      </c>
      <c r="F622" s="58">
        <v>0.75170000000000003</v>
      </c>
      <c r="G622" s="58">
        <v>0.83589999999999998</v>
      </c>
      <c r="H622" s="58">
        <v>0.79690000000000005</v>
      </c>
      <c r="I622" s="56">
        <v>2018</v>
      </c>
      <c r="J622" s="57" t="s">
        <v>212</v>
      </c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>
      <c r="A623" s="10">
        <v>3.6</v>
      </c>
      <c r="B623" s="19" t="s">
        <v>29</v>
      </c>
      <c r="C623" s="18" t="s">
        <v>68</v>
      </c>
      <c r="D623" s="18" t="s">
        <v>68</v>
      </c>
      <c r="E623" s="58">
        <v>0.88490000000000002</v>
      </c>
      <c r="F623" s="58">
        <v>0.82189999999999996</v>
      </c>
      <c r="G623" s="58">
        <v>0.83589999999999998</v>
      </c>
      <c r="H623" s="58">
        <v>0.79690000000000005</v>
      </c>
      <c r="I623" s="56">
        <v>2018</v>
      </c>
      <c r="J623" s="57" t="s">
        <v>212</v>
      </c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>
      <c r="A624" s="10">
        <v>3.6</v>
      </c>
      <c r="B624" s="19" t="s">
        <v>29</v>
      </c>
      <c r="C624" s="17" t="s">
        <v>94</v>
      </c>
      <c r="D624" s="17" t="s">
        <v>66</v>
      </c>
      <c r="E624" s="58">
        <v>0.77239999999999998</v>
      </c>
      <c r="F624" s="58">
        <v>0.82620000000000005</v>
      </c>
      <c r="G624" s="58">
        <v>0.83589999999999998</v>
      </c>
      <c r="H624" s="58">
        <v>0.79690000000000005</v>
      </c>
      <c r="I624" s="56">
        <v>2018</v>
      </c>
      <c r="J624" s="57" t="s">
        <v>212</v>
      </c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>
      <c r="A625" s="10">
        <v>3.6</v>
      </c>
      <c r="B625" s="19" t="s">
        <v>29</v>
      </c>
      <c r="C625" s="18" t="s">
        <v>95</v>
      </c>
      <c r="D625" s="18" t="s">
        <v>66</v>
      </c>
      <c r="E625" s="58">
        <v>0.78149999999999997</v>
      </c>
      <c r="F625" s="58">
        <v>0.82620000000000005</v>
      </c>
      <c r="G625" s="58">
        <v>0.83589999999999998</v>
      </c>
      <c r="H625" s="58">
        <v>0.79690000000000005</v>
      </c>
      <c r="I625" s="56">
        <v>2018</v>
      </c>
      <c r="J625" s="57" t="s">
        <v>212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>
      <c r="A626" s="10">
        <v>3.6</v>
      </c>
      <c r="B626" s="19" t="s">
        <v>29</v>
      </c>
      <c r="C626" s="17" t="s">
        <v>96</v>
      </c>
      <c r="D626" s="17" t="s">
        <v>68</v>
      </c>
      <c r="E626" s="58">
        <v>0.872</v>
      </c>
      <c r="F626" s="58">
        <v>0.82189999999999996</v>
      </c>
      <c r="G626" s="58">
        <v>0.83589999999999998</v>
      </c>
      <c r="H626" s="58">
        <v>0.79690000000000005</v>
      </c>
      <c r="I626" s="56">
        <v>2018</v>
      </c>
      <c r="J626" s="57" t="s">
        <v>212</v>
      </c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>
      <c r="A627" s="10">
        <v>3.6</v>
      </c>
      <c r="B627" s="19" t="s">
        <v>29</v>
      </c>
      <c r="C627" s="18" t="s">
        <v>97</v>
      </c>
      <c r="D627" s="18" t="s">
        <v>68</v>
      </c>
      <c r="E627" s="58">
        <v>0.78190000000000004</v>
      </c>
      <c r="F627" s="58">
        <v>0.82189999999999996</v>
      </c>
      <c r="G627" s="58">
        <v>0.83589999999999998</v>
      </c>
      <c r="H627" s="58">
        <v>0.79690000000000005</v>
      </c>
      <c r="I627" s="56">
        <v>2018</v>
      </c>
      <c r="J627" s="57" t="s">
        <v>212</v>
      </c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>
      <c r="A628" s="10">
        <v>3.6</v>
      </c>
      <c r="B628" s="19" t="s">
        <v>29</v>
      </c>
      <c r="C628" s="17" t="s">
        <v>98</v>
      </c>
      <c r="D628" s="17" t="s">
        <v>82</v>
      </c>
      <c r="E628" s="58">
        <v>0.82709999999999995</v>
      </c>
      <c r="F628" s="58">
        <v>0.75170000000000003</v>
      </c>
      <c r="G628" s="58">
        <v>0.83589999999999998</v>
      </c>
      <c r="H628" s="58">
        <v>0.79690000000000005</v>
      </c>
      <c r="I628" s="56">
        <v>2018</v>
      </c>
      <c r="J628" s="57" t="s">
        <v>212</v>
      </c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>
      <c r="A629" s="10">
        <v>3.6</v>
      </c>
      <c r="B629" s="19" t="s">
        <v>29</v>
      </c>
      <c r="C629" s="18" t="s">
        <v>99</v>
      </c>
      <c r="D629" s="18" t="s">
        <v>72</v>
      </c>
      <c r="E629" s="58">
        <v>0.80130000000000001</v>
      </c>
      <c r="F629" s="58">
        <v>0.8075</v>
      </c>
      <c r="G629" s="58">
        <v>0.83589999999999998</v>
      </c>
      <c r="H629" s="58">
        <v>0.79690000000000005</v>
      </c>
      <c r="I629" s="56">
        <v>2018</v>
      </c>
      <c r="J629" s="57" t="s">
        <v>212</v>
      </c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>
      <c r="A630" s="10">
        <v>3.6</v>
      </c>
      <c r="B630" s="19" t="s">
        <v>29</v>
      </c>
      <c r="C630" s="17" t="s">
        <v>100</v>
      </c>
      <c r="D630" s="17" t="s">
        <v>72</v>
      </c>
      <c r="E630" s="58">
        <v>0.80959999999999999</v>
      </c>
      <c r="F630" s="58">
        <v>0.8075</v>
      </c>
      <c r="G630" s="58">
        <v>0.83589999999999998</v>
      </c>
      <c r="H630" s="58">
        <v>0.79690000000000005</v>
      </c>
      <c r="I630" s="56">
        <v>2018</v>
      </c>
      <c r="J630" s="57" t="s">
        <v>212</v>
      </c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>
      <c r="A631" s="10">
        <v>3.6</v>
      </c>
      <c r="B631" s="19" t="s">
        <v>29</v>
      </c>
      <c r="C631" s="18" t="s">
        <v>101</v>
      </c>
      <c r="D631" s="18" t="s">
        <v>63</v>
      </c>
      <c r="E631" s="58">
        <v>0.83779999999999999</v>
      </c>
      <c r="F631" s="58">
        <v>0.78539999999999999</v>
      </c>
      <c r="G631" s="58">
        <v>0.83589999999999998</v>
      </c>
      <c r="H631" s="58">
        <v>0.79690000000000005</v>
      </c>
      <c r="I631" s="56">
        <v>2018</v>
      </c>
      <c r="J631" s="57" t="s">
        <v>212</v>
      </c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>
      <c r="A632" s="10">
        <v>3.6</v>
      </c>
      <c r="B632" s="19" t="s">
        <v>29</v>
      </c>
      <c r="C632" s="17" t="s">
        <v>102</v>
      </c>
      <c r="D632" s="17" t="s">
        <v>72</v>
      </c>
      <c r="E632" s="58">
        <v>0.90139999999999998</v>
      </c>
      <c r="F632" s="58">
        <v>0.8075</v>
      </c>
      <c r="G632" s="58">
        <v>0.83589999999999998</v>
      </c>
      <c r="H632" s="58">
        <v>0.79690000000000005</v>
      </c>
      <c r="I632" s="56">
        <v>2018</v>
      </c>
      <c r="J632" s="57" t="s">
        <v>212</v>
      </c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>
      <c r="A633" s="10">
        <v>3.6</v>
      </c>
      <c r="B633" s="19" t="s">
        <v>29</v>
      </c>
      <c r="C633" s="18" t="s">
        <v>103</v>
      </c>
      <c r="D633" s="18" t="s">
        <v>66</v>
      </c>
      <c r="E633" s="58">
        <v>0.87649999999999995</v>
      </c>
      <c r="F633" s="58">
        <v>0.82620000000000005</v>
      </c>
      <c r="G633" s="58">
        <v>0.83589999999999998</v>
      </c>
      <c r="H633" s="58">
        <v>0.79690000000000005</v>
      </c>
      <c r="I633" s="56">
        <v>2018</v>
      </c>
      <c r="J633" s="57" t="s">
        <v>212</v>
      </c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>
      <c r="A634" s="10">
        <v>3.6</v>
      </c>
      <c r="B634" s="19" t="s">
        <v>29</v>
      </c>
      <c r="C634" s="17" t="s">
        <v>104</v>
      </c>
      <c r="D634" s="17" t="s">
        <v>68</v>
      </c>
      <c r="E634" s="58">
        <v>0.77480000000000004</v>
      </c>
      <c r="F634" s="58">
        <v>0.82189999999999996</v>
      </c>
      <c r="G634" s="58">
        <v>0.83589999999999998</v>
      </c>
      <c r="H634" s="58">
        <v>0.79690000000000005</v>
      </c>
      <c r="I634" s="56">
        <v>2018</v>
      </c>
      <c r="J634" s="57" t="s">
        <v>212</v>
      </c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>
      <c r="A635" s="10">
        <v>4.0999999999999996</v>
      </c>
      <c r="B635" s="19" t="s">
        <v>30</v>
      </c>
      <c r="C635" s="18" t="s">
        <v>62</v>
      </c>
      <c r="D635" s="18" t="s">
        <v>63</v>
      </c>
      <c r="E635" s="13">
        <v>3.5999999999999997E-2</v>
      </c>
      <c r="F635" s="13">
        <v>8.3000000000000004E-2</v>
      </c>
      <c r="G635" s="13">
        <v>0.14299999999999999</v>
      </c>
      <c r="H635" s="13">
        <v>0.153</v>
      </c>
      <c r="I635" s="14" t="s">
        <v>213</v>
      </c>
      <c r="J635" s="59" t="s">
        <v>214</v>
      </c>
      <c r="K635" s="60" t="s">
        <v>215</v>
      </c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>
      <c r="A636" s="10">
        <v>4.0999999999999996</v>
      </c>
      <c r="B636" s="19" t="s">
        <v>30</v>
      </c>
      <c r="C636" s="18" t="s">
        <v>63</v>
      </c>
      <c r="D636" s="18" t="s">
        <v>63</v>
      </c>
      <c r="E636" s="13">
        <v>9.7000000000000003E-2</v>
      </c>
      <c r="F636" s="13">
        <v>8.3000000000000004E-2</v>
      </c>
      <c r="G636" s="13">
        <v>0.14299999999999999</v>
      </c>
      <c r="H636" s="13">
        <v>0.153</v>
      </c>
      <c r="I636" s="14" t="s">
        <v>213</v>
      </c>
      <c r="J636" s="59" t="s">
        <v>214</v>
      </c>
      <c r="K636" s="60" t="s">
        <v>215</v>
      </c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>
      <c r="A637" s="10">
        <v>4.0999999999999996</v>
      </c>
      <c r="B637" s="19" t="s">
        <v>30</v>
      </c>
      <c r="C637" s="17" t="s">
        <v>67</v>
      </c>
      <c r="D637" s="17" t="s">
        <v>68</v>
      </c>
      <c r="E637" s="13">
        <v>0.114</v>
      </c>
      <c r="F637" s="13">
        <v>0.17499999999999999</v>
      </c>
      <c r="G637" s="13">
        <v>0.14299999999999999</v>
      </c>
      <c r="H637" s="13">
        <v>0.153</v>
      </c>
      <c r="I637" s="14" t="s">
        <v>213</v>
      </c>
      <c r="J637" s="59" t="s">
        <v>214</v>
      </c>
      <c r="K637" s="60" t="s">
        <v>215</v>
      </c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>
      <c r="A638" s="10">
        <v>4.0999999999999996</v>
      </c>
      <c r="B638" s="19" t="s">
        <v>30</v>
      </c>
      <c r="C638" s="18" t="s">
        <v>69</v>
      </c>
      <c r="D638" s="18" t="s">
        <v>68</v>
      </c>
      <c r="E638" s="13">
        <v>0.34399999999999997</v>
      </c>
      <c r="F638" s="13">
        <v>0.17499999999999999</v>
      </c>
      <c r="G638" s="13">
        <v>0.14299999999999999</v>
      </c>
      <c r="H638" s="13">
        <v>0.153</v>
      </c>
      <c r="I638" s="14" t="s">
        <v>213</v>
      </c>
      <c r="J638" s="59" t="s">
        <v>214</v>
      </c>
      <c r="K638" s="60" t="s">
        <v>215</v>
      </c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>
      <c r="A639" s="10">
        <v>4.0999999999999996</v>
      </c>
      <c r="B639" s="19" t="s">
        <v>30</v>
      </c>
      <c r="C639" s="17" t="s">
        <v>70</v>
      </c>
      <c r="D639" s="17" t="s">
        <v>66</v>
      </c>
      <c r="E639" s="13">
        <v>8.7999999999999995E-2</v>
      </c>
      <c r="F639" s="13">
        <v>0.10100000000000001</v>
      </c>
      <c r="G639" s="13">
        <v>0.14299999999999999</v>
      </c>
      <c r="H639" s="13">
        <v>0.153</v>
      </c>
      <c r="I639" s="14" t="s">
        <v>213</v>
      </c>
      <c r="J639" s="59" t="s">
        <v>214</v>
      </c>
      <c r="K639" s="60" t="s">
        <v>215</v>
      </c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>
      <c r="A640" s="10">
        <v>4.0999999999999996</v>
      </c>
      <c r="B640" s="19" t="s">
        <v>30</v>
      </c>
      <c r="C640" s="18" t="s">
        <v>71</v>
      </c>
      <c r="D640" s="18" t="s">
        <v>72</v>
      </c>
      <c r="E640" s="13">
        <v>9.7000000000000003E-2</v>
      </c>
      <c r="F640" s="13">
        <v>9.0999999999999998E-2</v>
      </c>
      <c r="G640" s="13">
        <v>0.14299999999999999</v>
      </c>
      <c r="H640" s="13">
        <v>0.153</v>
      </c>
      <c r="I640" s="14" t="s">
        <v>213</v>
      </c>
      <c r="J640" s="59" t="s">
        <v>214</v>
      </c>
      <c r="K640" s="60" t="s">
        <v>215</v>
      </c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>
      <c r="A641" s="10">
        <v>4.0999999999999996</v>
      </c>
      <c r="B641" s="19" t="s">
        <v>30</v>
      </c>
      <c r="C641" s="17" t="s">
        <v>73</v>
      </c>
      <c r="D641" s="17" t="s">
        <v>68</v>
      </c>
      <c r="E641" s="13">
        <v>9.9000000000000005E-2</v>
      </c>
      <c r="F641" s="13">
        <v>0.17499999999999999</v>
      </c>
      <c r="G641" s="13">
        <v>0.14299999999999999</v>
      </c>
      <c r="H641" s="13">
        <v>0.153</v>
      </c>
      <c r="I641" s="14" t="s">
        <v>213</v>
      </c>
      <c r="J641" s="59" t="s">
        <v>214</v>
      </c>
      <c r="K641" s="60" t="s">
        <v>215</v>
      </c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>
      <c r="A642" s="10">
        <v>4.0999999999999996</v>
      </c>
      <c r="B642" s="19" t="s">
        <v>30</v>
      </c>
      <c r="C642" s="18" t="s">
        <v>74</v>
      </c>
      <c r="D642" s="18" t="s">
        <v>68</v>
      </c>
      <c r="E642" s="13">
        <v>8.5999999999999993E-2</v>
      </c>
      <c r="F642" s="13">
        <v>0.17499999999999999</v>
      </c>
      <c r="G642" s="13">
        <v>0.14299999999999999</v>
      </c>
      <c r="H642" s="13">
        <v>0.153</v>
      </c>
      <c r="I642" s="14" t="s">
        <v>213</v>
      </c>
      <c r="J642" s="59" t="s">
        <v>214</v>
      </c>
      <c r="K642" s="60" t="s">
        <v>215</v>
      </c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>
      <c r="A643" s="10">
        <v>4.0999999999999996</v>
      </c>
      <c r="B643" s="19" t="s">
        <v>30</v>
      </c>
      <c r="C643" s="17" t="s">
        <v>75</v>
      </c>
      <c r="D643" s="17" t="s">
        <v>72</v>
      </c>
      <c r="E643" s="13">
        <v>7.2999999999999995E-2</v>
      </c>
      <c r="F643" s="13">
        <v>9.0999999999999998E-2</v>
      </c>
      <c r="G643" s="13">
        <v>0.14299999999999999</v>
      </c>
      <c r="H643" s="13">
        <v>0.153</v>
      </c>
      <c r="I643" s="14" t="s">
        <v>213</v>
      </c>
      <c r="J643" s="59" t="s">
        <v>214</v>
      </c>
      <c r="K643" s="60" t="s">
        <v>215</v>
      </c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>
      <c r="A644" s="10">
        <v>4.0999999999999996</v>
      </c>
      <c r="B644" s="19" t="s">
        <v>30</v>
      </c>
      <c r="C644" s="18" t="s">
        <v>76</v>
      </c>
      <c r="D644" s="18" t="s">
        <v>68</v>
      </c>
      <c r="E644" s="13">
        <v>0.11</v>
      </c>
      <c r="F644" s="13">
        <v>0.17499999999999999</v>
      </c>
      <c r="G644" s="13">
        <v>0.14299999999999999</v>
      </c>
      <c r="H644" s="13">
        <v>0.153</v>
      </c>
      <c r="I644" s="14" t="s">
        <v>213</v>
      </c>
      <c r="J644" s="59" t="s">
        <v>214</v>
      </c>
      <c r="K644" s="60" t="s">
        <v>215</v>
      </c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>
      <c r="A645" s="10">
        <v>4.0999999999999996</v>
      </c>
      <c r="B645" s="19" t="s">
        <v>30</v>
      </c>
      <c r="C645" s="17" t="s">
        <v>77</v>
      </c>
      <c r="D645" s="17" t="s">
        <v>66</v>
      </c>
      <c r="E645" s="13">
        <v>5.8000000000000003E-2</v>
      </c>
      <c r="F645" s="13">
        <v>0.10100000000000001</v>
      </c>
      <c r="G645" s="13">
        <v>0.14299999999999999</v>
      </c>
      <c r="H645" s="13">
        <v>0.153</v>
      </c>
      <c r="I645" s="14" t="s">
        <v>213</v>
      </c>
      <c r="J645" s="59" t="s">
        <v>214</v>
      </c>
      <c r="K645" s="60" t="s">
        <v>215</v>
      </c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>
      <c r="A646" s="10">
        <v>4.0999999999999996</v>
      </c>
      <c r="B646" s="19" t="s">
        <v>30</v>
      </c>
      <c r="C646" s="18" t="s">
        <v>78</v>
      </c>
      <c r="D646" s="18" t="s">
        <v>68</v>
      </c>
      <c r="E646" s="13">
        <v>5.8999999999999997E-2</v>
      </c>
      <c r="F646" s="13">
        <v>0.17499999999999999</v>
      </c>
      <c r="G646" s="13">
        <v>0.14299999999999999</v>
      </c>
      <c r="H646" s="13">
        <v>0.153</v>
      </c>
      <c r="I646" s="14" t="s">
        <v>213</v>
      </c>
      <c r="J646" s="59" t="s">
        <v>214</v>
      </c>
      <c r="K646" s="60" t="s">
        <v>215</v>
      </c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>
      <c r="A647" s="10">
        <v>4.0999999999999996</v>
      </c>
      <c r="B647" s="19" t="s">
        <v>30</v>
      </c>
      <c r="C647" s="17" t="s">
        <v>79</v>
      </c>
      <c r="D647" s="17" t="s">
        <v>68</v>
      </c>
      <c r="E647" s="13">
        <v>7.0999999999999994E-2</v>
      </c>
      <c r="F647" s="13">
        <v>0.17499999999999999</v>
      </c>
      <c r="G647" s="13">
        <v>0.14299999999999999</v>
      </c>
      <c r="H647" s="13">
        <v>0.153</v>
      </c>
      <c r="I647" s="14" t="s">
        <v>213</v>
      </c>
      <c r="J647" s="59" t="s">
        <v>214</v>
      </c>
      <c r="K647" s="60" t="s">
        <v>215</v>
      </c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>
      <c r="A648" s="10">
        <v>4.0999999999999996</v>
      </c>
      <c r="B648" s="19" t="s">
        <v>30</v>
      </c>
      <c r="C648" s="18" t="s">
        <v>80</v>
      </c>
      <c r="D648" s="18" t="s">
        <v>66</v>
      </c>
      <c r="E648" s="13">
        <v>6.3E-2</v>
      </c>
      <c r="F648" s="13">
        <v>0.10100000000000001</v>
      </c>
      <c r="G648" s="13">
        <v>0.14299999999999999</v>
      </c>
      <c r="H648" s="13">
        <v>0.153</v>
      </c>
      <c r="I648" s="14" t="s">
        <v>213</v>
      </c>
      <c r="J648" s="59" t="s">
        <v>214</v>
      </c>
      <c r="K648" s="60" t="s">
        <v>215</v>
      </c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>
      <c r="A649" s="10">
        <v>4.0999999999999996</v>
      </c>
      <c r="B649" s="19" t="s">
        <v>30</v>
      </c>
      <c r="C649" s="17" t="s">
        <v>81</v>
      </c>
      <c r="D649" s="17" t="s">
        <v>82</v>
      </c>
      <c r="E649" s="13">
        <v>0.05</v>
      </c>
      <c r="F649" s="13">
        <v>9.9000000000000005E-2</v>
      </c>
      <c r="G649" s="13">
        <v>0.14299999999999999</v>
      </c>
      <c r="H649" s="13">
        <v>0.153</v>
      </c>
      <c r="I649" s="14" t="s">
        <v>213</v>
      </c>
      <c r="J649" s="59" t="s">
        <v>214</v>
      </c>
      <c r="K649" s="60" t="s">
        <v>215</v>
      </c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>
      <c r="A650" s="10">
        <v>4.0999999999999996</v>
      </c>
      <c r="B650" s="19" t="s">
        <v>30</v>
      </c>
      <c r="C650" s="18" t="s">
        <v>83</v>
      </c>
      <c r="D650" s="18" t="s">
        <v>68</v>
      </c>
      <c r="E650" s="13">
        <v>6.2E-2</v>
      </c>
      <c r="F650" s="13">
        <v>0.17499999999999999</v>
      </c>
      <c r="G650" s="13">
        <v>0.14299999999999999</v>
      </c>
      <c r="H650" s="13">
        <v>0.153</v>
      </c>
      <c r="I650" s="14" t="s">
        <v>213</v>
      </c>
      <c r="J650" s="59" t="s">
        <v>214</v>
      </c>
      <c r="K650" s="60" t="s">
        <v>215</v>
      </c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>
      <c r="A651" s="10">
        <v>4.0999999999999996</v>
      </c>
      <c r="B651" s="19" t="s">
        <v>30</v>
      </c>
      <c r="C651" s="17" t="s">
        <v>84</v>
      </c>
      <c r="D651" s="17" t="s">
        <v>68</v>
      </c>
      <c r="E651" s="13">
        <v>0.112</v>
      </c>
      <c r="F651" s="13">
        <v>0.17499999999999999</v>
      </c>
      <c r="G651" s="13">
        <v>0.14299999999999999</v>
      </c>
      <c r="H651" s="13">
        <v>0.153</v>
      </c>
      <c r="I651" s="14" t="s">
        <v>213</v>
      </c>
      <c r="J651" s="59" t="s">
        <v>214</v>
      </c>
      <c r="K651" s="60" t="s">
        <v>215</v>
      </c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>
      <c r="A652" s="10">
        <v>4.0999999999999996</v>
      </c>
      <c r="B652" s="19" t="s">
        <v>30</v>
      </c>
      <c r="C652" s="18" t="s">
        <v>85</v>
      </c>
      <c r="D652" s="18" t="s">
        <v>82</v>
      </c>
      <c r="E652" s="13">
        <v>7.0000000000000007E-2</v>
      </c>
      <c r="F652" s="13">
        <v>9.9000000000000005E-2</v>
      </c>
      <c r="G652" s="13">
        <v>0.14299999999999999</v>
      </c>
      <c r="H652" s="13">
        <v>0.153</v>
      </c>
      <c r="I652" s="14" t="s">
        <v>213</v>
      </c>
      <c r="J652" s="59" t="s">
        <v>214</v>
      </c>
      <c r="K652" s="60" t="s">
        <v>215</v>
      </c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>
      <c r="A653" s="10">
        <v>4.0999999999999996</v>
      </c>
      <c r="B653" s="19" t="s">
        <v>30</v>
      </c>
      <c r="C653" s="17" t="s">
        <v>86</v>
      </c>
      <c r="D653" s="17" t="s">
        <v>82</v>
      </c>
      <c r="E653" s="13">
        <v>0.1</v>
      </c>
      <c r="F653" s="13">
        <v>9.9000000000000005E-2</v>
      </c>
      <c r="G653" s="13">
        <v>0.14299999999999999</v>
      </c>
      <c r="H653" s="13">
        <v>0.153</v>
      </c>
      <c r="I653" s="14" t="s">
        <v>213</v>
      </c>
      <c r="J653" s="59" t="s">
        <v>214</v>
      </c>
      <c r="K653" s="60" t="s">
        <v>215</v>
      </c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>
      <c r="A654" s="10">
        <v>4.0999999999999996</v>
      </c>
      <c r="B654" s="19" t="s">
        <v>30</v>
      </c>
      <c r="C654" s="18" t="s">
        <v>87</v>
      </c>
      <c r="D654" s="18" t="s">
        <v>66</v>
      </c>
      <c r="E654" s="13">
        <v>0.186</v>
      </c>
      <c r="F654" s="13">
        <v>0.10100000000000001</v>
      </c>
      <c r="G654" s="13">
        <v>0.14299999999999999</v>
      </c>
      <c r="H654" s="13">
        <v>0.153</v>
      </c>
      <c r="I654" s="14" t="s">
        <v>213</v>
      </c>
      <c r="J654" s="59" t="s">
        <v>214</v>
      </c>
      <c r="K654" s="60" t="s">
        <v>215</v>
      </c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>
      <c r="A655" s="10">
        <v>4.0999999999999996</v>
      </c>
      <c r="B655" s="19" t="s">
        <v>30</v>
      </c>
      <c r="C655" s="17" t="s">
        <v>88</v>
      </c>
      <c r="D655" s="17" t="s">
        <v>68</v>
      </c>
      <c r="E655" s="13">
        <v>0.157</v>
      </c>
      <c r="F655" s="13">
        <v>0.17499999999999999</v>
      </c>
      <c r="G655" s="13">
        <v>0.14299999999999999</v>
      </c>
      <c r="H655" s="13">
        <v>0.153</v>
      </c>
      <c r="I655" s="14" t="s">
        <v>213</v>
      </c>
      <c r="J655" s="59" t="s">
        <v>214</v>
      </c>
      <c r="K655" s="60" t="s">
        <v>215</v>
      </c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>
      <c r="A656" s="10">
        <v>4.0999999999999996</v>
      </c>
      <c r="B656" s="19" t="s">
        <v>30</v>
      </c>
      <c r="C656" s="18" t="s">
        <v>89</v>
      </c>
      <c r="D656" s="18" t="s">
        <v>68</v>
      </c>
      <c r="E656" s="13">
        <v>9.7000000000000003E-2</v>
      </c>
      <c r="F656" s="13">
        <v>0.17499999999999999</v>
      </c>
      <c r="G656" s="13">
        <v>0.14299999999999999</v>
      </c>
      <c r="H656" s="13">
        <v>0.153</v>
      </c>
      <c r="I656" s="14" t="s">
        <v>213</v>
      </c>
      <c r="J656" s="59" t="s">
        <v>214</v>
      </c>
      <c r="K656" s="60" t="s">
        <v>215</v>
      </c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>
      <c r="A657" s="10">
        <v>4.0999999999999996</v>
      </c>
      <c r="B657" s="19" t="s">
        <v>30</v>
      </c>
      <c r="C657" s="17" t="s">
        <v>90</v>
      </c>
      <c r="D657" s="17" t="s">
        <v>66</v>
      </c>
      <c r="E657" s="13">
        <v>0.128</v>
      </c>
      <c r="F657" s="13">
        <v>0.10100000000000001</v>
      </c>
      <c r="G657" s="13">
        <v>0.14299999999999999</v>
      </c>
      <c r="H657" s="13">
        <v>0.153</v>
      </c>
      <c r="I657" s="14" t="s">
        <v>213</v>
      </c>
      <c r="J657" s="59" t="s">
        <v>214</v>
      </c>
      <c r="K657" s="60" t="s">
        <v>215</v>
      </c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>
      <c r="A658" s="10">
        <v>4.0999999999999996</v>
      </c>
      <c r="B658" s="19" t="s">
        <v>30</v>
      </c>
      <c r="C658" s="17" t="s">
        <v>82</v>
      </c>
      <c r="D658" s="17" t="s">
        <v>82</v>
      </c>
      <c r="E658" s="13">
        <v>5.3999999999999999E-2</v>
      </c>
      <c r="F658" s="13">
        <v>9.9000000000000005E-2</v>
      </c>
      <c r="G658" s="13">
        <v>0.14299999999999999</v>
      </c>
      <c r="H658" s="13">
        <v>0.153</v>
      </c>
      <c r="I658" s="14" t="s">
        <v>213</v>
      </c>
      <c r="J658" s="59" t="s">
        <v>214</v>
      </c>
      <c r="K658" s="60" t="s">
        <v>215</v>
      </c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>
      <c r="A659" s="10">
        <v>4.0999999999999996</v>
      </c>
      <c r="B659" s="19" t="s">
        <v>30</v>
      </c>
      <c r="C659" s="18" t="s">
        <v>92</v>
      </c>
      <c r="D659" s="18" t="s">
        <v>68</v>
      </c>
      <c r="E659" s="13">
        <v>0.19800000000000001</v>
      </c>
      <c r="F659" s="13">
        <v>0.17499999999999999</v>
      </c>
      <c r="G659" s="13">
        <v>0.14299999999999999</v>
      </c>
      <c r="H659" s="13">
        <v>0.153</v>
      </c>
      <c r="I659" s="14" t="s">
        <v>213</v>
      </c>
      <c r="J659" s="59" t="s">
        <v>214</v>
      </c>
      <c r="K659" s="60" t="s">
        <v>215</v>
      </c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>
      <c r="A660" s="10">
        <v>4.0999999999999996</v>
      </c>
      <c r="B660" s="19" t="s">
        <v>30</v>
      </c>
      <c r="C660" s="17" t="s">
        <v>93</v>
      </c>
      <c r="D660" s="17" t="s">
        <v>82</v>
      </c>
      <c r="E660" s="13">
        <v>7.6999999999999999E-2</v>
      </c>
      <c r="F660" s="13">
        <v>9.9000000000000005E-2</v>
      </c>
      <c r="G660" s="13">
        <v>0.14299999999999999</v>
      </c>
      <c r="H660" s="13">
        <v>0.153</v>
      </c>
      <c r="I660" s="14" t="s">
        <v>213</v>
      </c>
      <c r="J660" s="59" t="s">
        <v>214</v>
      </c>
      <c r="K660" s="60" t="s">
        <v>215</v>
      </c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>
      <c r="A661" s="10">
        <v>4.0999999999999996</v>
      </c>
      <c r="B661" s="19" t="s">
        <v>30</v>
      </c>
      <c r="C661" s="18" t="s">
        <v>68</v>
      </c>
      <c r="D661" s="18" t="s">
        <v>68</v>
      </c>
      <c r="E661" s="13">
        <v>0.28799999999999998</v>
      </c>
      <c r="F661" s="13">
        <v>0.17499999999999999</v>
      </c>
      <c r="G661" s="13">
        <v>0.14299999999999999</v>
      </c>
      <c r="H661" s="13">
        <v>0.153</v>
      </c>
      <c r="I661" s="14" t="s">
        <v>213</v>
      </c>
      <c r="J661" s="59" t="s">
        <v>214</v>
      </c>
      <c r="K661" s="60" t="s">
        <v>215</v>
      </c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>
      <c r="A662" s="10">
        <v>4.0999999999999996</v>
      </c>
      <c r="B662" s="19" t="s">
        <v>30</v>
      </c>
      <c r="C662" s="17" t="s">
        <v>94</v>
      </c>
      <c r="D662" s="17" t="s">
        <v>66</v>
      </c>
      <c r="E662" s="13">
        <v>4.2999999999999997E-2</v>
      </c>
      <c r="F662" s="13">
        <v>0.10100000000000001</v>
      </c>
      <c r="G662" s="13">
        <v>0.14299999999999999</v>
      </c>
      <c r="H662" s="13">
        <v>0.153</v>
      </c>
      <c r="I662" s="14" t="s">
        <v>213</v>
      </c>
      <c r="J662" s="59" t="s">
        <v>214</v>
      </c>
      <c r="K662" s="60" t="s">
        <v>215</v>
      </c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>
      <c r="A663" s="10">
        <v>4.0999999999999996</v>
      </c>
      <c r="B663" s="19" t="s">
        <v>30</v>
      </c>
      <c r="C663" s="18" t="s">
        <v>95</v>
      </c>
      <c r="D663" s="18" t="s">
        <v>66</v>
      </c>
      <c r="E663" s="13">
        <v>2.4E-2</v>
      </c>
      <c r="F663" s="13">
        <v>0.10100000000000001</v>
      </c>
      <c r="G663" s="13">
        <v>0.14299999999999999</v>
      </c>
      <c r="H663" s="13">
        <v>0.153</v>
      </c>
      <c r="I663" s="14" t="s">
        <v>213</v>
      </c>
      <c r="J663" s="59" t="s">
        <v>214</v>
      </c>
      <c r="K663" s="60" t="s">
        <v>215</v>
      </c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>
      <c r="A664" s="10">
        <v>4.0999999999999996</v>
      </c>
      <c r="B664" s="19" t="s">
        <v>30</v>
      </c>
      <c r="C664" s="17" t="s">
        <v>96</v>
      </c>
      <c r="D664" s="17" t="s">
        <v>68</v>
      </c>
      <c r="E664" s="13">
        <v>5.1999999999999998E-2</v>
      </c>
      <c r="F664" s="13">
        <v>0.17499999999999999</v>
      </c>
      <c r="G664" s="13">
        <v>0.14299999999999999</v>
      </c>
      <c r="H664" s="13">
        <v>0.153</v>
      </c>
      <c r="I664" s="14" t="s">
        <v>213</v>
      </c>
      <c r="J664" s="59" t="s">
        <v>214</v>
      </c>
      <c r="K664" s="60" t="s">
        <v>215</v>
      </c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>
      <c r="A665" s="10">
        <v>4.0999999999999996</v>
      </c>
      <c r="B665" s="19" t="s">
        <v>30</v>
      </c>
      <c r="C665" s="18" t="s">
        <v>97</v>
      </c>
      <c r="D665" s="18" t="s">
        <v>68</v>
      </c>
      <c r="E665" s="13">
        <v>9.2999999999999999E-2</v>
      </c>
      <c r="F665" s="13">
        <v>0.17499999999999999</v>
      </c>
      <c r="G665" s="13">
        <v>0.14299999999999999</v>
      </c>
      <c r="H665" s="13">
        <v>0.153</v>
      </c>
      <c r="I665" s="14" t="s">
        <v>213</v>
      </c>
      <c r="J665" s="59" t="s">
        <v>214</v>
      </c>
      <c r="K665" s="60" t="s">
        <v>215</v>
      </c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>
      <c r="A666" s="10">
        <v>4.0999999999999996</v>
      </c>
      <c r="B666" s="19" t="s">
        <v>30</v>
      </c>
      <c r="C666" s="17" t="s">
        <v>98</v>
      </c>
      <c r="D666" s="17" t="s">
        <v>82</v>
      </c>
      <c r="E666" s="13">
        <v>6.3E-2</v>
      </c>
      <c r="F666" s="13">
        <v>9.9000000000000005E-2</v>
      </c>
      <c r="G666" s="13">
        <v>0.14299999999999999</v>
      </c>
      <c r="H666" s="13">
        <v>0.153</v>
      </c>
      <c r="I666" s="14" t="s">
        <v>213</v>
      </c>
      <c r="J666" s="59" t="s">
        <v>214</v>
      </c>
      <c r="K666" s="60" t="s">
        <v>215</v>
      </c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>
      <c r="A667" s="10">
        <v>4.0999999999999996</v>
      </c>
      <c r="B667" s="19" t="s">
        <v>30</v>
      </c>
      <c r="C667" s="18" t="s">
        <v>99</v>
      </c>
      <c r="D667" s="18" t="s">
        <v>72</v>
      </c>
      <c r="E667" s="13">
        <v>0.13100000000000001</v>
      </c>
      <c r="F667" s="13">
        <v>9.0999999999999998E-2</v>
      </c>
      <c r="G667" s="13">
        <v>0.14299999999999999</v>
      </c>
      <c r="H667" s="13">
        <v>0.153</v>
      </c>
      <c r="I667" s="14" t="s">
        <v>213</v>
      </c>
      <c r="J667" s="59" t="s">
        <v>214</v>
      </c>
      <c r="K667" s="60" t="s">
        <v>215</v>
      </c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>
      <c r="A668" s="10">
        <v>4.0999999999999996</v>
      </c>
      <c r="B668" s="19" t="s">
        <v>30</v>
      </c>
      <c r="C668" s="17" t="s">
        <v>100</v>
      </c>
      <c r="D668" s="17" t="s">
        <v>72</v>
      </c>
      <c r="E668" s="13">
        <v>7.1999999999999995E-2</v>
      </c>
      <c r="F668" s="13">
        <v>9.0999999999999998E-2</v>
      </c>
      <c r="G668" s="13">
        <v>0.14299999999999999</v>
      </c>
      <c r="H668" s="13">
        <v>0.153</v>
      </c>
      <c r="I668" s="14" t="s">
        <v>213</v>
      </c>
      <c r="J668" s="59" t="s">
        <v>214</v>
      </c>
      <c r="K668" s="60" t="s">
        <v>215</v>
      </c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>
      <c r="A669" s="10">
        <v>4.0999999999999996</v>
      </c>
      <c r="B669" s="19" t="s">
        <v>30</v>
      </c>
      <c r="C669" s="18" t="s">
        <v>101</v>
      </c>
      <c r="D669" s="18" t="s">
        <v>63</v>
      </c>
      <c r="E669" s="13">
        <v>1.7999999999999999E-2</v>
      </c>
      <c r="F669" s="13">
        <v>8.3000000000000004E-2</v>
      </c>
      <c r="G669" s="13">
        <v>0.14299999999999999</v>
      </c>
      <c r="H669" s="13">
        <v>0.153</v>
      </c>
      <c r="I669" s="14" t="s">
        <v>213</v>
      </c>
      <c r="J669" s="59" t="s">
        <v>214</v>
      </c>
      <c r="K669" s="60" t="s">
        <v>215</v>
      </c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>
      <c r="A670" s="10">
        <v>4.0999999999999996</v>
      </c>
      <c r="B670" s="19" t="s">
        <v>30</v>
      </c>
      <c r="C670" s="17" t="s">
        <v>102</v>
      </c>
      <c r="D670" s="17" t="s">
        <v>72</v>
      </c>
      <c r="E670" s="13">
        <v>0.16600000000000001</v>
      </c>
      <c r="F670" s="13">
        <v>9.0999999999999998E-2</v>
      </c>
      <c r="G670" s="13">
        <v>0.14299999999999999</v>
      </c>
      <c r="H670" s="13">
        <v>0.153</v>
      </c>
      <c r="I670" s="14" t="s">
        <v>213</v>
      </c>
      <c r="J670" s="59" t="s">
        <v>214</v>
      </c>
      <c r="K670" s="60" t="s">
        <v>215</v>
      </c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>
      <c r="A671" s="10">
        <v>4.0999999999999996</v>
      </c>
      <c r="B671" s="19" t="s">
        <v>30</v>
      </c>
      <c r="C671" s="18" t="s">
        <v>103</v>
      </c>
      <c r="D671" s="18" t="s">
        <v>66</v>
      </c>
      <c r="E671" s="13">
        <v>0.104</v>
      </c>
      <c r="F671" s="13">
        <v>0.10100000000000001</v>
      </c>
      <c r="G671" s="13">
        <v>0.14299999999999999</v>
      </c>
      <c r="H671" s="13">
        <v>0.153</v>
      </c>
      <c r="I671" s="14" t="s">
        <v>213</v>
      </c>
      <c r="J671" s="59" t="s">
        <v>214</v>
      </c>
      <c r="K671" s="60" t="s">
        <v>215</v>
      </c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>
      <c r="A672" s="10">
        <v>4.0999999999999996</v>
      </c>
      <c r="B672" s="19" t="s">
        <v>30</v>
      </c>
      <c r="C672" s="17" t="s">
        <v>104</v>
      </c>
      <c r="D672" s="17" t="s">
        <v>68</v>
      </c>
      <c r="E672" s="13">
        <v>0.23899999999999999</v>
      </c>
      <c r="F672" s="13">
        <v>0.17499999999999999</v>
      </c>
      <c r="G672" s="13">
        <v>0.14299999999999999</v>
      </c>
      <c r="H672" s="13">
        <v>0.153</v>
      </c>
      <c r="I672" s="14" t="s">
        <v>213</v>
      </c>
      <c r="J672" s="59" t="s">
        <v>214</v>
      </c>
      <c r="K672" s="60" t="s">
        <v>215</v>
      </c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>
      <c r="A673" s="10">
        <v>4.2</v>
      </c>
      <c r="B673" s="19" t="s">
        <v>32</v>
      </c>
      <c r="C673" s="18" t="s">
        <v>62</v>
      </c>
      <c r="D673" s="18" t="s">
        <v>63</v>
      </c>
      <c r="E673" s="13">
        <v>0.547794</v>
      </c>
      <c r="F673" s="13"/>
      <c r="G673" s="13">
        <v>0.60299999999999998</v>
      </c>
      <c r="H673" s="13"/>
      <c r="I673" s="14">
        <v>2019</v>
      </c>
      <c r="J673" s="15" t="s">
        <v>216</v>
      </c>
      <c r="K673" s="60" t="s">
        <v>217</v>
      </c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>
      <c r="A674" s="10">
        <v>4.2</v>
      </c>
      <c r="B674" s="19" t="s">
        <v>32</v>
      </c>
      <c r="C674" s="17" t="s">
        <v>65</v>
      </c>
      <c r="D674" s="17" t="s">
        <v>66</v>
      </c>
      <c r="E674" s="13">
        <v>0.66666700000000001</v>
      </c>
      <c r="F674" s="13"/>
      <c r="G674" s="13">
        <v>0.60299999999999998</v>
      </c>
      <c r="H674" s="13"/>
      <c r="I674" s="14">
        <v>2019</v>
      </c>
      <c r="J674" s="15" t="s">
        <v>216</v>
      </c>
      <c r="K674" s="60" t="s">
        <v>217</v>
      </c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>
      <c r="A675" s="10">
        <v>4.2</v>
      </c>
      <c r="B675" s="19" t="s">
        <v>32</v>
      </c>
      <c r="C675" s="18" t="s">
        <v>63</v>
      </c>
      <c r="D675" s="18" t="s">
        <v>63</v>
      </c>
      <c r="E675" s="13">
        <v>0.628633</v>
      </c>
      <c r="F675" s="13"/>
      <c r="G675" s="13">
        <v>0.60299999999999998</v>
      </c>
      <c r="H675" s="13"/>
      <c r="I675" s="14">
        <v>2019</v>
      </c>
      <c r="J675" s="15" t="s">
        <v>216</v>
      </c>
      <c r="K675" s="60" t="s">
        <v>217</v>
      </c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>
      <c r="A676" s="10">
        <v>4.2</v>
      </c>
      <c r="B676" s="19" t="s">
        <v>32</v>
      </c>
      <c r="C676" s="17" t="s">
        <v>67</v>
      </c>
      <c r="D676" s="17" t="s">
        <v>68</v>
      </c>
      <c r="E676" s="13">
        <v>0.64489300000000005</v>
      </c>
      <c r="F676" s="13"/>
      <c r="G676" s="13">
        <v>0.60299999999999998</v>
      </c>
      <c r="H676" s="13"/>
      <c r="I676" s="14">
        <v>2019</v>
      </c>
      <c r="J676" s="15" t="s">
        <v>216</v>
      </c>
      <c r="K676" s="60" t="s">
        <v>217</v>
      </c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>
      <c r="A677" s="10">
        <v>4.2</v>
      </c>
      <c r="B677" s="19" t="s">
        <v>32</v>
      </c>
      <c r="C677" s="18" t="s">
        <v>69</v>
      </c>
      <c r="D677" s="18" t="s">
        <v>68</v>
      </c>
      <c r="E677" s="13">
        <v>0.62743400000000005</v>
      </c>
      <c r="F677" s="13"/>
      <c r="G677" s="13">
        <v>0.60299999999999998</v>
      </c>
      <c r="H677" s="13"/>
      <c r="I677" s="14">
        <v>2019</v>
      </c>
      <c r="J677" s="15" t="s">
        <v>216</v>
      </c>
      <c r="K677" s="60" t="s">
        <v>217</v>
      </c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>
      <c r="A678" s="10">
        <v>4.2</v>
      </c>
      <c r="B678" s="19" t="s">
        <v>32</v>
      </c>
      <c r="C678" s="17" t="s">
        <v>70</v>
      </c>
      <c r="D678" s="17" t="s">
        <v>66</v>
      </c>
      <c r="E678" s="13">
        <v>0.56307700000000005</v>
      </c>
      <c r="F678" s="13"/>
      <c r="G678" s="13">
        <v>0.60299999999999998</v>
      </c>
      <c r="H678" s="13"/>
      <c r="I678" s="14">
        <v>2019</v>
      </c>
      <c r="J678" s="15" t="s">
        <v>216</v>
      </c>
      <c r="K678" s="60" t="s">
        <v>217</v>
      </c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>
      <c r="A679" s="10">
        <v>4.2</v>
      </c>
      <c r="B679" s="19" t="s">
        <v>32</v>
      </c>
      <c r="C679" s="18" t="s">
        <v>71</v>
      </c>
      <c r="D679" s="18" t="s">
        <v>72</v>
      </c>
      <c r="E679" s="13">
        <v>0.62038499999999996</v>
      </c>
      <c r="F679" s="13"/>
      <c r="G679" s="13">
        <v>0.60299999999999998</v>
      </c>
      <c r="H679" s="13"/>
      <c r="I679" s="14">
        <v>2019</v>
      </c>
      <c r="J679" s="15" t="s">
        <v>216</v>
      </c>
      <c r="K679" s="60" t="s">
        <v>217</v>
      </c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>
      <c r="A680" s="10">
        <v>4.2</v>
      </c>
      <c r="B680" s="19" t="s">
        <v>32</v>
      </c>
      <c r="C680" s="17" t="s">
        <v>73</v>
      </c>
      <c r="D680" s="17" t="s">
        <v>68</v>
      </c>
      <c r="E680" s="13">
        <v>0.61847200000000002</v>
      </c>
      <c r="F680" s="13"/>
      <c r="G680" s="13">
        <v>0.60299999999999998</v>
      </c>
      <c r="H680" s="13"/>
      <c r="I680" s="14">
        <v>2019</v>
      </c>
      <c r="J680" s="15" t="s">
        <v>216</v>
      </c>
      <c r="K680" s="60" t="s">
        <v>217</v>
      </c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>
      <c r="A681" s="10">
        <v>4.2</v>
      </c>
      <c r="B681" s="19" t="s">
        <v>32</v>
      </c>
      <c r="C681" s="18" t="s">
        <v>74</v>
      </c>
      <c r="D681" s="18" t="s">
        <v>68</v>
      </c>
      <c r="E681" s="13">
        <v>0.65423699999999996</v>
      </c>
      <c r="F681" s="13"/>
      <c r="G681" s="13">
        <v>0.60299999999999998</v>
      </c>
      <c r="H681" s="13"/>
      <c r="I681" s="14">
        <v>2019</v>
      </c>
      <c r="J681" s="15" t="s">
        <v>216</v>
      </c>
      <c r="K681" s="60" t="s">
        <v>217</v>
      </c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>
      <c r="A682" s="10">
        <v>4.2</v>
      </c>
      <c r="B682" s="19" t="s">
        <v>32</v>
      </c>
      <c r="C682" s="17" t="s">
        <v>75</v>
      </c>
      <c r="D682" s="17" t="s">
        <v>72</v>
      </c>
      <c r="E682" s="13">
        <v>0.59543599999999997</v>
      </c>
      <c r="F682" s="13"/>
      <c r="G682" s="13">
        <v>0.60299999999999998</v>
      </c>
      <c r="H682" s="13"/>
      <c r="I682" s="14">
        <v>2019</v>
      </c>
      <c r="J682" s="15" t="s">
        <v>216</v>
      </c>
      <c r="K682" s="60" t="s">
        <v>217</v>
      </c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>
      <c r="A683" s="10">
        <v>4.2</v>
      </c>
      <c r="B683" s="19" t="s">
        <v>32</v>
      </c>
      <c r="C683" s="18" t="s">
        <v>76</v>
      </c>
      <c r="D683" s="18" t="s">
        <v>68</v>
      </c>
      <c r="E683" s="13">
        <v>0.63253599999999999</v>
      </c>
      <c r="F683" s="13"/>
      <c r="G683" s="13">
        <v>0.60299999999999998</v>
      </c>
      <c r="H683" s="13"/>
      <c r="I683" s="14">
        <v>2019</v>
      </c>
      <c r="J683" s="15" t="s">
        <v>216</v>
      </c>
      <c r="K683" s="60" t="s">
        <v>217</v>
      </c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>
      <c r="A684" s="10">
        <v>4.2</v>
      </c>
      <c r="B684" s="19" t="s">
        <v>32</v>
      </c>
      <c r="C684" s="17" t="s">
        <v>77</v>
      </c>
      <c r="D684" s="17" t="s">
        <v>66</v>
      </c>
      <c r="E684" s="13">
        <v>0.580488</v>
      </c>
      <c r="F684" s="13"/>
      <c r="G684" s="13">
        <v>0.60299999999999998</v>
      </c>
      <c r="H684" s="13"/>
      <c r="I684" s="14">
        <v>2019</v>
      </c>
      <c r="J684" s="15" t="s">
        <v>216</v>
      </c>
      <c r="K684" s="60" t="s">
        <v>217</v>
      </c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>
      <c r="A685" s="10">
        <v>4.2</v>
      </c>
      <c r="B685" s="19" t="s">
        <v>32</v>
      </c>
      <c r="C685" s="18" t="s">
        <v>78</v>
      </c>
      <c r="D685" s="18" t="s">
        <v>68</v>
      </c>
      <c r="E685" s="13">
        <v>0.61928899999999998</v>
      </c>
      <c r="F685" s="13"/>
      <c r="G685" s="13">
        <v>0.60299999999999998</v>
      </c>
      <c r="H685" s="13"/>
      <c r="I685" s="14">
        <v>2019</v>
      </c>
      <c r="J685" s="15" t="s">
        <v>216</v>
      </c>
      <c r="K685" s="60" t="s">
        <v>217</v>
      </c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>
      <c r="A686" s="10">
        <v>4.2</v>
      </c>
      <c r="B686" s="19" t="s">
        <v>32</v>
      </c>
      <c r="C686" s="17" t="s">
        <v>79</v>
      </c>
      <c r="D686" s="17" t="s">
        <v>68</v>
      </c>
      <c r="E686" s="13">
        <v>0.57142899999999996</v>
      </c>
      <c r="F686" s="13"/>
      <c r="G686" s="13">
        <v>0.60299999999999998</v>
      </c>
      <c r="H686" s="13"/>
      <c r="I686" s="14">
        <v>2019</v>
      </c>
      <c r="J686" s="15" t="s">
        <v>216</v>
      </c>
      <c r="K686" s="60" t="s">
        <v>217</v>
      </c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>
      <c r="A687" s="10">
        <v>4.2</v>
      </c>
      <c r="B687" s="19" t="s">
        <v>32</v>
      </c>
      <c r="C687" s="18" t="s">
        <v>80</v>
      </c>
      <c r="D687" s="18" t="s">
        <v>66</v>
      </c>
      <c r="E687" s="13">
        <v>0.63968700000000001</v>
      </c>
      <c r="F687" s="13"/>
      <c r="G687" s="13">
        <v>0.60299999999999998</v>
      </c>
      <c r="H687" s="13"/>
      <c r="I687" s="14">
        <v>2019</v>
      </c>
      <c r="J687" s="15" t="s">
        <v>216</v>
      </c>
      <c r="K687" s="60" t="s">
        <v>217</v>
      </c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>
      <c r="A688" s="10">
        <v>4.2</v>
      </c>
      <c r="B688" s="19" t="s">
        <v>32</v>
      </c>
      <c r="C688" s="17" t="s">
        <v>81</v>
      </c>
      <c r="D688" s="17" t="s">
        <v>82</v>
      </c>
      <c r="E688" s="13">
        <v>0.58333299999999999</v>
      </c>
      <c r="F688" s="13"/>
      <c r="G688" s="13">
        <v>0.60299999999999998</v>
      </c>
      <c r="H688" s="13"/>
      <c r="I688" s="14">
        <v>2019</v>
      </c>
      <c r="J688" s="15" t="s">
        <v>216</v>
      </c>
      <c r="K688" s="60" t="s">
        <v>217</v>
      </c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>
      <c r="A689" s="10">
        <v>4.2</v>
      </c>
      <c r="B689" s="19" t="s">
        <v>32</v>
      </c>
      <c r="C689" s="18" t="s">
        <v>83</v>
      </c>
      <c r="D689" s="18" t="s">
        <v>68</v>
      </c>
      <c r="E689" s="13">
        <v>0.62485100000000005</v>
      </c>
      <c r="F689" s="13"/>
      <c r="G689" s="13">
        <v>0.60299999999999998</v>
      </c>
      <c r="H689" s="13"/>
      <c r="I689" s="14">
        <v>2019</v>
      </c>
      <c r="J689" s="15" t="s">
        <v>218</v>
      </c>
      <c r="K689" s="60" t="s">
        <v>217</v>
      </c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>
      <c r="A690" s="10">
        <v>4.2</v>
      </c>
      <c r="B690" s="19" t="s">
        <v>32</v>
      </c>
      <c r="C690" s="17" t="s">
        <v>84</v>
      </c>
      <c r="D690" s="17" t="s">
        <v>68</v>
      </c>
      <c r="E690" s="13">
        <v>0.64758499999999997</v>
      </c>
      <c r="F690" s="13"/>
      <c r="G690" s="13">
        <v>0.60299999999999998</v>
      </c>
      <c r="H690" s="13"/>
      <c r="I690" s="14">
        <v>2019</v>
      </c>
      <c r="J690" s="15" t="s">
        <v>218</v>
      </c>
      <c r="K690" s="60" t="s">
        <v>217</v>
      </c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>
      <c r="A691" s="10">
        <v>4.2</v>
      </c>
      <c r="B691" s="19" t="s">
        <v>32</v>
      </c>
      <c r="C691" s="18" t="s">
        <v>85</v>
      </c>
      <c r="D691" s="18" t="s">
        <v>82</v>
      </c>
      <c r="E691" s="13">
        <v>0.58974400000000005</v>
      </c>
      <c r="F691" s="13"/>
      <c r="G691" s="13">
        <v>0.60299999999999998</v>
      </c>
      <c r="H691" s="13"/>
      <c r="I691" s="14">
        <v>2019</v>
      </c>
      <c r="J691" s="15" t="s">
        <v>218</v>
      </c>
      <c r="K691" s="60" t="s">
        <v>217</v>
      </c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>
      <c r="A692" s="10">
        <v>4.2</v>
      </c>
      <c r="B692" s="19" t="s">
        <v>32</v>
      </c>
      <c r="C692" s="17" t="s">
        <v>86</v>
      </c>
      <c r="D692" s="17" t="s">
        <v>82</v>
      </c>
      <c r="E692" s="13">
        <v>0.601877</v>
      </c>
      <c r="F692" s="13"/>
      <c r="G692" s="13">
        <v>0.60299999999999998</v>
      </c>
      <c r="H692" s="13"/>
      <c r="I692" s="14">
        <v>2019</v>
      </c>
      <c r="J692" s="15" t="s">
        <v>218</v>
      </c>
      <c r="K692" s="60" t="s">
        <v>217</v>
      </c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>
      <c r="A693" s="10">
        <v>4.2</v>
      </c>
      <c r="B693" s="19" t="s">
        <v>32</v>
      </c>
      <c r="C693" s="18" t="s">
        <v>87</v>
      </c>
      <c r="D693" s="18" t="s">
        <v>66</v>
      </c>
      <c r="E693" s="13">
        <v>0.65402800000000005</v>
      </c>
      <c r="F693" s="13"/>
      <c r="G693" s="13">
        <v>0.60299999999999998</v>
      </c>
      <c r="H693" s="13"/>
      <c r="I693" s="14">
        <v>2019</v>
      </c>
      <c r="J693" s="15" t="s">
        <v>218</v>
      </c>
      <c r="K693" s="60" t="s">
        <v>217</v>
      </c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>
      <c r="A694" s="10">
        <v>4.2</v>
      </c>
      <c r="B694" s="19" t="s">
        <v>32</v>
      </c>
      <c r="C694" s="17" t="s">
        <v>88</v>
      </c>
      <c r="D694" s="17" t="s">
        <v>68</v>
      </c>
      <c r="E694" s="13">
        <v>0.62766</v>
      </c>
      <c r="F694" s="13"/>
      <c r="G694" s="13">
        <v>0.60299999999999998</v>
      </c>
      <c r="H694" s="13"/>
      <c r="I694" s="14">
        <v>2019</v>
      </c>
      <c r="J694" s="15" t="s">
        <v>218</v>
      </c>
      <c r="K694" s="60" t="s">
        <v>217</v>
      </c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>
      <c r="A695" s="10">
        <v>4.2</v>
      </c>
      <c r="B695" s="19" t="s">
        <v>32</v>
      </c>
      <c r="C695" s="18" t="s">
        <v>89</v>
      </c>
      <c r="D695" s="18" t="s">
        <v>68</v>
      </c>
      <c r="E695" s="13">
        <v>0.66047299999999998</v>
      </c>
      <c r="F695" s="13"/>
      <c r="G695" s="13">
        <v>0.60299999999999998</v>
      </c>
      <c r="H695" s="13"/>
      <c r="I695" s="14">
        <v>2019</v>
      </c>
      <c r="J695" s="15" t="s">
        <v>218</v>
      </c>
      <c r="K695" s="60" t="s">
        <v>217</v>
      </c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>
      <c r="A696" s="10">
        <v>4.2</v>
      </c>
      <c r="B696" s="19" t="s">
        <v>32</v>
      </c>
      <c r="C696" s="17" t="s">
        <v>90</v>
      </c>
      <c r="D696" s="17" t="s">
        <v>66</v>
      </c>
      <c r="E696" s="13">
        <v>0.61974700000000005</v>
      </c>
      <c r="F696" s="13"/>
      <c r="G696" s="13">
        <v>0.60299999999999998</v>
      </c>
      <c r="H696" s="13"/>
      <c r="I696" s="14">
        <v>2019</v>
      </c>
      <c r="J696" s="15" t="s">
        <v>218</v>
      </c>
      <c r="K696" s="60" t="s">
        <v>217</v>
      </c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>
      <c r="A697" s="10">
        <v>4.2</v>
      </c>
      <c r="B697" s="19" t="s">
        <v>32</v>
      </c>
      <c r="C697" s="17" t="s">
        <v>82</v>
      </c>
      <c r="D697" s="17" t="s">
        <v>82</v>
      </c>
      <c r="E697" s="13">
        <v>0.664516</v>
      </c>
      <c r="F697" s="13"/>
      <c r="G697" s="13">
        <v>0.60299999999999998</v>
      </c>
      <c r="H697" s="13"/>
      <c r="I697" s="14">
        <v>2019</v>
      </c>
      <c r="J697" s="15" t="s">
        <v>218</v>
      </c>
      <c r="K697" s="60" t="s">
        <v>217</v>
      </c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>
      <c r="A698" s="10">
        <v>4.2</v>
      </c>
      <c r="B698" s="19" t="s">
        <v>32</v>
      </c>
      <c r="C698" s="18" t="s">
        <v>92</v>
      </c>
      <c r="D698" s="18" t="s">
        <v>68</v>
      </c>
      <c r="E698" s="13">
        <v>0.60012200000000004</v>
      </c>
      <c r="F698" s="13"/>
      <c r="G698" s="13">
        <v>0.60299999999999998</v>
      </c>
      <c r="H698" s="13"/>
      <c r="I698" s="14">
        <v>2019</v>
      </c>
      <c r="J698" s="15" t="s">
        <v>218</v>
      </c>
      <c r="K698" s="60" t="s">
        <v>217</v>
      </c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>
      <c r="A699" s="10">
        <v>4.2</v>
      </c>
      <c r="B699" s="19" t="s">
        <v>32</v>
      </c>
      <c r="C699" s="17" t="s">
        <v>93</v>
      </c>
      <c r="D699" s="17" t="s">
        <v>82</v>
      </c>
      <c r="E699" s="13">
        <v>0.62878800000000001</v>
      </c>
      <c r="F699" s="13"/>
      <c r="G699" s="13">
        <v>0.60299999999999998</v>
      </c>
      <c r="H699" s="13"/>
      <c r="I699" s="14">
        <v>2019</v>
      </c>
      <c r="J699" s="15" t="s">
        <v>218</v>
      </c>
      <c r="K699" s="60" t="s">
        <v>217</v>
      </c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>
      <c r="A700" s="10">
        <v>4.2</v>
      </c>
      <c r="B700" s="19" t="s">
        <v>32</v>
      </c>
      <c r="C700" s="18" t="s">
        <v>68</v>
      </c>
      <c r="D700" s="18" t="s">
        <v>68</v>
      </c>
      <c r="E700" s="13">
        <v>0.58721599999999996</v>
      </c>
      <c r="F700" s="13"/>
      <c r="G700" s="13">
        <v>0.60299999999999998</v>
      </c>
      <c r="H700" s="13"/>
      <c r="I700" s="14">
        <v>2019</v>
      </c>
      <c r="J700" s="15" t="s">
        <v>218</v>
      </c>
      <c r="K700" s="60" t="s">
        <v>217</v>
      </c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>
      <c r="A701" s="10">
        <v>4.2</v>
      </c>
      <c r="B701" s="19" t="s">
        <v>32</v>
      </c>
      <c r="C701" s="17" t="s">
        <v>94</v>
      </c>
      <c r="D701" s="17" t="s">
        <v>66</v>
      </c>
      <c r="E701" s="13">
        <v>0.57839700000000005</v>
      </c>
      <c r="F701" s="13"/>
      <c r="G701" s="13">
        <v>0.60299999999999998</v>
      </c>
      <c r="H701" s="13"/>
      <c r="I701" s="14">
        <v>2019</v>
      </c>
      <c r="J701" s="15" t="s">
        <v>218</v>
      </c>
      <c r="K701" s="60" t="s">
        <v>217</v>
      </c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>
      <c r="A702" s="10">
        <v>4.2</v>
      </c>
      <c r="B702" s="19" t="s">
        <v>32</v>
      </c>
      <c r="C702" s="18" t="s">
        <v>95</v>
      </c>
      <c r="D702" s="18" t="s">
        <v>66</v>
      </c>
      <c r="E702" s="13">
        <v>0.59036100000000002</v>
      </c>
      <c r="F702" s="13"/>
      <c r="G702" s="13">
        <v>0.60299999999999998</v>
      </c>
      <c r="H702" s="13"/>
      <c r="I702" s="14">
        <v>2019</v>
      </c>
      <c r="J702" s="15" t="s">
        <v>218</v>
      </c>
      <c r="K702" s="60" t="s">
        <v>217</v>
      </c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>
      <c r="A703" s="10">
        <v>4.2</v>
      </c>
      <c r="B703" s="19" t="s">
        <v>32</v>
      </c>
      <c r="C703" s="17" t="s">
        <v>96</v>
      </c>
      <c r="D703" s="17" t="s">
        <v>68</v>
      </c>
      <c r="E703" s="13">
        <v>0.60731299999999999</v>
      </c>
      <c r="F703" s="13"/>
      <c r="G703" s="13">
        <v>0.60299999999999998</v>
      </c>
      <c r="H703" s="13"/>
      <c r="I703" s="14">
        <v>2019</v>
      </c>
      <c r="J703" s="15" t="s">
        <v>218</v>
      </c>
      <c r="K703" s="60" t="s">
        <v>217</v>
      </c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>
      <c r="A704" s="10">
        <v>4.2</v>
      </c>
      <c r="B704" s="19" t="s">
        <v>32</v>
      </c>
      <c r="C704" s="18" t="s">
        <v>97</v>
      </c>
      <c r="D704" s="18" t="s">
        <v>68</v>
      </c>
      <c r="E704" s="13">
        <v>0.577685</v>
      </c>
      <c r="F704" s="13"/>
      <c r="G704" s="13">
        <v>0.60299999999999998</v>
      </c>
      <c r="H704" s="13"/>
      <c r="I704" s="14">
        <v>2019</v>
      </c>
      <c r="J704" s="15" t="s">
        <v>218</v>
      </c>
      <c r="K704" s="60" t="s">
        <v>217</v>
      </c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>
      <c r="A705" s="10">
        <v>4.2</v>
      </c>
      <c r="B705" s="19" t="s">
        <v>32</v>
      </c>
      <c r="C705" s="17" t="s">
        <v>98</v>
      </c>
      <c r="D705" s="17" t="s">
        <v>82</v>
      </c>
      <c r="E705" s="13">
        <v>0.63472200000000001</v>
      </c>
      <c r="F705" s="13"/>
      <c r="G705" s="13">
        <v>0.60299999999999998</v>
      </c>
      <c r="H705" s="13"/>
      <c r="I705" s="14">
        <v>2019</v>
      </c>
      <c r="J705" s="15" t="s">
        <v>218</v>
      </c>
      <c r="K705" s="60" t="s">
        <v>217</v>
      </c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>
      <c r="A706" s="10">
        <v>4.2</v>
      </c>
      <c r="B706" s="19" t="s">
        <v>32</v>
      </c>
      <c r="C706" s="18" t="s">
        <v>99</v>
      </c>
      <c r="D706" s="18" t="s">
        <v>72</v>
      </c>
      <c r="E706" s="13">
        <v>0.58179400000000003</v>
      </c>
      <c r="F706" s="13"/>
      <c r="G706" s="13">
        <v>0.60299999999999998</v>
      </c>
      <c r="H706" s="13"/>
      <c r="I706" s="14">
        <v>2019</v>
      </c>
      <c r="J706" s="15" t="s">
        <v>218</v>
      </c>
      <c r="K706" s="60" t="s">
        <v>217</v>
      </c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>
      <c r="A707" s="10">
        <v>4.2</v>
      </c>
      <c r="B707" s="19" t="s">
        <v>32</v>
      </c>
      <c r="C707" s="17" t="s">
        <v>100</v>
      </c>
      <c r="D707" s="17" t="s">
        <v>72</v>
      </c>
      <c r="E707" s="13">
        <v>0.60226000000000002</v>
      </c>
      <c r="F707" s="13"/>
      <c r="G707" s="13">
        <v>0.60299999999999998</v>
      </c>
      <c r="H707" s="13"/>
      <c r="I707" s="14">
        <v>2019</v>
      </c>
      <c r="J707" s="15" t="s">
        <v>218</v>
      </c>
      <c r="K707" s="60" t="s">
        <v>217</v>
      </c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>
      <c r="A708" s="10">
        <v>4.2</v>
      </c>
      <c r="B708" s="19" t="s">
        <v>32</v>
      </c>
      <c r="C708" s="18" t="s">
        <v>101</v>
      </c>
      <c r="D708" s="18" t="s">
        <v>63</v>
      </c>
      <c r="E708" s="13">
        <v>0.56626500000000002</v>
      </c>
      <c r="F708" s="13"/>
      <c r="G708" s="13">
        <v>0.60299999999999998</v>
      </c>
      <c r="H708" s="13"/>
      <c r="I708" s="14">
        <v>2019</v>
      </c>
      <c r="J708" s="15" t="s">
        <v>218</v>
      </c>
      <c r="K708" s="60" t="s">
        <v>217</v>
      </c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>
      <c r="A709" s="10">
        <v>4.2</v>
      </c>
      <c r="B709" s="19" t="s">
        <v>32</v>
      </c>
      <c r="C709" s="17" t="s">
        <v>102</v>
      </c>
      <c r="D709" s="17" t="s">
        <v>72</v>
      </c>
      <c r="E709" s="13">
        <v>0.58798300000000003</v>
      </c>
      <c r="F709" s="13"/>
      <c r="G709" s="13">
        <v>0.60299999999999998</v>
      </c>
      <c r="H709" s="13"/>
      <c r="I709" s="14">
        <v>2019</v>
      </c>
      <c r="J709" s="15" t="s">
        <v>218</v>
      </c>
      <c r="K709" s="60" t="s">
        <v>217</v>
      </c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>
      <c r="A710" s="10">
        <v>4.2</v>
      </c>
      <c r="B710" s="19" t="s">
        <v>32</v>
      </c>
      <c r="C710" s="18" t="s">
        <v>103</v>
      </c>
      <c r="D710" s="18" t="s">
        <v>66</v>
      </c>
      <c r="E710" s="13">
        <v>0.60298099999999999</v>
      </c>
      <c r="F710" s="13"/>
      <c r="G710" s="13">
        <v>0.60299999999999998</v>
      </c>
      <c r="H710" s="13"/>
      <c r="I710" s="14">
        <v>2019</v>
      </c>
      <c r="J710" s="15" t="s">
        <v>218</v>
      </c>
      <c r="K710" s="60" t="s">
        <v>217</v>
      </c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>
      <c r="A711" s="10">
        <v>4.2</v>
      </c>
      <c r="B711" s="19" t="s">
        <v>32</v>
      </c>
      <c r="C711" s="17" t="s">
        <v>104</v>
      </c>
      <c r="D711" s="17" t="s">
        <v>68</v>
      </c>
      <c r="E711" s="13">
        <v>0.58963699999999997</v>
      </c>
      <c r="F711" s="13"/>
      <c r="G711" s="13">
        <v>0.60299999999999998</v>
      </c>
      <c r="H711" s="13"/>
      <c r="I711" s="14">
        <v>2019</v>
      </c>
      <c r="J711" s="15" t="s">
        <v>218</v>
      </c>
      <c r="K711" s="60" t="s">
        <v>217</v>
      </c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>
      <c r="A712" s="10">
        <v>4.3</v>
      </c>
      <c r="B712" s="19" t="s">
        <v>34</v>
      </c>
      <c r="C712" s="18" t="s">
        <v>62</v>
      </c>
      <c r="D712" s="18" t="s">
        <v>63</v>
      </c>
      <c r="E712" s="61">
        <v>0.187636</v>
      </c>
      <c r="F712" s="62"/>
      <c r="G712" s="62">
        <v>0.45100000000000001</v>
      </c>
      <c r="H712" s="62"/>
      <c r="I712" s="14"/>
      <c r="J712" s="63" t="s">
        <v>219</v>
      </c>
      <c r="K712" s="25" t="s">
        <v>220</v>
      </c>
      <c r="L712" s="60" t="s">
        <v>221</v>
      </c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>
      <c r="A713" s="10">
        <v>4.3</v>
      </c>
      <c r="B713" s="19" t="s">
        <v>34</v>
      </c>
      <c r="C713" s="17" t="s">
        <v>65</v>
      </c>
      <c r="D713" s="17" t="s">
        <v>66</v>
      </c>
      <c r="E713" s="61">
        <v>0.257637</v>
      </c>
      <c r="F713" s="62"/>
      <c r="G713" s="62">
        <v>0.45100000000000001</v>
      </c>
      <c r="H713" s="62"/>
      <c r="I713" s="14" t="s">
        <v>222</v>
      </c>
      <c r="J713" s="64" t="s">
        <v>219</v>
      </c>
      <c r="K713" s="24" t="s">
        <v>220</v>
      </c>
      <c r="L713" s="60" t="s">
        <v>221</v>
      </c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>
      <c r="A714" s="10">
        <v>4.3</v>
      </c>
      <c r="B714" s="19" t="s">
        <v>34</v>
      </c>
      <c r="C714" s="18" t="s">
        <v>63</v>
      </c>
      <c r="D714" s="18" t="s">
        <v>63</v>
      </c>
      <c r="E714" s="61">
        <v>0.43693300000000002</v>
      </c>
      <c r="F714" s="62"/>
      <c r="G714" s="62">
        <v>0.45100000000000001</v>
      </c>
      <c r="H714" s="62"/>
      <c r="I714" s="14" t="s">
        <v>222</v>
      </c>
      <c r="J714" s="63" t="s">
        <v>219</v>
      </c>
      <c r="K714" s="24" t="s">
        <v>220</v>
      </c>
      <c r="L714" s="60" t="s">
        <v>221</v>
      </c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>
      <c r="A715" s="10">
        <v>4.3</v>
      </c>
      <c r="B715" s="19" t="s">
        <v>34</v>
      </c>
      <c r="C715" s="17" t="s">
        <v>67</v>
      </c>
      <c r="D715" s="17" t="s">
        <v>68</v>
      </c>
      <c r="E715" s="61">
        <v>0.59014599999999995</v>
      </c>
      <c r="F715" s="62"/>
      <c r="G715" s="62">
        <v>0.45100000000000001</v>
      </c>
      <c r="H715" s="62"/>
      <c r="I715" s="14" t="s">
        <v>222</v>
      </c>
      <c r="J715" s="63" t="s">
        <v>219</v>
      </c>
      <c r="K715" s="24" t="s">
        <v>220</v>
      </c>
      <c r="L715" s="60" t="s">
        <v>221</v>
      </c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>
      <c r="A716" s="10">
        <v>4.3</v>
      </c>
      <c r="B716" s="19" t="s">
        <v>34</v>
      </c>
      <c r="C716" s="18" t="s">
        <v>69</v>
      </c>
      <c r="D716" s="18" t="s">
        <v>68</v>
      </c>
      <c r="E716" s="61">
        <v>0.65776100000000004</v>
      </c>
      <c r="F716" s="62"/>
      <c r="G716" s="62">
        <v>0.45100000000000001</v>
      </c>
      <c r="H716" s="62"/>
      <c r="I716" s="14" t="s">
        <v>222</v>
      </c>
      <c r="J716" s="63" t="s">
        <v>219</v>
      </c>
      <c r="K716" s="24" t="s">
        <v>220</v>
      </c>
      <c r="L716" s="60" t="s">
        <v>221</v>
      </c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>
      <c r="A717" s="10">
        <v>4.3</v>
      </c>
      <c r="B717" s="19" t="s">
        <v>34</v>
      </c>
      <c r="C717" s="17" t="s">
        <v>70</v>
      </c>
      <c r="D717" s="17" t="s">
        <v>66</v>
      </c>
      <c r="E717" s="61">
        <v>0.45361800000000002</v>
      </c>
      <c r="F717" s="62"/>
      <c r="G717" s="62">
        <v>0.45100000000000001</v>
      </c>
      <c r="H717" s="62"/>
      <c r="I717" s="14" t="s">
        <v>222</v>
      </c>
      <c r="J717" s="63" t="s">
        <v>219</v>
      </c>
      <c r="K717" s="24" t="s">
        <v>220</v>
      </c>
      <c r="L717" s="60" t="s">
        <v>221</v>
      </c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>
      <c r="A718" s="10">
        <v>4.3</v>
      </c>
      <c r="B718" s="19" t="s">
        <v>34</v>
      </c>
      <c r="C718" s="18" t="s">
        <v>71</v>
      </c>
      <c r="D718" s="18" t="s">
        <v>72</v>
      </c>
      <c r="E718" s="61">
        <v>0.39957900000000002</v>
      </c>
      <c r="F718" s="62"/>
      <c r="G718" s="62">
        <v>0.45100000000000001</v>
      </c>
      <c r="H718" s="62"/>
      <c r="I718" s="14" t="s">
        <v>222</v>
      </c>
      <c r="J718" s="63" t="s">
        <v>219</v>
      </c>
      <c r="K718" s="24" t="s">
        <v>220</v>
      </c>
      <c r="L718" s="60" t="s">
        <v>221</v>
      </c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>
      <c r="A719" s="10">
        <v>4.3</v>
      </c>
      <c r="B719" s="19" t="s">
        <v>34</v>
      </c>
      <c r="C719" s="17" t="s">
        <v>73</v>
      </c>
      <c r="D719" s="17" t="s">
        <v>68</v>
      </c>
      <c r="E719" s="61">
        <v>0.29704999999999998</v>
      </c>
      <c r="F719" s="62"/>
      <c r="G719" s="62">
        <v>0.45100000000000001</v>
      </c>
      <c r="H719" s="62"/>
      <c r="I719" s="14" t="s">
        <v>222</v>
      </c>
      <c r="J719" s="63" t="s">
        <v>219</v>
      </c>
      <c r="K719" s="24" t="s">
        <v>220</v>
      </c>
      <c r="L719" s="60" t="s">
        <v>221</v>
      </c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>
      <c r="A720" s="10">
        <v>4.3</v>
      </c>
      <c r="B720" s="19" t="s">
        <v>34</v>
      </c>
      <c r="C720" s="18" t="s">
        <v>74</v>
      </c>
      <c r="D720" s="18" t="s">
        <v>68</v>
      </c>
      <c r="E720" s="61">
        <v>0.40108199999999999</v>
      </c>
      <c r="F720" s="62"/>
      <c r="G720" s="62">
        <v>0.45100000000000001</v>
      </c>
      <c r="H720" s="62"/>
      <c r="I720" s="14" t="s">
        <v>222</v>
      </c>
      <c r="J720" s="63" t="s">
        <v>219</v>
      </c>
      <c r="K720" s="24" t="s">
        <v>220</v>
      </c>
      <c r="L720" s="60" t="s">
        <v>221</v>
      </c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>
      <c r="A721" s="10">
        <v>4.3</v>
      </c>
      <c r="B721" s="19" t="s">
        <v>34</v>
      </c>
      <c r="C721" s="17" t="s">
        <v>75</v>
      </c>
      <c r="D721" s="17" t="s">
        <v>72</v>
      </c>
      <c r="E721" s="61">
        <v>0.187636</v>
      </c>
      <c r="F721" s="62"/>
      <c r="G721" s="62">
        <v>0.45100000000000001</v>
      </c>
      <c r="H721" s="62"/>
      <c r="I721" s="14" t="s">
        <v>222</v>
      </c>
      <c r="J721" s="63" t="s">
        <v>219</v>
      </c>
      <c r="K721" s="24" t="s">
        <v>220</v>
      </c>
      <c r="L721" s="60" t="s">
        <v>221</v>
      </c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>
      <c r="A722" s="10">
        <v>4.3</v>
      </c>
      <c r="B722" s="19" t="s">
        <v>34</v>
      </c>
      <c r="C722" s="18" t="s">
        <v>76</v>
      </c>
      <c r="D722" s="18" t="s">
        <v>68</v>
      </c>
      <c r="E722" s="61">
        <v>0.43532500000000002</v>
      </c>
      <c r="F722" s="62"/>
      <c r="G722" s="62">
        <v>0.45100000000000001</v>
      </c>
      <c r="H722" s="62"/>
      <c r="I722" s="14" t="s">
        <v>222</v>
      </c>
      <c r="J722" s="63" t="s">
        <v>219</v>
      </c>
      <c r="K722" s="24" t="s">
        <v>220</v>
      </c>
      <c r="L722" s="60" t="s">
        <v>221</v>
      </c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>
      <c r="A723" s="10">
        <v>4.3</v>
      </c>
      <c r="B723" s="19" t="s">
        <v>34</v>
      </c>
      <c r="C723" s="17" t="s">
        <v>77</v>
      </c>
      <c r="D723" s="17" t="s">
        <v>66</v>
      </c>
      <c r="E723" s="61">
        <v>0.17659900000000001</v>
      </c>
      <c r="F723" s="62"/>
      <c r="G723" s="62">
        <v>0.45100000000000001</v>
      </c>
      <c r="H723" s="62"/>
      <c r="I723" s="14" t="s">
        <v>222</v>
      </c>
      <c r="J723" s="63" t="s">
        <v>219</v>
      </c>
      <c r="K723" s="24" t="s">
        <v>220</v>
      </c>
      <c r="L723" s="60" t="s">
        <v>221</v>
      </c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>
      <c r="A724" s="10">
        <v>4.3</v>
      </c>
      <c r="B724" s="19" t="s">
        <v>34</v>
      </c>
      <c r="C724" s="18" t="s">
        <v>78</v>
      </c>
      <c r="D724" s="18" t="s">
        <v>68</v>
      </c>
      <c r="E724" s="61">
        <v>0.176787</v>
      </c>
      <c r="F724" s="62"/>
      <c r="G724" s="62">
        <v>0.45100000000000001</v>
      </c>
      <c r="H724" s="62"/>
      <c r="I724" s="14" t="s">
        <v>222</v>
      </c>
      <c r="J724" s="63" t="s">
        <v>219</v>
      </c>
      <c r="K724" s="24" t="s">
        <v>220</v>
      </c>
      <c r="L724" s="60" t="s">
        <v>221</v>
      </c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>
      <c r="A725" s="10">
        <v>4.3</v>
      </c>
      <c r="B725" s="19" t="s">
        <v>34</v>
      </c>
      <c r="C725" s="17" t="s">
        <v>79</v>
      </c>
      <c r="D725" s="17" t="s">
        <v>68</v>
      </c>
      <c r="E725" s="61"/>
      <c r="F725" s="62"/>
      <c r="G725" s="62">
        <v>0.45100000000000001</v>
      </c>
      <c r="H725" s="62"/>
      <c r="I725" s="14" t="s">
        <v>222</v>
      </c>
      <c r="J725" s="63" t="s">
        <v>219</v>
      </c>
      <c r="K725" s="24" t="s">
        <v>220</v>
      </c>
      <c r="L725" s="60" t="s">
        <v>221</v>
      </c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>
      <c r="A726" s="10">
        <v>4.3</v>
      </c>
      <c r="B726" s="19" t="s">
        <v>34</v>
      </c>
      <c r="C726" s="18" t="s">
        <v>80</v>
      </c>
      <c r="D726" s="18" t="s">
        <v>66</v>
      </c>
      <c r="E726" s="61"/>
      <c r="F726" s="62"/>
      <c r="G726" s="62">
        <v>0.45100000000000001</v>
      </c>
      <c r="H726" s="62"/>
      <c r="I726" s="14" t="s">
        <v>222</v>
      </c>
      <c r="J726" s="63" t="s">
        <v>219</v>
      </c>
      <c r="K726" s="24" t="s">
        <v>220</v>
      </c>
      <c r="L726" s="60" t="s">
        <v>221</v>
      </c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>
      <c r="A727" s="10">
        <v>4.3</v>
      </c>
      <c r="B727" s="19" t="s">
        <v>34</v>
      </c>
      <c r="C727" s="17" t="s">
        <v>81</v>
      </c>
      <c r="D727" s="17" t="s">
        <v>82</v>
      </c>
      <c r="E727" s="61"/>
      <c r="F727" s="62"/>
      <c r="G727" s="62">
        <v>0.45100000000000001</v>
      </c>
      <c r="H727" s="62"/>
      <c r="I727" s="14" t="s">
        <v>222</v>
      </c>
      <c r="J727" s="63" t="s">
        <v>219</v>
      </c>
      <c r="K727" s="24" t="s">
        <v>220</v>
      </c>
      <c r="L727" s="60" t="s">
        <v>221</v>
      </c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>
      <c r="A728" s="10">
        <v>4.3</v>
      </c>
      <c r="B728" s="19" t="s">
        <v>34</v>
      </c>
      <c r="C728" s="18" t="s">
        <v>83</v>
      </c>
      <c r="D728" s="18" t="s">
        <v>68</v>
      </c>
      <c r="E728" s="61">
        <v>0.35131699999999999</v>
      </c>
      <c r="F728" s="62"/>
      <c r="G728" s="62">
        <v>0.45100000000000001</v>
      </c>
      <c r="H728" s="62"/>
      <c r="I728" s="14" t="s">
        <v>222</v>
      </c>
      <c r="J728" s="63" t="s">
        <v>219</v>
      </c>
      <c r="K728" s="24" t="s">
        <v>220</v>
      </c>
      <c r="L728" s="60" t="s">
        <v>221</v>
      </c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>
      <c r="A729" s="10">
        <v>4.3</v>
      </c>
      <c r="B729" s="19" t="s">
        <v>34</v>
      </c>
      <c r="C729" s="17" t="s">
        <v>84</v>
      </c>
      <c r="D729" s="17" t="s">
        <v>68</v>
      </c>
      <c r="E729" s="61">
        <v>0.32447900000000002</v>
      </c>
      <c r="F729" s="62"/>
      <c r="G729" s="62">
        <v>0.45100000000000001</v>
      </c>
      <c r="H729" s="62"/>
      <c r="I729" s="14" t="s">
        <v>222</v>
      </c>
      <c r="J729" s="63" t="s">
        <v>219</v>
      </c>
      <c r="K729" s="24" t="s">
        <v>220</v>
      </c>
      <c r="L729" s="60" t="s">
        <v>221</v>
      </c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>
      <c r="A730" s="10">
        <v>4.3</v>
      </c>
      <c r="B730" s="19" t="s">
        <v>34</v>
      </c>
      <c r="C730" s="18" t="s">
        <v>85</v>
      </c>
      <c r="D730" s="18" t="s">
        <v>82</v>
      </c>
      <c r="E730" s="61"/>
      <c r="F730" s="62"/>
      <c r="G730" s="62">
        <v>0.45100000000000001</v>
      </c>
      <c r="H730" s="62"/>
      <c r="I730" s="14" t="s">
        <v>222</v>
      </c>
      <c r="J730" s="63" t="s">
        <v>219</v>
      </c>
      <c r="K730" s="24" t="s">
        <v>220</v>
      </c>
      <c r="L730" s="60" t="s">
        <v>221</v>
      </c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>
      <c r="A731" s="10">
        <v>4.3</v>
      </c>
      <c r="B731" s="19" t="s">
        <v>34</v>
      </c>
      <c r="C731" s="17" t="s">
        <v>86</v>
      </c>
      <c r="D731" s="17" t="s">
        <v>82</v>
      </c>
      <c r="E731" s="61">
        <v>0.50082400000000005</v>
      </c>
      <c r="F731" s="62"/>
      <c r="G731" s="62">
        <v>0.45100000000000001</v>
      </c>
      <c r="H731" s="62"/>
      <c r="I731" s="14" t="s">
        <v>222</v>
      </c>
      <c r="J731" s="63" t="s">
        <v>219</v>
      </c>
      <c r="K731" s="24" t="s">
        <v>220</v>
      </c>
      <c r="L731" s="60" t="s">
        <v>221</v>
      </c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>
      <c r="A732" s="10">
        <v>4.3</v>
      </c>
      <c r="B732" s="19" t="s">
        <v>34</v>
      </c>
      <c r="C732" s="18" t="s">
        <v>87</v>
      </c>
      <c r="D732" s="18" t="s">
        <v>66</v>
      </c>
      <c r="E732" s="61">
        <v>0.49056899999999998</v>
      </c>
      <c r="F732" s="62"/>
      <c r="G732" s="62">
        <v>0.45100000000000001</v>
      </c>
      <c r="H732" s="62"/>
      <c r="I732" s="14" t="s">
        <v>222</v>
      </c>
      <c r="J732" s="63" t="s">
        <v>219</v>
      </c>
      <c r="K732" s="24" t="s">
        <v>220</v>
      </c>
      <c r="L732" s="60" t="s">
        <v>221</v>
      </c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>
      <c r="A733" s="10">
        <v>4.3</v>
      </c>
      <c r="B733" s="19" t="s">
        <v>34</v>
      </c>
      <c r="C733" s="17" t="s">
        <v>88</v>
      </c>
      <c r="D733" s="17" t="s">
        <v>68</v>
      </c>
      <c r="E733" s="61">
        <v>0.1111996</v>
      </c>
      <c r="F733" s="62"/>
      <c r="G733" s="62">
        <v>0.45100000000000001</v>
      </c>
      <c r="H733" s="62"/>
      <c r="I733" s="14" t="s">
        <v>222</v>
      </c>
      <c r="J733" s="63" t="s">
        <v>219</v>
      </c>
      <c r="K733" s="24" t="s">
        <v>220</v>
      </c>
      <c r="L733" s="60" t="s">
        <v>221</v>
      </c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>
      <c r="A734" s="10">
        <v>4.3</v>
      </c>
      <c r="B734" s="19" t="s">
        <v>34</v>
      </c>
      <c r="C734" s="18" t="s">
        <v>89</v>
      </c>
      <c r="D734" s="18" t="s">
        <v>68</v>
      </c>
      <c r="E734" s="61"/>
      <c r="F734" s="62"/>
      <c r="G734" s="62">
        <v>0.45100000000000001</v>
      </c>
      <c r="H734" s="62"/>
      <c r="I734" s="14" t="s">
        <v>222</v>
      </c>
      <c r="J734" s="63" t="s">
        <v>219</v>
      </c>
      <c r="K734" s="24" t="s">
        <v>220</v>
      </c>
      <c r="L734" s="60" t="s">
        <v>221</v>
      </c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>
      <c r="A735" s="10">
        <v>4.3</v>
      </c>
      <c r="B735" s="19" t="s">
        <v>34</v>
      </c>
      <c r="C735" s="17" t="s">
        <v>90</v>
      </c>
      <c r="D735" s="17" t="s">
        <v>66</v>
      </c>
      <c r="E735" s="61">
        <v>0.39962799999999998</v>
      </c>
      <c r="F735" s="62"/>
      <c r="G735" s="62">
        <v>0.45100000000000001</v>
      </c>
      <c r="H735" s="62"/>
      <c r="I735" s="14" t="s">
        <v>222</v>
      </c>
      <c r="J735" s="63" t="s">
        <v>219</v>
      </c>
      <c r="K735" s="24" t="s">
        <v>220</v>
      </c>
      <c r="L735" s="60" t="s">
        <v>221</v>
      </c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>
      <c r="A736" s="10">
        <v>4.3</v>
      </c>
      <c r="B736" s="19" t="s">
        <v>34</v>
      </c>
      <c r="C736" s="18" t="s">
        <v>91</v>
      </c>
      <c r="D736" s="18" t="s">
        <v>66</v>
      </c>
      <c r="E736" s="61"/>
      <c r="F736" s="62"/>
      <c r="G736" s="62">
        <v>0.45100000000000001</v>
      </c>
      <c r="H736" s="62"/>
      <c r="I736" s="14" t="s">
        <v>222</v>
      </c>
      <c r="J736" s="63" t="s">
        <v>219</v>
      </c>
      <c r="K736" s="24" t="s">
        <v>220</v>
      </c>
      <c r="L736" s="33" t="s">
        <v>221</v>
      </c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>
      <c r="A737" s="10">
        <v>4.3</v>
      </c>
      <c r="B737" s="19" t="s">
        <v>34</v>
      </c>
      <c r="C737" s="17" t="s">
        <v>82</v>
      </c>
      <c r="D737" s="17" t="s">
        <v>82</v>
      </c>
      <c r="E737" s="61">
        <v>0.20530000000000001</v>
      </c>
      <c r="F737" s="62"/>
      <c r="G737" s="62">
        <v>0.45100000000000001</v>
      </c>
      <c r="H737" s="62"/>
      <c r="I737" s="14" t="s">
        <v>222</v>
      </c>
      <c r="J737" s="63" t="s">
        <v>219</v>
      </c>
      <c r="K737" s="24" t="s">
        <v>220</v>
      </c>
      <c r="L737" s="60" t="s">
        <v>221</v>
      </c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>
      <c r="A738" s="10">
        <v>4.3</v>
      </c>
      <c r="B738" s="19" t="s">
        <v>34</v>
      </c>
      <c r="C738" s="18" t="s">
        <v>92</v>
      </c>
      <c r="D738" s="18" t="s">
        <v>68</v>
      </c>
      <c r="E738" s="61">
        <v>0.54793400000000003</v>
      </c>
      <c r="F738" s="62"/>
      <c r="G738" s="62">
        <v>0.45100000000000001</v>
      </c>
      <c r="H738" s="62"/>
      <c r="I738" s="14" t="s">
        <v>222</v>
      </c>
      <c r="J738" s="63" t="s">
        <v>219</v>
      </c>
      <c r="K738" s="24" t="s">
        <v>220</v>
      </c>
      <c r="L738" s="60" t="s">
        <v>221</v>
      </c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>
      <c r="A739" s="10">
        <v>4.3</v>
      </c>
      <c r="B739" s="19" t="s">
        <v>34</v>
      </c>
      <c r="C739" s="17" t="s">
        <v>93</v>
      </c>
      <c r="D739" s="17" t="s">
        <v>82</v>
      </c>
      <c r="E739" s="61"/>
      <c r="F739" s="62"/>
      <c r="G739" s="62">
        <v>0.45100000000000001</v>
      </c>
      <c r="H739" s="62"/>
      <c r="I739" s="14" t="s">
        <v>222</v>
      </c>
      <c r="J739" s="63" t="s">
        <v>219</v>
      </c>
      <c r="K739" s="24" t="s">
        <v>220</v>
      </c>
      <c r="L739" s="60" t="s">
        <v>221</v>
      </c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>
      <c r="A740" s="10">
        <v>4.3</v>
      </c>
      <c r="B740" s="19" t="s">
        <v>34</v>
      </c>
      <c r="C740" s="18" t="s">
        <v>68</v>
      </c>
      <c r="D740" s="18" t="s">
        <v>68</v>
      </c>
      <c r="E740" s="61"/>
      <c r="F740" s="62"/>
      <c r="G740" s="62">
        <v>0.45100000000000001</v>
      </c>
      <c r="H740" s="62"/>
      <c r="I740" s="14" t="s">
        <v>222</v>
      </c>
      <c r="J740" s="63" t="s">
        <v>219</v>
      </c>
      <c r="K740" s="24" t="s">
        <v>220</v>
      </c>
      <c r="L740" s="60" t="s">
        <v>221</v>
      </c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>
      <c r="A741" s="10">
        <v>4.3</v>
      </c>
      <c r="B741" s="19" t="s">
        <v>34</v>
      </c>
      <c r="C741" s="17" t="s">
        <v>94</v>
      </c>
      <c r="D741" s="17" t="s">
        <v>66</v>
      </c>
      <c r="E741" s="61">
        <v>0.28299999999999997</v>
      </c>
      <c r="F741" s="62"/>
      <c r="G741" s="62">
        <v>0.45100000000000001</v>
      </c>
      <c r="H741" s="62"/>
      <c r="I741" s="14" t="s">
        <v>222</v>
      </c>
      <c r="J741" s="63" t="s">
        <v>219</v>
      </c>
      <c r="K741" s="24" t="s">
        <v>220</v>
      </c>
      <c r="L741" s="60" t="s">
        <v>221</v>
      </c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>
      <c r="A742" s="10">
        <v>4.3</v>
      </c>
      <c r="B742" s="19" t="s">
        <v>34</v>
      </c>
      <c r="C742" s="18" t="s">
        <v>95</v>
      </c>
      <c r="D742" s="18" t="s">
        <v>66</v>
      </c>
      <c r="E742" s="61">
        <v>0.222856</v>
      </c>
      <c r="F742" s="62"/>
      <c r="G742" s="62">
        <v>0.45100000000000001</v>
      </c>
      <c r="H742" s="62"/>
      <c r="I742" s="14" t="s">
        <v>222</v>
      </c>
      <c r="J742" s="63" t="s">
        <v>219</v>
      </c>
      <c r="K742" s="24" t="s">
        <v>220</v>
      </c>
      <c r="L742" s="60" t="s">
        <v>221</v>
      </c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>
      <c r="A743" s="10">
        <v>4.3</v>
      </c>
      <c r="B743" s="19" t="s">
        <v>34</v>
      </c>
      <c r="C743" s="17" t="s">
        <v>96</v>
      </c>
      <c r="D743" s="17" t="s">
        <v>68</v>
      </c>
      <c r="E743" s="61">
        <v>0.169737</v>
      </c>
      <c r="F743" s="62"/>
      <c r="G743" s="62">
        <v>0.45100000000000001</v>
      </c>
      <c r="H743" s="62"/>
      <c r="I743" s="14" t="s">
        <v>222</v>
      </c>
      <c r="J743" s="63" t="s">
        <v>219</v>
      </c>
      <c r="K743" s="24" t="s">
        <v>220</v>
      </c>
      <c r="L743" s="60" t="s">
        <v>221</v>
      </c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>
      <c r="A744" s="10">
        <v>4.3</v>
      </c>
      <c r="B744" s="19" t="s">
        <v>34</v>
      </c>
      <c r="C744" s="18" t="s">
        <v>97</v>
      </c>
      <c r="D744" s="18" t="s">
        <v>68</v>
      </c>
      <c r="E744" s="61">
        <v>0.23139000000000001</v>
      </c>
      <c r="F744" s="62"/>
      <c r="G744" s="62">
        <v>0.45100000000000001</v>
      </c>
      <c r="H744" s="62"/>
      <c r="I744" s="14" t="s">
        <v>222</v>
      </c>
      <c r="J744" s="63" t="s">
        <v>219</v>
      </c>
      <c r="K744" s="24" t="s">
        <v>220</v>
      </c>
      <c r="L744" s="60" t="s">
        <v>221</v>
      </c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>
      <c r="A745" s="10">
        <v>4.3</v>
      </c>
      <c r="B745" s="19" t="s">
        <v>34</v>
      </c>
      <c r="C745" s="17" t="s">
        <v>98</v>
      </c>
      <c r="D745" s="17" t="s">
        <v>82</v>
      </c>
      <c r="E745" s="61">
        <v>0.39801300000000001</v>
      </c>
      <c r="F745" s="62"/>
      <c r="G745" s="62">
        <v>0.45100000000000001</v>
      </c>
      <c r="H745" s="62"/>
      <c r="I745" s="14" t="s">
        <v>222</v>
      </c>
      <c r="J745" s="63" t="s">
        <v>219</v>
      </c>
      <c r="K745" s="24" t="s">
        <v>220</v>
      </c>
      <c r="L745" s="60" t="s">
        <v>221</v>
      </c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>
      <c r="A746" s="10">
        <v>4.3</v>
      </c>
      <c r="B746" s="19" t="s">
        <v>34</v>
      </c>
      <c r="C746" s="18" t="s">
        <v>99</v>
      </c>
      <c r="D746" s="18" t="s">
        <v>72</v>
      </c>
      <c r="E746" s="61">
        <v>0.407364</v>
      </c>
      <c r="F746" s="62"/>
      <c r="G746" s="62">
        <v>0.45100000000000001</v>
      </c>
      <c r="H746" s="62"/>
      <c r="I746" s="14" t="s">
        <v>222</v>
      </c>
      <c r="J746" s="63" t="s">
        <v>219</v>
      </c>
      <c r="K746" s="24" t="s">
        <v>220</v>
      </c>
      <c r="L746" s="60" t="s">
        <v>221</v>
      </c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>
      <c r="A747" s="10">
        <v>4.3</v>
      </c>
      <c r="B747" s="19" t="s">
        <v>34</v>
      </c>
      <c r="C747" s="17" t="s">
        <v>100</v>
      </c>
      <c r="D747" s="17" t="s">
        <v>72</v>
      </c>
      <c r="E747" s="61">
        <v>0.30042600000000003</v>
      </c>
      <c r="F747" s="62"/>
      <c r="G747" s="62">
        <v>0.45100000000000001</v>
      </c>
      <c r="H747" s="62"/>
      <c r="I747" s="14" t="s">
        <v>222</v>
      </c>
      <c r="J747" s="63" t="s">
        <v>219</v>
      </c>
      <c r="K747" s="24" t="s">
        <v>220</v>
      </c>
      <c r="L747" s="60" t="s">
        <v>221</v>
      </c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>
      <c r="A748" s="10">
        <v>4.3</v>
      </c>
      <c r="B748" s="19" t="s">
        <v>34</v>
      </c>
      <c r="C748" s="18" t="s">
        <v>101</v>
      </c>
      <c r="D748" s="18" t="s">
        <v>63</v>
      </c>
      <c r="E748" s="61">
        <v>0.17050399999999999</v>
      </c>
      <c r="F748" s="62"/>
      <c r="G748" s="62">
        <v>0.45100000000000001</v>
      </c>
      <c r="H748" s="62"/>
      <c r="I748" s="14" t="s">
        <v>222</v>
      </c>
      <c r="J748" s="63" t="s">
        <v>219</v>
      </c>
      <c r="K748" s="24" t="s">
        <v>220</v>
      </c>
      <c r="L748" s="60" t="s">
        <v>221</v>
      </c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>
      <c r="A749" s="10">
        <v>4.3</v>
      </c>
      <c r="B749" s="19" t="s">
        <v>34</v>
      </c>
      <c r="C749" s="17" t="s">
        <v>102</v>
      </c>
      <c r="D749" s="17" t="s">
        <v>72</v>
      </c>
      <c r="E749" s="61">
        <v>0.41395199999999999</v>
      </c>
      <c r="F749" s="62"/>
      <c r="G749" s="62">
        <v>0.45100000000000001</v>
      </c>
      <c r="H749" s="62"/>
      <c r="I749" s="14" t="s">
        <v>222</v>
      </c>
      <c r="J749" s="63" t="s">
        <v>219</v>
      </c>
      <c r="K749" s="24" t="s">
        <v>220</v>
      </c>
      <c r="L749" s="60" t="s">
        <v>221</v>
      </c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>
      <c r="A750" s="10">
        <v>4.3</v>
      </c>
      <c r="B750" s="19" t="s">
        <v>34</v>
      </c>
      <c r="C750" s="18" t="s">
        <v>103</v>
      </c>
      <c r="D750" s="18" t="s">
        <v>66</v>
      </c>
      <c r="E750" s="61">
        <v>0.486954</v>
      </c>
      <c r="F750" s="62"/>
      <c r="G750" s="62">
        <v>0.45100000000000001</v>
      </c>
      <c r="H750" s="62"/>
      <c r="I750" s="14" t="s">
        <v>222</v>
      </c>
      <c r="J750" s="63" t="s">
        <v>219</v>
      </c>
      <c r="K750" s="24" t="s">
        <v>220</v>
      </c>
      <c r="L750" s="60" t="s">
        <v>221</v>
      </c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>
      <c r="A751" s="10">
        <v>4.3</v>
      </c>
      <c r="B751" s="19" t="s">
        <v>34</v>
      </c>
      <c r="C751" s="17" t="s">
        <v>104</v>
      </c>
      <c r="D751" s="17" t="s">
        <v>68</v>
      </c>
      <c r="E751" s="61">
        <v>0.610622</v>
      </c>
      <c r="F751" s="62"/>
      <c r="G751" s="62">
        <v>0.45100000000000001</v>
      </c>
      <c r="H751" s="62"/>
      <c r="I751" s="14" t="s">
        <v>222</v>
      </c>
      <c r="J751" s="63" t="s">
        <v>219</v>
      </c>
      <c r="K751" s="24" t="s">
        <v>220</v>
      </c>
      <c r="L751" s="60" t="s">
        <v>221</v>
      </c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>
      <c r="A752" s="10">
        <v>4.5</v>
      </c>
      <c r="B752" s="19" t="s">
        <v>36</v>
      </c>
      <c r="C752" s="18" t="s">
        <v>62</v>
      </c>
      <c r="D752" s="18" t="s">
        <v>63</v>
      </c>
      <c r="E752" s="13">
        <v>0.219</v>
      </c>
      <c r="F752" s="13">
        <v>0.32700000000000001</v>
      </c>
      <c r="G752" s="13">
        <v>0.28999999999999998</v>
      </c>
      <c r="H752" s="13">
        <v>0.27900000000000003</v>
      </c>
      <c r="I752" s="14" t="s">
        <v>213</v>
      </c>
      <c r="J752" s="65" t="s">
        <v>223</v>
      </c>
      <c r="K752" s="20"/>
      <c r="L752" s="60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>
      <c r="A753" s="10">
        <v>4.5</v>
      </c>
      <c r="B753" s="19" t="s">
        <v>36</v>
      </c>
      <c r="C753" s="17" t="s">
        <v>65</v>
      </c>
      <c r="D753" s="17" t="s">
        <v>66</v>
      </c>
      <c r="E753" s="13">
        <v>0.9</v>
      </c>
      <c r="F753" s="13">
        <v>0.30499999999999999</v>
      </c>
      <c r="G753" s="13">
        <v>0.28999999999999998</v>
      </c>
      <c r="H753" s="13">
        <v>0.27900000000000003</v>
      </c>
      <c r="I753" s="14" t="s">
        <v>213</v>
      </c>
      <c r="J753" s="65" t="s">
        <v>223</v>
      </c>
      <c r="K753" s="20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>
      <c r="A754" s="10">
        <v>4.5</v>
      </c>
      <c r="B754" s="19" t="s">
        <v>36</v>
      </c>
      <c r="C754" s="18" t="s">
        <v>63</v>
      </c>
      <c r="D754" s="18" t="s">
        <v>63</v>
      </c>
      <c r="E754" s="13">
        <v>0.43099999999999999</v>
      </c>
      <c r="F754" s="13">
        <v>0.32700000000000001</v>
      </c>
      <c r="G754" s="13">
        <v>0.28999999999999998</v>
      </c>
      <c r="H754" s="13">
        <v>0.27900000000000003</v>
      </c>
      <c r="I754" s="14" t="s">
        <v>213</v>
      </c>
      <c r="J754" s="65" t="s">
        <v>223</v>
      </c>
      <c r="K754" s="20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>
      <c r="A755" s="10">
        <v>4.5</v>
      </c>
      <c r="B755" s="19" t="s">
        <v>36</v>
      </c>
      <c r="C755" s="17" t="s">
        <v>67</v>
      </c>
      <c r="D755" s="17" t="s">
        <v>68</v>
      </c>
      <c r="E755" s="13">
        <v>0.20300000000000001</v>
      </c>
      <c r="F755" s="13">
        <v>0.28299999999999997</v>
      </c>
      <c r="G755" s="13">
        <v>0.28999999999999998</v>
      </c>
      <c r="H755" s="13">
        <v>0.27900000000000003</v>
      </c>
      <c r="I755" s="14" t="s">
        <v>213</v>
      </c>
      <c r="J755" s="65" t="s">
        <v>223</v>
      </c>
      <c r="K755" s="20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>
      <c r="A756" s="10">
        <v>4.5</v>
      </c>
      <c r="B756" s="19" t="s">
        <v>36</v>
      </c>
      <c r="C756" s="18" t="s">
        <v>69</v>
      </c>
      <c r="D756" s="18" t="s">
        <v>68</v>
      </c>
      <c r="E756" s="13">
        <v>0.24299999999999999</v>
      </c>
      <c r="F756" s="13">
        <v>0.28299999999999997</v>
      </c>
      <c r="G756" s="13">
        <v>0.28999999999999998</v>
      </c>
      <c r="H756" s="13">
        <v>0.27900000000000003</v>
      </c>
      <c r="I756" s="14" t="s">
        <v>213</v>
      </c>
      <c r="J756" s="65" t="s">
        <v>223</v>
      </c>
      <c r="K756" s="20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>
      <c r="A757" s="10">
        <v>4.5</v>
      </c>
      <c r="B757" s="19" t="s">
        <v>36</v>
      </c>
      <c r="C757" s="17" t="s">
        <v>70</v>
      </c>
      <c r="D757" s="17" t="s">
        <v>66</v>
      </c>
      <c r="E757" s="13">
        <v>0.186</v>
      </c>
      <c r="F757" s="13">
        <v>0.30499999999999999</v>
      </c>
      <c r="G757" s="13">
        <v>0.28999999999999998</v>
      </c>
      <c r="H757" s="13">
        <v>0.27900000000000003</v>
      </c>
      <c r="I757" s="14" t="s">
        <v>213</v>
      </c>
      <c r="J757" s="65" t="s">
        <v>223</v>
      </c>
      <c r="K757" s="20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>
      <c r="A758" s="10">
        <v>4.5</v>
      </c>
      <c r="B758" s="19" t="s">
        <v>36</v>
      </c>
      <c r="C758" s="18" t="s">
        <v>71</v>
      </c>
      <c r="D758" s="18" t="s">
        <v>72</v>
      </c>
      <c r="E758" s="13">
        <v>0.183</v>
      </c>
      <c r="F758" s="13">
        <v>0.253</v>
      </c>
      <c r="G758" s="13">
        <v>0.28999999999999998</v>
      </c>
      <c r="H758" s="13">
        <v>0.27900000000000003</v>
      </c>
      <c r="I758" s="14" t="s">
        <v>213</v>
      </c>
      <c r="J758" s="65" t="s">
        <v>223</v>
      </c>
      <c r="K758" s="20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>
      <c r="A759" s="10">
        <v>4.5</v>
      </c>
      <c r="B759" s="19" t="s">
        <v>36</v>
      </c>
      <c r="C759" s="17" t="s">
        <v>73</v>
      </c>
      <c r="D759" s="17" t="s">
        <v>68</v>
      </c>
      <c r="E759" s="13">
        <v>0.28899999999999998</v>
      </c>
      <c r="F759" s="13">
        <v>0.28299999999999997</v>
      </c>
      <c r="G759" s="13">
        <v>0.28999999999999998</v>
      </c>
      <c r="H759" s="13">
        <v>0.27900000000000003</v>
      </c>
      <c r="I759" s="14" t="s">
        <v>213</v>
      </c>
      <c r="J759" s="65" t="s">
        <v>223</v>
      </c>
      <c r="K759" s="20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>
      <c r="A760" s="10">
        <v>4.5</v>
      </c>
      <c r="B760" s="19" t="s">
        <v>36</v>
      </c>
      <c r="C760" s="18" t="s">
        <v>74</v>
      </c>
      <c r="D760" s="18" t="s">
        <v>68</v>
      </c>
      <c r="E760" s="13">
        <v>0.25600000000000001</v>
      </c>
      <c r="F760" s="13">
        <v>0.28299999999999997</v>
      </c>
      <c r="G760" s="13">
        <v>0.28999999999999998</v>
      </c>
      <c r="H760" s="13">
        <v>0.27900000000000003</v>
      </c>
      <c r="I760" s="14" t="s">
        <v>213</v>
      </c>
      <c r="J760" s="65" t="s">
        <v>223</v>
      </c>
      <c r="K760" s="20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>
      <c r="A761" s="10">
        <v>4.5</v>
      </c>
      <c r="B761" s="19" t="s">
        <v>36</v>
      </c>
      <c r="C761" s="17" t="s">
        <v>75</v>
      </c>
      <c r="D761" s="17" t="s">
        <v>72</v>
      </c>
      <c r="E761" s="13">
        <v>0.23799999999999999</v>
      </c>
      <c r="F761" s="13">
        <v>0.253</v>
      </c>
      <c r="G761" s="13">
        <v>0.28999999999999998</v>
      </c>
      <c r="H761" s="13">
        <v>0.27900000000000003</v>
      </c>
      <c r="I761" s="14" t="s">
        <v>213</v>
      </c>
      <c r="J761" s="65" t="s">
        <v>223</v>
      </c>
      <c r="K761" s="20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>
      <c r="A762" s="10">
        <v>4.5</v>
      </c>
      <c r="B762" s="19" t="s">
        <v>36</v>
      </c>
      <c r="C762" s="18" t="s">
        <v>76</v>
      </c>
      <c r="D762" s="18" t="s">
        <v>68</v>
      </c>
      <c r="E762" s="13">
        <v>0.36399999999999999</v>
      </c>
      <c r="F762" s="13">
        <v>0.28299999999999997</v>
      </c>
      <c r="G762" s="13">
        <v>0.28999999999999998</v>
      </c>
      <c r="H762" s="13">
        <v>0.27900000000000003</v>
      </c>
      <c r="I762" s="14" t="s">
        <v>213</v>
      </c>
      <c r="J762" s="65" t="s">
        <v>223</v>
      </c>
      <c r="K762" s="20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>
      <c r="A763" s="10">
        <v>4.5</v>
      </c>
      <c r="B763" s="19" t="s">
        <v>36</v>
      </c>
      <c r="C763" s="17" t="s">
        <v>77</v>
      </c>
      <c r="D763" s="17" t="s">
        <v>66</v>
      </c>
      <c r="E763" s="13">
        <v>9.6000000000000002E-2</v>
      </c>
      <c r="F763" s="13">
        <v>0.30499999999999999</v>
      </c>
      <c r="G763" s="13">
        <v>0.28999999999999998</v>
      </c>
      <c r="H763" s="13">
        <v>0.27900000000000003</v>
      </c>
      <c r="I763" s="14" t="s">
        <v>213</v>
      </c>
      <c r="J763" s="65" t="s">
        <v>223</v>
      </c>
      <c r="K763" s="20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>
      <c r="A764" s="10">
        <v>4.5</v>
      </c>
      <c r="B764" s="19" t="s">
        <v>36</v>
      </c>
      <c r="C764" s="18" t="s">
        <v>78</v>
      </c>
      <c r="D764" s="18" t="s">
        <v>68</v>
      </c>
      <c r="E764" s="13">
        <v>6.4000000000000001E-2</v>
      </c>
      <c r="F764" s="13">
        <v>0.28299999999999997</v>
      </c>
      <c r="G764" s="13">
        <v>0.28999999999999998</v>
      </c>
      <c r="H764" s="13">
        <v>0.27900000000000003</v>
      </c>
      <c r="I764" s="14" t="s">
        <v>213</v>
      </c>
      <c r="J764" s="65" t="s">
        <v>223</v>
      </c>
      <c r="K764" s="20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>
      <c r="A765" s="10">
        <v>4.5</v>
      </c>
      <c r="B765" s="19" t="s">
        <v>36</v>
      </c>
      <c r="C765" s="17" t="s">
        <v>79</v>
      </c>
      <c r="D765" s="17" t="s">
        <v>68</v>
      </c>
      <c r="E765" s="13">
        <v>0.13700000000000001</v>
      </c>
      <c r="F765" s="13">
        <v>0.28299999999999997</v>
      </c>
      <c r="G765" s="13">
        <v>0.28999999999999998</v>
      </c>
      <c r="H765" s="13">
        <v>0.27900000000000003</v>
      </c>
      <c r="I765" s="14" t="s">
        <v>213</v>
      </c>
      <c r="J765" s="65" t="s">
        <v>223</v>
      </c>
      <c r="K765" s="20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>
      <c r="A766" s="10">
        <v>4.5</v>
      </c>
      <c r="B766" s="19" t="s">
        <v>36</v>
      </c>
      <c r="C766" s="18" t="s">
        <v>80</v>
      </c>
      <c r="D766" s="18" t="s">
        <v>66</v>
      </c>
      <c r="E766" s="13">
        <v>0.186</v>
      </c>
      <c r="F766" s="13">
        <v>0.30499999999999999</v>
      </c>
      <c r="G766" s="13">
        <v>0.28999999999999998</v>
      </c>
      <c r="H766" s="13">
        <v>0.27900000000000003</v>
      </c>
      <c r="I766" s="14" t="s">
        <v>213</v>
      </c>
      <c r="J766" s="65" t="s">
        <v>223</v>
      </c>
      <c r="K766" s="20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>
      <c r="A767" s="10">
        <v>4.5</v>
      </c>
      <c r="B767" s="19" t="s">
        <v>36</v>
      </c>
      <c r="C767" s="17" t="s">
        <v>81</v>
      </c>
      <c r="D767" s="17" t="s">
        <v>82</v>
      </c>
      <c r="E767" s="13">
        <v>0.153</v>
      </c>
      <c r="F767" s="13">
        <v>0.375</v>
      </c>
      <c r="G767" s="13">
        <v>0.28999999999999998</v>
      </c>
      <c r="H767" s="13">
        <v>0.27900000000000003</v>
      </c>
      <c r="I767" s="14" t="s">
        <v>213</v>
      </c>
      <c r="J767" s="65" t="s">
        <v>223</v>
      </c>
      <c r="K767" s="20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>
      <c r="A768" s="10">
        <v>4.5</v>
      </c>
      <c r="B768" s="19" t="s">
        <v>36</v>
      </c>
      <c r="C768" s="18" t="s">
        <v>83</v>
      </c>
      <c r="D768" s="18" t="s">
        <v>68</v>
      </c>
      <c r="E768" s="13">
        <v>0.252</v>
      </c>
      <c r="F768" s="13">
        <v>0.28299999999999997</v>
      </c>
      <c r="G768" s="13">
        <v>0.28999999999999998</v>
      </c>
      <c r="H768" s="13">
        <v>0.27900000000000003</v>
      </c>
      <c r="I768" s="14" t="s">
        <v>213</v>
      </c>
      <c r="J768" s="65" t="s">
        <v>223</v>
      </c>
      <c r="K768" s="20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>
      <c r="A769" s="10">
        <v>4.5</v>
      </c>
      <c r="B769" s="19" t="s">
        <v>36</v>
      </c>
      <c r="C769" s="17" t="s">
        <v>84</v>
      </c>
      <c r="D769" s="17" t="s">
        <v>68</v>
      </c>
      <c r="E769" s="13">
        <v>0.26300000000000001</v>
      </c>
      <c r="F769" s="13">
        <v>0.28299999999999997</v>
      </c>
      <c r="G769" s="13">
        <v>0.28999999999999998</v>
      </c>
      <c r="H769" s="13">
        <v>0.27900000000000003</v>
      </c>
      <c r="I769" s="14" t="s">
        <v>213</v>
      </c>
      <c r="J769" s="65" t="s">
        <v>223</v>
      </c>
      <c r="K769" s="20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>
      <c r="A770" s="10">
        <v>4.5</v>
      </c>
      <c r="B770" s="19" t="s">
        <v>36</v>
      </c>
      <c r="C770" s="18" t="s">
        <v>85</v>
      </c>
      <c r="D770" s="18" t="s">
        <v>82</v>
      </c>
      <c r="E770" s="13">
        <v>0.20399999999999999</v>
      </c>
      <c r="F770" s="13">
        <v>0.375</v>
      </c>
      <c r="G770" s="13">
        <v>0.28999999999999998</v>
      </c>
      <c r="H770" s="13">
        <v>0.27900000000000003</v>
      </c>
      <c r="I770" s="14" t="s">
        <v>213</v>
      </c>
      <c r="J770" s="65" t="s">
        <v>223</v>
      </c>
      <c r="K770" s="20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>
      <c r="A771" s="10">
        <v>4.5</v>
      </c>
      <c r="B771" s="19" t="s">
        <v>36</v>
      </c>
      <c r="C771" s="17" t="s">
        <v>86</v>
      </c>
      <c r="D771" s="17" t="s">
        <v>82</v>
      </c>
      <c r="E771" s="13">
        <v>0.52300000000000002</v>
      </c>
      <c r="F771" s="13">
        <v>0.375</v>
      </c>
      <c r="G771" s="13">
        <v>0.28999999999999998</v>
      </c>
      <c r="H771" s="13">
        <v>0.27900000000000003</v>
      </c>
      <c r="I771" s="14" t="s">
        <v>213</v>
      </c>
      <c r="J771" s="65" t="s">
        <v>223</v>
      </c>
      <c r="K771" s="20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>
      <c r="A772" s="10">
        <v>4.5</v>
      </c>
      <c r="B772" s="19" t="s">
        <v>36</v>
      </c>
      <c r="C772" s="18" t="s">
        <v>87</v>
      </c>
      <c r="D772" s="18" t="s">
        <v>66</v>
      </c>
      <c r="E772" s="13">
        <v>0.34100000000000003</v>
      </c>
      <c r="F772" s="13">
        <v>0.30499999999999999</v>
      </c>
      <c r="G772" s="13">
        <v>0.28999999999999998</v>
      </c>
      <c r="H772" s="13">
        <v>0.27900000000000003</v>
      </c>
      <c r="I772" s="14" t="s">
        <v>213</v>
      </c>
      <c r="J772" s="65" t="s">
        <v>223</v>
      </c>
      <c r="K772" s="20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>
      <c r="A773" s="10">
        <v>4.5</v>
      </c>
      <c r="B773" s="19" t="s">
        <v>36</v>
      </c>
      <c r="C773" s="17" t="s">
        <v>88</v>
      </c>
      <c r="D773" s="17" t="s">
        <v>68</v>
      </c>
      <c r="E773" s="13">
        <v>0.55200000000000005</v>
      </c>
      <c r="F773" s="13">
        <v>0.28299999999999997</v>
      </c>
      <c r="G773" s="13">
        <v>0.28999999999999998</v>
      </c>
      <c r="H773" s="13">
        <v>0.27900000000000003</v>
      </c>
      <c r="I773" s="14" t="s">
        <v>213</v>
      </c>
      <c r="J773" s="65" t="s">
        <v>223</v>
      </c>
      <c r="K773" s="20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>
      <c r="A774" s="10">
        <v>4.5</v>
      </c>
      <c r="B774" s="19" t="s">
        <v>36</v>
      </c>
      <c r="C774" s="18" t="s">
        <v>89</v>
      </c>
      <c r="D774" s="18" t="s">
        <v>68</v>
      </c>
      <c r="E774" s="13">
        <v>0.23899999999999999</v>
      </c>
      <c r="F774" s="13">
        <v>0.28299999999999997</v>
      </c>
      <c r="G774" s="13">
        <v>0.28999999999999998</v>
      </c>
      <c r="H774" s="13">
        <v>0.27900000000000003</v>
      </c>
      <c r="I774" s="14" t="s">
        <v>213</v>
      </c>
      <c r="J774" s="65" t="s">
        <v>223</v>
      </c>
      <c r="K774" s="20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>
      <c r="A775" s="10">
        <v>4.5</v>
      </c>
      <c r="B775" s="19" t="s">
        <v>36</v>
      </c>
      <c r="C775" s="17" t="s">
        <v>90</v>
      </c>
      <c r="D775" s="17" t="s">
        <v>66</v>
      </c>
      <c r="E775" s="13">
        <v>0.26800000000000002</v>
      </c>
      <c r="F775" s="13">
        <v>0.30499999999999999</v>
      </c>
      <c r="G775" s="13">
        <v>0.28999999999999998</v>
      </c>
      <c r="H775" s="13">
        <v>0.27900000000000003</v>
      </c>
      <c r="I775" s="14" t="s">
        <v>213</v>
      </c>
      <c r="J775" s="65" t="s">
        <v>223</v>
      </c>
      <c r="K775" s="20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>
      <c r="A776" s="10">
        <v>4.5</v>
      </c>
      <c r="B776" s="19" t="s">
        <v>36</v>
      </c>
      <c r="C776" s="17" t="s">
        <v>82</v>
      </c>
      <c r="D776" s="17" t="s">
        <v>82</v>
      </c>
      <c r="E776" s="13">
        <v>0.186</v>
      </c>
      <c r="F776" s="13">
        <v>0.375</v>
      </c>
      <c r="G776" s="13">
        <v>0.28999999999999998</v>
      </c>
      <c r="H776" s="13">
        <v>0.27900000000000003</v>
      </c>
      <c r="I776" s="14" t="s">
        <v>213</v>
      </c>
      <c r="J776" s="65" t="s">
        <v>223</v>
      </c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>
      <c r="A777" s="10">
        <v>4.5</v>
      </c>
      <c r="B777" s="19" t="s">
        <v>36</v>
      </c>
      <c r="C777" s="18" t="s">
        <v>92</v>
      </c>
      <c r="D777" s="18" t="s">
        <v>68</v>
      </c>
      <c r="E777" s="13">
        <v>0.27500000000000002</v>
      </c>
      <c r="F777" s="13">
        <v>0.28299999999999997</v>
      </c>
      <c r="G777" s="13">
        <v>0.28999999999999998</v>
      </c>
      <c r="H777" s="13">
        <v>0.27900000000000003</v>
      </c>
      <c r="I777" s="14" t="s">
        <v>213</v>
      </c>
      <c r="J777" s="65" t="s">
        <v>223</v>
      </c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>
      <c r="A778" s="10">
        <v>4.5</v>
      </c>
      <c r="B778" s="19" t="s">
        <v>36</v>
      </c>
      <c r="C778" s="17" t="s">
        <v>93</v>
      </c>
      <c r="D778" s="17" t="s">
        <v>82</v>
      </c>
      <c r="E778" s="13">
        <v>0.23599999999999999</v>
      </c>
      <c r="F778" s="13">
        <v>0.375</v>
      </c>
      <c r="G778" s="13">
        <v>0.28999999999999998</v>
      </c>
      <c r="H778" s="13">
        <v>0.27900000000000003</v>
      </c>
      <c r="I778" s="14" t="s">
        <v>213</v>
      </c>
      <c r="J778" s="65" t="s">
        <v>223</v>
      </c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>
      <c r="A779" s="10">
        <v>4.5</v>
      </c>
      <c r="B779" s="19" t="s">
        <v>36</v>
      </c>
      <c r="C779" s="18" t="s">
        <v>68</v>
      </c>
      <c r="D779" s="18" t="s">
        <v>68</v>
      </c>
      <c r="E779" s="13">
        <v>0.317</v>
      </c>
      <c r="F779" s="13">
        <v>0.28299999999999997</v>
      </c>
      <c r="G779" s="13">
        <v>0.28999999999999998</v>
      </c>
      <c r="H779" s="13">
        <v>0.27900000000000003</v>
      </c>
      <c r="I779" s="14" t="s">
        <v>213</v>
      </c>
      <c r="J779" s="65" t="s">
        <v>223</v>
      </c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>
      <c r="A780" s="10">
        <v>4.5</v>
      </c>
      <c r="B780" s="19" t="s">
        <v>36</v>
      </c>
      <c r="C780" s="17" t="s">
        <v>94</v>
      </c>
      <c r="D780" s="17" t="s">
        <v>66</v>
      </c>
      <c r="E780" s="13">
        <v>0.158</v>
      </c>
      <c r="F780" s="13">
        <v>0.30499999999999999</v>
      </c>
      <c r="G780" s="13">
        <v>0.28999999999999998</v>
      </c>
      <c r="H780" s="13">
        <v>0.27900000000000003</v>
      </c>
      <c r="I780" s="14" t="s">
        <v>213</v>
      </c>
      <c r="J780" s="65" t="s">
        <v>223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>
      <c r="A781" s="10">
        <v>4.5</v>
      </c>
      <c r="B781" s="19" t="s">
        <v>36</v>
      </c>
      <c r="C781" s="18" t="s">
        <v>95</v>
      </c>
      <c r="D781" s="18" t="s">
        <v>66</v>
      </c>
      <c r="E781" s="13">
        <v>0.104</v>
      </c>
      <c r="F781" s="13">
        <v>0.30499999999999999</v>
      </c>
      <c r="G781" s="13">
        <v>0.28999999999999998</v>
      </c>
      <c r="H781" s="13">
        <v>0.27900000000000003</v>
      </c>
      <c r="I781" s="14" t="s">
        <v>213</v>
      </c>
      <c r="J781" s="65" t="s">
        <v>223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>
      <c r="A782" s="10">
        <v>4.5</v>
      </c>
      <c r="B782" s="19" t="s">
        <v>36</v>
      </c>
      <c r="C782" s="17" t="s">
        <v>96</v>
      </c>
      <c r="D782" s="17" t="s">
        <v>68</v>
      </c>
      <c r="E782" s="13">
        <v>0.29299999999999998</v>
      </c>
      <c r="F782" s="13">
        <v>0.28299999999999997</v>
      </c>
      <c r="G782" s="13">
        <v>0.28999999999999998</v>
      </c>
      <c r="H782" s="13">
        <v>0.27900000000000003</v>
      </c>
      <c r="I782" s="14" t="s">
        <v>213</v>
      </c>
      <c r="J782" s="65" t="s">
        <v>223</v>
      </c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>
      <c r="A783" s="10">
        <v>4.5</v>
      </c>
      <c r="B783" s="19" t="s">
        <v>36</v>
      </c>
      <c r="C783" s="18" t="s">
        <v>97</v>
      </c>
      <c r="D783" s="18" t="s">
        <v>68</v>
      </c>
      <c r="E783" s="13">
        <v>0.40899999999999997</v>
      </c>
      <c r="F783" s="13">
        <v>0.28299999999999997</v>
      </c>
      <c r="G783" s="13">
        <v>0.28999999999999998</v>
      </c>
      <c r="H783" s="13">
        <v>0.27900000000000003</v>
      </c>
      <c r="I783" s="14" t="s">
        <v>213</v>
      </c>
      <c r="J783" s="65" t="s">
        <v>223</v>
      </c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>
      <c r="A784" s="10">
        <v>4.5</v>
      </c>
      <c r="B784" s="19" t="s">
        <v>36</v>
      </c>
      <c r="C784" s="17" t="s">
        <v>98</v>
      </c>
      <c r="D784" s="17" t="s">
        <v>82</v>
      </c>
      <c r="E784" s="13">
        <v>0.161</v>
      </c>
      <c r="F784" s="13">
        <v>0.375</v>
      </c>
      <c r="G784" s="13">
        <v>0.28999999999999998</v>
      </c>
      <c r="H784" s="13">
        <v>0.27900000000000003</v>
      </c>
      <c r="I784" s="14" t="s">
        <v>213</v>
      </c>
      <c r="J784" s="65" t="s">
        <v>223</v>
      </c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>
      <c r="A785" s="10">
        <v>4.5</v>
      </c>
      <c r="B785" s="19" t="s">
        <v>36</v>
      </c>
      <c r="C785" s="18" t="s">
        <v>99</v>
      </c>
      <c r="D785" s="18" t="s">
        <v>72</v>
      </c>
      <c r="E785" s="13">
        <v>0.27100000000000002</v>
      </c>
      <c r="F785" s="13">
        <v>0.253</v>
      </c>
      <c r="G785" s="13">
        <v>0.28999999999999998</v>
      </c>
      <c r="H785" s="13">
        <v>0.27900000000000003</v>
      </c>
      <c r="I785" s="14" t="s">
        <v>213</v>
      </c>
      <c r="J785" s="65" t="s">
        <v>223</v>
      </c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>
      <c r="A786" s="10">
        <v>4.5</v>
      </c>
      <c r="B786" s="19" t="s">
        <v>36</v>
      </c>
      <c r="C786" s="17" t="s">
        <v>100</v>
      </c>
      <c r="D786" s="17" t="s">
        <v>72</v>
      </c>
      <c r="E786" s="13">
        <v>0.26800000000000002</v>
      </c>
      <c r="F786" s="13">
        <v>0.253</v>
      </c>
      <c r="G786" s="13">
        <v>0.28999999999999998</v>
      </c>
      <c r="H786" s="13">
        <v>0.27900000000000003</v>
      </c>
      <c r="I786" s="14" t="s">
        <v>213</v>
      </c>
      <c r="J786" s="65" t="s">
        <v>223</v>
      </c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>
      <c r="A787" s="10">
        <v>4.5</v>
      </c>
      <c r="B787" s="19" t="s">
        <v>36</v>
      </c>
      <c r="C787" s="18" t="s">
        <v>101</v>
      </c>
      <c r="D787" s="18" t="s">
        <v>63</v>
      </c>
      <c r="E787" s="13">
        <v>0.11899999999999999</v>
      </c>
      <c r="F787" s="13">
        <v>0.32700000000000001</v>
      </c>
      <c r="G787" s="13">
        <v>0.28999999999999998</v>
      </c>
      <c r="H787" s="13">
        <v>0.27900000000000003</v>
      </c>
      <c r="I787" s="14" t="s">
        <v>213</v>
      </c>
      <c r="J787" s="65" t="s">
        <v>223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>
      <c r="A788" s="10">
        <v>4.5</v>
      </c>
      <c r="B788" s="19" t="s">
        <v>36</v>
      </c>
      <c r="C788" s="17" t="s">
        <v>102</v>
      </c>
      <c r="D788" s="17" t="s">
        <v>72</v>
      </c>
      <c r="E788" s="13">
        <v>0.33100000000000002</v>
      </c>
      <c r="F788" s="13">
        <v>0.253</v>
      </c>
      <c r="G788" s="13">
        <v>0.28999999999999998</v>
      </c>
      <c r="H788" s="13">
        <v>0.27900000000000003</v>
      </c>
      <c r="I788" s="14" t="s">
        <v>213</v>
      </c>
      <c r="J788" s="65" t="s">
        <v>223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>
      <c r="A789" s="10">
        <v>4.5</v>
      </c>
      <c r="B789" s="19" t="s">
        <v>36</v>
      </c>
      <c r="C789" s="18" t="s">
        <v>103</v>
      </c>
      <c r="D789" s="18" t="s">
        <v>66</v>
      </c>
      <c r="E789" s="13">
        <v>0.41</v>
      </c>
      <c r="F789" s="13">
        <v>0.30499999999999999</v>
      </c>
      <c r="G789" s="13">
        <v>0.28999999999999998</v>
      </c>
      <c r="H789" s="13">
        <v>0.27900000000000003</v>
      </c>
      <c r="I789" s="14" t="s">
        <v>213</v>
      </c>
      <c r="J789" s="66" t="s">
        <v>223</v>
      </c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>
      <c r="A790" s="10">
        <v>4.5</v>
      </c>
      <c r="B790" s="19" t="s">
        <v>36</v>
      </c>
      <c r="C790" s="17" t="s">
        <v>104</v>
      </c>
      <c r="D790" s="17" t="s">
        <v>68</v>
      </c>
      <c r="E790" s="13">
        <v>0.32500000000000001</v>
      </c>
      <c r="F790" s="13">
        <v>0.28299999999999997</v>
      </c>
      <c r="G790" s="13">
        <v>0.28999999999999998</v>
      </c>
      <c r="H790" s="13">
        <v>0.27900000000000003</v>
      </c>
      <c r="I790" s="14" t="s">
        <v>213</v>
      </c>
      <c r="J790" s="66" t="s">
        <v>223</v>
      </c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>
      <c r="A791" s="10">
        <v>4.5999999999999996</v>
      </c>
      <c r="B791" s="19" t="s">
        <v>38</v>
      </c>
      <c r="C791" s="18" t="s">
        <v>62</v>
      </c>
      <c r="D791" s="18" t="s">
        <v>63</v>
      </c>
      <c r="E791" s="13">
        <v>0.97729200000000005</v>
      </c>
      <c r="F791" s="13">
        <v>0.91200000000000003</v>
      </c>
      <c r="G791" s="13">
        <v>0.88500000000000001</v>
      </c>
      <c r="H791" s="13">
        <v>0.88300000000000001</v>
      </c>
      <c r="I791" s="14" t="s">
        <v>213</v>
      </c>
      <c r="J791" s="14" t="s">
        <v>224</v>
      </c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>
      <c r="A792" s="10">
        <v>4.5999999999999996</v>
      </c>
      <c r="B792" s="19" t="s">
        <v>38</v>
      </c>
      <c r="C792" s="17" t="s">
        <v>65</v>
      </c>
      <c r="D792" s="17" t="s">
        <v>66</v>
      </c>
      <c r="E792" s="13">
        <v>0.97245199999999998</v>
      </c>
      <c r="F792" s="13">
        <v>0.94899999999999995</v>
      </c>
      <c r="G792" s="13">
        <v>0.88500000000000001</v>
      </c>
      <c r="H792" s="13">
        <v>0.88300000000000001</v>
      </c>
      <c r="I792" s="14" t="s">
        <v>213</v>
      </c>
      <c r="J792" s="14" t="s">
        <v>224</v>
      </c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>
      <c r="A793" s="10">
        <v>4.5999999999999996</v>
      </c>
      <c r="B793" s="19" t="s">
        <v>38</v>
      </c>
      <c r="C793" s="18" t="s">
        <v>63</v>
      </c>
      <c r="D793" s="18" t="s">
        <v>63</v>
      </c>
      <c r="E793" s="13">
        <v>0.86691499999999999</v>
      </c>
      <c r="F793" s="13">
        <v>0.91200000000000003</v>
      </c>
      <c r="G793" s="13">
        <v>0.88500000000000001</v>
      </c>
      <c r="H793" s="13">
        <v>0.88300000000000001</v>
      </c>
      <c r="I793" s="14" t="s">
        <v>213</v>
      </c>
      <c r="J793" s="14" t="s">
        <v>224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>
      <c r="A794" s="10">
        <v>4.5999999999999996</v>
      </c>
      <c r="B794" s="19" t="s">
        <v>38</v>
      </c>
      <c r="C794" s="17" t="s">
        <v>67</v>
      </c>
      <c r="D794" s="17" t="s">
        <v>68</v>
      </c>
      <c r="E794" s="13">
        <v>0.91039499999999995</v>
      </c>
      <c r="F794" s="13">
        <v>0.85199999999999998</v>
      </c>
      <c r="G794" s="13">
        <v>0.88500000000000001</v>
      </c>
      <c r="H794" s="13">
        <v>0.88300000000000001</v>
      </c>
      <c r="I794" s="14" t="s">
        <v>213</v>
      </c>
      <c r="J794" s="14" t="s">
        <v>224</v>
      </c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>
      <c r="A795" s="10">
        <v>4.5999999999999996</v>
      </c>
      <c r="B795" s="19" t="s">
        <v>38</v>
      </c>
      <c r="C795" s="18" t="s">
        <v>69</v>
      </c>
      <c r="D795" s="18" t="s">
        <v>68</v>
      </c>
      <c r="E795" s="13">
        <v>0.64538600000000002</v>
      </c>
      <c r="F795" s="13">
        <v>0.85199999999999998</v>
      </c>
      <c r="G795" s="13">
        <v>0.88500000000000001</v>
      </c>
      <c r="H795" s="13">
        <v>0.88300000000000001</v>
      </c>
      <c r="I795" s="14" t="s">
        <v>213</v>
      </c>
      <c r="J795" s="14" t="s">
        <v>224</v>
      </c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>
      <c r="A796" s="10">
        <v>4.5999999999999996</v>
      </c>
      <c r="B796" s="19" t="s">
        <v>38</v>
      </c>
      <c r="C796" s="17" t="s">
        <v>70</v>
      </c>
      <c r="D796" s="17" t="s">
        <v>66</v>
      </c>
      <c r="E796" s="13">
        <v>0.94052199999999997</v>
      </c>
      <c r="F796" s="13">
        <v>0.94899999999999995</v>
      </c>
      <c r="G796" s="13">
        <v>0.88500000000000001</v>
      </c>
      <c r="H796" s="13">
        <v>0.88300000000000001</v>
      </c>
      <c r="I796" s="14" t="s">
        <v>213</v>
      </c>
      <c r="J796" s="14" t="s">
        <v>224</v>
      </c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>
      <c r="A797" s="10">
        <v>4.5999999999999996</v>
      </c>
      <c r="B797" s="19" t="s">
        <v>38</v>
      </c>
      <c r="C797" s="18" t="s">
        <v>71</v>
      </c>
      <c r="D797" s="18" t="s">
        <v>72</v>
      </c>
      <c r="E797" s="13">
        <v>0.91922999999999999</v>
      </c>
      <c r="F797" s="13">
        <v>0.92400000000000004</v>
      </c>
      <c r="G797" s="13">
        <v>0.88500000000000001</v>
      </c>
      <c r="H797" s="13">
        <v>0.88300000000000001</v>
      </c>
      <c r="I797" s="14" t="s">
        <v>213</v>
      </c>
      <c r="J797" s="14" t="s">
        <v>224</v>
      </c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>
      <c r="A798" s="10">
        <v>4.5999999999999996</v>
      </c>
      <c r="B798" s="19" t="s">
        <v>38</v>
      </c>
      <c r="C798" s="17" t="s">
        <v>73</v>
      </c>
      <c r="D798" s="17" t="s">
        <v>68</v>
      </c>
      <c r="E798" s="13">
        <v>0.891038</v>
      </c>
      <c r="F798" s="13">
        <v>0.85199999999999998</v>
      </c>
      <c r="G798" s="13">
        <v>0.88500000000000001</v>
      </c>
      <c r="H798" s="13">
        <v>0.88300000000000001</v>
      </c>
      <c r="I798" s="14" t="s">
        <v>213</v>
      </c>
      <c r="J798" s="14" t="s">
        <v>224</v>
      </c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>
      <c r="A799" s="10">
        <v>4.5999999999999996</v>
      </c>
      <c r="B799" s="19" t="s">
        <v>38</v>
      </c>
      <c r="C799" s="18" t="s">
        <v>74</v>
      </c>
      <c r="D799" s="18" t="s">
        <v>68</v>
      </c>
      <c r="E799" s="13">
        <v>0.90739800000000004</v>
      </c>
      <c r="F799" s="13">
        <v>0.85199999999999998</v>
      </c>
      <c r="G799" s="13">
        <v>0.88500000000000001</v>
      </c>
      <c r="H799" s="13">
        <v>0.88300000000000001</v>
      </c>
      <c r="I799" s="14" t="s">
        <v>213</v>
      </c>
      <c r="J799" s="14" t="s">
        <v>224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>
      <c r="A800" s="10">
        <v>4.5999999999999996</v>
      </c>
      <c r="B800" s="19" t="s">
        <v>38</v>
      </c>
      <c r="C800" s="17" t="s">
        <v>75</v>
      </c>
      <c r="D800" s="17" t="s">
        <v>72</v>
      </c>
      <c r="E800" s="13">
        <v>0.95651299999999995</v>
      </c>
      <c r="F800" s="13">
        <v>0.92400000000000004</v>
      </c>
      <c r="G800" s="13">
        <v>0.88500000000000001</v>
      </c>
      <c r="H800" s="13">
        <v>0.88300000000000001</v>
      </c>
      <c r="I800" s="14" t="s">
        <v>213</v>
      </c>
      <c r="J800" s="14" t="s">
        <v>224</v>
      </c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>
      <c r="A801" s="10">
        <v>4.5999999999999996</v>
      </c>
      <c r="B801" s="19" t="s">
        <v>38</v>
      </c>
      <c r="C801" s="18" t="s">
        <v>76</v>
      </c>
      <c r="D801" s="18" t="s">
        <v>68</v>
      </c>
      <c r="E801" s="13">
        <v>0.84907100000000002</v>
      </c>
      <c r="F801" s="13">
        <v>0.85199999999999998</v>
      </c>
      <c r="G801" s="13">
        <v>0.88500000000000001</v>
      </c>
      <c r="H801" s="13">
        <v>0.88300000000000001</v>
      </c>
      <c r="I801" s="14" t="s">
        <v>213</v>
      </c>
      <c r="J801" s="14" t="s">
        <v>224</v>
      </c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>
      <c r="A802" s="10">
        <v>4.5999999999999996</v>
      </c>
      <c r="B802" s="19" t="s">
        <v>38</v>
      </c>
      <c r="C802" s="17" t="s">
        <v>77</v>
      </c>
      <c r="D802" s="17" t="s">
        <v>66</v>
      </c>
      <c r="E802" s="13">
        <v>0.92869100000000004</v>
      </c>
      <c r="F802" s="13">
        <v>0.94899999999999995</v>
      </c>
      <c r="G802" s="13">
        <v>0.88500000000000001</v>
      </c>
      <c r="H802" s="13">
        <v>0.88300000000000001</v>
      </c>
      <c r="I802" s="14" t="s">
        <v>213</v>
      </c>
      <c r="J802" s="14" t="s">
        <v>224</v>
      </c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>
      <c r="A803" s="10">
        <v>4.5999999999999996</v>
      </c>
      <c r="B803" s="19" t="s">
        <v>38</v>
      </c>
      <c r="C803" s="18" t="s">
        <v>78</v>
      </c>
      <c r="D803" s="18" t="s">
        <v>68</v>
      </c>
      <c r="E803" s="13">
        <v>0.96373900000000001</v>
      </c>
      <c r="F803" s="13">
        <v>0.85199999999999998</v>
      </c>
      <c r="G803" s="13">
        <v>0.88500000000000001</v>
      </c>
      <c r="H803" s="13">
        <v>0.88300000000000001</v>
      </c>
      <c r="I803" s="14" t="s">
        <v>213</v>
      </c>
      <c r="J803" s="14" t="s">
        <v>224</v>
      </c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>
      <c r="A804" s="10">
        <v>4.5999999999999996</v>
      </c>
      <c r="B804" s="19" t="s">
        <v>38</v>
      </c>
      <c r="C804" s="17" t="s">
        <v>79</v>
      </c>
      <c r="D804" s="17" t="s">
        <v>68</v>
      </c>
      <c r="E804" s="13">
        <v>0.95831200000000005</v>
      </c>
      <c r="F804" s="13">
        <v>0.85199999999999998</v>
      </c>
      <c r="G804" s="13">
        <v>0.88500000000000001</v>
      </c>
      <c r="H804" s="13">
        <v>0.88300000000000001</v>
      </c>
      <c r="I804" s="14" t="s">
        <v>213</v>
      </c>
      <c r="J804" s="14" t="s">
        <v>224</v>
      </c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>
      <c r="A805" s="10">
        <v>4.5999999999999996</v>
      </c>
      <c r="B805" s="19" t="s">
        <v>38</v>
      </c>
      <c r="C805" s="18" t="s">
        <v>80</v>
      </c>
      <c r="D805" s="18" t="s">
        <v>66</v>
      </c>
      <c r="E805" s="13">
        <v>0.96310899999999999</v>
      </c>
      <c r="F805" s="13">
        <v>0.94899999999999995</v>
      </c>
      <c r="G805" s="13">
        <v>0.88500000000000001</v>
      </c>
      <c r="H805" s="13">
        <v>0.88300000000000001</v>
      </c>
      <c r="I805" s="14" t="s">
        <v>213</v>
      </c>
      <c r="J805" s="14" t="s">
        <v>224</v>
      </c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>
      <c r="A806" s="10">
        <v>4.5999999999999996</v>
      </c>
      <c r="B806" s="19" t="s">
        <v>38</v>
      </c>
      <c r="C806" s="17" t="s">
        <v>81</v>
      </c>
      <c r="D806" s="17" t="s">
        <v>82</v>
      </c>
      <c r="E806" s="13">
        <v>0.97265299999999999</v>
      </c>
      <c r="F806" s="13">
        <v>0.93400000000000005</v>
      </c>
      <c r="G806" s="13">
        <v>0.88500000000000001</v>
      </c>
      <c r="H806" s="13">
        <v>0.88300000000000001</v>
      </c>
      <c r="I806" s="14" t="s">
        <v>213</v>
      </c>
      <c r="J806" s="14" t="s">
        <v>224</v>
      </c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>
      <c r="A807" s="10">
        <v>4.5999999999999996</v>
      </c>
      <c r="B807" s="19" t="s">
        <v>38</v>
      </c>
      <c r="C807" s="18" t="s">
        <v>83</v>
      </c>
      <c r="D807" s="18" t="s">
        <v>68</v>
      </c>
      <c r="E807" s="13">
        <v>0.916242</v>
      </c>
      <c r="F807" s="13">
        <v>0.85199999999999998</v>
      </c>
      <c r="G807" s="13">
        <v>0.88500000000000001</v>
      </c>
      <c r="H807" s="13">
        <v>0.88300000000000001</v>
      </c>
      <c r="I807" s="14" t="s">
        <v>213</v>
      </c>
      <c r="J807" s="14" t="s">
        <v>224</v>
      </c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>
      <c r="A808" s="10">
        <v>4.5999999999999996</v>
      </c>
      <c r="B808" s="19" t="s">
        <v>38</v>
      </c>
      <c r="C808" s="17" t="s">
        <v>84</v>
      </c>
      <c r="D808" s="17" t="s">
        <v>68</v>
      </c>
      <c r="E808" s="13">
        <v>0.90254299999999998</v>
      </c>
      <c r="F808" s="13">
        <v>0.85199999999999998</v>
      </c>
      <c r="G808" s="13">
        <v>0.88500000000000001</v>
      </c>
      <c r="H808" s="13">
        <v>0.88300000000000001</v>
      </c>
      <c r="I808" s="14" t="s">
        <v>213</v>
      </c>
      <c r="J808" s="14" t="s">
        <v>224</v>
      </c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>
      <c r="A809" s="10">
        <v>4.5999999999999996</v>
      </c>
      <c r="B809" s="19" t="s">
        <v>38</v>
      </c>
      <c r="C809" s="18" t="s">
        <v>85</v>
      </c>
      <c r="D809" s="18" t="s">
        <v>82</v>
      </c>
      <c r="E809" s="13">
        <v>0.963534</v>
      </c>
      <c r="F809" s="13">
        <v>0.93400000000000005</v>
      </c>
      <c r="G809" s="13">
        <v>0.88500000000000001</v>
      </c>
      <c r="H809" s="13">
        <v>0.88300000000000001</v>
      </c>
      <c r="I809" s="14" t="s">
        <v>213</v>
      </c>
      <c r="J809" s="14" t="s">
        <v>224</v>
      </c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>
      <c r="A810" s="10">
        <v>4.5999999999999996</v>
      </c>
      <c r="B810" s="19" t="s">
        <v>38</v>
      </c>
      <c r="C810" s="17" t="s">
        <v>86</v>
      </c>
      <c r="D810" s="17" t="s">
        <v>82</v>
      </c>
      <c r="E810" s="13">
        <v>0.91924499999999998</v>
      </c>
      <c r="F810" s="13">
        <v>0.93400000000000005</v>
      </c>
      <c r="G810" s="13">
        <v>0.88500000000000001</v>
      </c>
      <c r="H810" s="13">
        <v>0.88300000000000001</v>
      </c>
      <c r="I810" s="14" t="s">
        <v>213</v>
      </c>
      <c r="J810" s="14" t="s">
        <v>224</v>
      </c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>
      <c r="A811" s="10">
        <v>4.5999999999999996</v>
      </c>
      <c r="B811" s="19" t="s">
        <v>38</v>
      </c>
      <c r="C811" s="18" t="s">
        <v>87</v>
      </c>
      <c r="D811" s="18" t="s">
        <v>66</v>
      </c>
      <c r="E811" s="13">
        <v>0.96823700000000001</v>
      </c>
      <c r="F811" s="13">
        <v>0.94899999999999995</v>
      </c>
      <c r="G811" s="13">
        <v>0.88500000000000001</v>
      </c>
      <c r="H811" s="13">
        <v>0.88300000000000001</v>
      </c>
      <c r="I811" s="14" t="s">
        <v>213</v>
      </c>
      <c r="J811" s="14" t="s">
        <v>224</v>
      </c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>
      <c r="A812" s="10">
        <v>4.5999999999999996</v>
      </c>
      <c r="B812" s="19" t="s">
        <v>38</v>
      </c>
      <c r="C812" s="17" t="s">
        <v>88</v>
      </c>
      <c r="D812" s="17" t="s">
        <v>68</v>
      </c>
      <c r="E812" s="13">
        <v>0.94376099999999996</v>
      </c>
      <c r="F812" s="13">
        <v>0.85199999999999998</v>
      </c>
      <c r="G812" s="13">
        <v>0.88500000000000001</v>
      </c>
      <c r="H812" s="13">
        <v>0.88300000000000001</v>
      </c>
      <c r="I812" s="14" t="s">
        <v>213</v>
      </c>
      <c r="J812" s="14" t="s">
        <v>224</v>
      </c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>
      <c r="A813" s="10">
        <v>4.5999999999999996</v>
      </c>
      <c r="B813" s="19" t="s">
        <v>38</v>
      </c>
      <c r="C813" s="18" t="s">
        <v>89</v>
      </c>
      <c r="D813" s="18" t="s">
        <v>68</v>
      </c>
      <c r="E813" s="13">
        <v>0.95859399999999995</v>
      </c>
      <c r="F813" s="13">
        <v>0.85199999999999998</v>
      </c>
      <c r="G813" s="13">
        <v>0.88500000000000001</v>
      </c>
      <c r="H813" s="13">
        <v>0.88300000000000001</v>
      </c>
      <c r="I813" s="14" t="s">
        <v>213</v>
      </c>
      <c r="J813" s="14" t="s">
        <v>224</v>
      </c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>
      <c r="A814" s="10">
        <v>4.5999999999999996</v>
      </c>
      <c r="B814" s="19" t="s">
        <v>38</v>
      </c>
      <c r="C814" s="17" t="s">
        <v>90</v>
      </c>
      <c r="D814" s="17" t="s">
        <v>66</v>
      </c>
      <c r="E814" s="13">
        <v>0.90296600000000005</v>
      </c>
      <c r="F814" s="13">
        <v>0.94899999999999995</v>
      </c>
      <c r="G814" s="13">
        <v>0.88500000000000001</v>
      </c>
      <c r="H814" s="13">
        <v>0.88300000000000001</v>
      </c>
      <c r="I814" s="14" t="s">
        <v>213</v>
      </c>
      <c r="J814" s="14" t="s">
        <v>224</v>
      </c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>
      <c r="A815" s="10">
        <v>4.5999999999999996</v>
      </c>
      <c r="B815" s="19" t="s">
        <v>38</v>
      </c>
      <c r="C815" s="17" t="s">
        <v>82</v>
      </c>
      <c r="D815" s="17" t="s">
        <v>82</v>
      </c>
      <c r="E815" s="13">
        <v>0.90852699999999997</v>
      </c>
      <c r="F815" s="13">
        <v>0.93400000000000005</v>
      </c>
      <c r="G815" s="13">
        <v>0.88500000000000001</v>
      </c>
      <c r="H815" s="13">
        <v>0.88300000000000001</v>
      </c>
      <c r="I815" s="14" t="s">
        <v>213</v>
      </c>
      <c r="J815" s="14" t="s">
        <v>224</v>
      </c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>
      <c r="A816" s="10">
        <v>4.5999999999999996</v>
      </c>
      <c r="B816" s="19" t="s">
        <v>38</v>
      </c>
      <c r="C816" s="18" t="s">
        <v>92</v>
      </c>
      <c r="D816" s="18" t="s">
        <v>68</v>
      </c>
      <c r="E816" s="13">
        <v>0.80324499999999999</v>
      </c>
      <c r="F816" s="13">
        <v>0.85199999999999998</v>
      </c>
      <c r="G816" s="13">
        <v>0.88500000000000001</v>
      </c>
      <c r="H816" s="13">
        <v>0.88300000000000001</v>
      </c>
      <c r="I816" s="14" t="s">
        <v>213</v>
      </c>
      <c r="J816" s="14" t="s">
        <v>224</v>
      </c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>
      <c r="A817" s="10">
        <v>4.5999999999999996</v>
      </c>
      <c r="B817" s="19" t="s">
        <v>38</v>
      </c>
      <c r="C817" s="17" t="s">
        <v>93</v>
      </c>
      <c r="D817" s="17" t="s">
        <v>82</v>
      </c>
      <c r="E817" s="13">
        <v>0.92600000000000005</v>
      </c>
      <c r="F817" s="13">
        <v>0.93400000000000005</v>
      </c>
      <c r="G817" s="13">
        <v>0.88500000000000001</v>
      </c>
      <c r="H817" s="13">
        <v>0.88300000000000001</v>
      </c>
      <c r="I817" s="14" t="s">
        <v>213</v>
      </c>
      <c r="J817" s="14" t="s">
        <v>224</v>
      </c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>
      <c r="A818" s="10">
        <v>4.5999999999999996</v>
      </c>
      <c r="B818" s="19" t="s">
        <v>38</v>
      </c>
      <c r="C818" s="18" t="s">
        <v>68</v>
      </c>
      <c r="D818" s="18" t="s">
        <v>68</v>
      </c>
      <c r="E818" s="13">
        <v>0.80495700000000003</v>
      </c>
      <c r="F818" s="13">
        <v>0.85199999999999998</v>
      </c>
      <c r="G818" s="13">
        <v>0.88500000000000001</v>
      </c>
      <c r="H818" s="13">
        <v>0.88300000000000001</v>
      </c>
      <c r="I818" s="14" t="s">
        <v>213</v>
      </c>
      <c r="J818" s="14" t="s">
        <v>224</v>
      </c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>
      <c r="A819" s="10">
        <v>4.5999999999999996</v>
      </c>
      <c r="B819" s="19" t="s">
        <v>38</v>
      </c>
      <c r="C819" s="17" t="s">
        <v>94</v>
      </c>
      <c r="D819" s="17" t="s">
        <v>66</v>
      </c>
      <c r="E819" s="13">
        <v>0.96516999999999997</v>
      </c>
      <c r="F819" s="13">
        <v>0.94899999999999995</v>
      </c>
      <c r="G819" s="13">
        <v>0.88500000000000001</v>
      </c>
      <c r="H819" s="13">
        <v>0.88300000000000001</v>
      </c>
      <c r="I819" s="14" t="s">
        <v>213</v>
      </c>
      <c r="J819" s="14" t="s">
        <v>224</v>
      </c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>
      <c r="A820" s="10">
        <v>4.5999999999999996</v>
      </c>
      <c r="B820" s="19" t="s">
        <v>38</v>
      </c>
      <c r="C820" s="18" t="s">
        <v>95</v>
      </c>
      <c r="D820" s="18" t="s">
        <v>66</v>
      </c>
      <c r="E820" s="13">
        <v>0.94777699999999998</v>
      </c>
      <c r="F820" s="13">
        <v>0.94899999999999995</v>
      </c>
      <c r="G820" s="13">
        <v>0.88500000000000001</v>
      </c>
      <c r="H820" s="13">
        <v>0.88300000000000001</v>
      </c>
      <c r="I820" s="14" t="s">
        <v>213</v>
      </c>
      <c r="J820" s="14" t="s">
        <v>224</v>
      </c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>
      <c r="A821" s="10">
        <v>4.5999999999999996</v>
      </c>
      <c r="B821" s="19" t="s">
        <v>38</v>
      </c>
      <c r="C821" s="17" t="s">
        <v>96</v>
      </c>
      <c r="D821" s="17" t="s">
        <v>68</v>
      </c>
      <c r="E821" s="13">
        <v>0.93468200000000001</v>
      </c>
      <c r="F821" s="13">
        <v>0.85199999999999998</v>
      </c>
      <c r="G821" s="13">
        <v>0.88500000000000001</v>
      </c>
      <c r="H821" s="13">
        <v>0.88300000000000001</v>
      </c>
      <c r="I821" s="14" t="s">
        <v>213</v>
      </c>
      <c r="J821" s="14" t="s">
        <v>224</v>
      </c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>
      <c r="A822" s="10">
        <v>4.5999999999999996</v>
      </c>
      <c r="B822" s="19" t="s">
        <v>38</v>
      </c>
      <c r="C822" s="18" t="s">
        <v>97</v>
      </c>
      <c r="D822" s="18" t="s">
        <v>68</v>
      </c>
      <c r="E822" s="13">
        <v>0.95663600000000004</v>
      </c>
      <c r="F822" s="13">
        <v>0.85199999999999998</v>
      </c>
      <c r="G822" s="13">
        <v>0.88500000000000001</v>
      </c>
      <c r="H822" s="13">
        <v>0.88300000000000001</v>
      </c>
      <c r="I822" s="14" t="s">
        <v>213</v>
      </c>
      <c r="J822" s="14" t="s">
        <v>224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>
      <c r="A823" s="10">
        <v>4.5999999999999996</v>
      </c>
      <c r="B823" s="19" t="s">
        <v>38</v>
      </c>
      <c r="C823" s="17" t="s">
        <v>98</v>
      </c>
      <c r="D823" s="17" t="s">
        <v>82</v>
      </c>
      <c r="E823" s="13">
        <v>0.92462599999999995</v>
      </c>
      <c r="F823" s="13">
        <v>0.93400000000000005</v>
      </c>
      <c r="G823" s="13">
        <v>0.88500000000000001</v>
      </c>
      <c r="H823" s="13">
        <v>0.88300000000000001</v>
      </c>
      <c r="I823" s="14" t="s">
        <v>213</v>
      </c>
      <c r="J823" s="14" t="s">
        <v>224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>
      <c r="A824" s="10">
        <v>4.5999999999999996</v>
      </c>
      <c r="B824" s="19" t="s">
        <v>38</v>
      </c>
      <c r="C824" s="18" t="s">
        <v>99</v>
      </c>
      <c r="D824" s="18" t="s">
        <v>72</v>
      </c>
      <c r="E824" s="13">
        <v>0.90529400000000004</v>
      </c>
      <c r="F824" s="13">
        <v>0.92400000000000004</v>
      </c>
      <c r="G824" s="13">
        <v>0.88500000000000001</v>
      </c>
      <c r="H824" s="13">
        <v>0.88300000000000001</v>
      </c>
      <c r="I824" s="14" t="s">
        <v>213</v>
      </c>
      <c r="J824" s="14" t="s">
        <v>224</v>
      </c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>
      <c r="A825" s="10">
        <v>4.5999999999999996</v>
      </c>
      <c r="B825" s="19" t="s">
        <v>38</v>
      </c>
      <c r="C825" s="17" t="s">
        <v>100</v>
      </c>
      <c r="D825" s="17" t="s">
        <v>72</v>
      </c>
      <c r="E825" s="13">
        <v>0.92743200000000003</v>
      </c>
      <c r="F825" s="13">
        <v>0.92400000000000004</v>
      </c>
      <c r="G825" s="13">
        <v>0.88500000000000001</v>
      </c>
      <c r="H825" s="13">
        <v>0.88300000000000001</v>
      </c>
      <c r="I825" s="14" t="s">
        <v>213</v>
      </c>
      <c r="J825" s="14" t="s">
        <v>224</v>
      </c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>
      <c r="A826" s="10">
        <v>4.5999999999999996</v>
      </c>
      <c r="B826" s="19" t="s">
        <v>38</v>
      </c>
      <c r="C826" s="18" t="s">
        <v>101</v>
      </c>
      <c r="D826" s="18" t="s">
        <v>63</v>
      </c>
      <c r="E826" s="13">
        <v>0.98536800000000002</v>
      </c>
      <c r="F826" s="13">
        <v>0.91200000000000003</v>
      </c>
      <c r="G826" s="13">
        <v>0.88500000000000001</v>
      </c>
      <c r="H826" s="13">
        <v>0.88300000000000001</v>
      </c>
      <c r="I826" s="14" t="s">
        <v>213</v>
      </c>
      <c r="J826" s="14" t="s">
        <v>224</v>
      </c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>
      <c r="A827" s="10">
        <v>4.5999999999999996</v>
      </c>
      <c r="B827" s="19" t="s">
        <v>38</v>
      </c>
      <c r="C827" s="17" t="s">
        <v>102</v>
      </c>
      <c r="D827" s="17" t="s">
        <v>72</v>
      </c>
      <c r="E827" s="13">
        <v>0.89297000000000004</v>
      </c>
      <c r="F827" s="13">
        <v>0.92400000000000004</v>
      </c>
      <c r="G827" s="13">
        <v>0.88500000000000001</v>
      </c>
      <c r="H827" s="13">
        <v>0.88300000000000001</v>
      </c>
      <c r="I827" s="14" t="s">
        <v>213</v>
      </c>
      <c r="J827" s="14" t="s">
        <v>224</v>
      </c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>
      <c r="A828" s="10">
        <v>4.5999999999999996</v>
      </c>
      <c r="B828" s="19" t="s">
        <v>38</v>
      </c>
      <c r="C828" s="18" t="s">
        <v>103</v>
      </c>
      <c r="D828" s="18" t="s">
        <v>66</v>
      </c>
      <c r="E828" s="13">
        <v>0.91399600000000003</v>
      </c>
      <c r="F828" s="13">
        <v>0.94899999999999995</v>
      </c>
      <c r="G828" s="13">
        <v>0.88500000000000001</v>
      </c>
      <c r="H828" s="13">
        <v>0.88300000000000001</v>
      </c>
      <c r="I828" s="14" t="s">
        <v>213</v>
      </c>
      <c r="J828" s="14" t="s">
        <v>224</v>
      </c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>
      <c r="A829" s="10">
        <v>4.5999999999999996</v>
      </c>
      <c r="B829" s="19" t="s">
        <v>38</v>
      </c>
      <c r="C829" s="17" t="s">
        <v>104</v>
      </c>
      <c r="D829" s="17" t="s">
        <v>68</v>
      </c>
      <c r="E829" s="13">
        <v>0.790798</v>
      </c>
      <c r="F829" s="13">
        <v>0.85199999999999998</v>
      </c>
      <c r="G829" s="13">
        <v>0.88500000000000001</v>
      </c>
      <c r="H829" s="13">
        <v>0.88300000000000001</v>
      </c>
      <c r="I829" s="14" t="s">
        <v>213</v>
      </c>
      <c r="J829" s="14" t="s">
        <v>224</v>
      </c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>
      <c r="A830" s="121">
        <v>5.2</v>
      </c>
      <c r="B830" s="126" t="s">
        <v>248</v>
      </c>
      <c r="C830" s="123" t="s">
        <v>62</v>
      </c>
      <c r="D830" s="123" t="s">
        <v>63</v>
      </c>
      <c r="E830" s="125">
        <v>0.3957</v>
      </c>
      <c r="F830" s="125">
        <v>0.39369999999999999</v>
      </c>
      <c r="G830" s="125">
        <v>0.3901</v>
      </c>
      <c r="H830" s="125"/>
      <c r="I830" s="124">
        <v>2020</v>
      </c>
      <c r="J830" s="67" t="s">
        <v>225</v>
      </c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3.5" customHeight="1">
      <c r="A831" s="121">
        <v>5.2</v>
      </c>
      <c r="B831" s="126" t="s">
        <v>248</v>
      </c>
      <c r="C831" s="122" t="s">
        <v>65</v>
      </c>
      <c r="D831" s="122" t="s">
        <v>66</v>
      </c>
      <c r="E831" s="125">
        <v>0.3196</v>
      </c>
      <c r="F831" s="125">
        <v>0.375</v>
      </c>
      <c r="G831" s="125">
        <v>0.3901</v>
      </c>
      <c r="H831" s="125"/>
      <c r="I831" s="124">
        <v>2020</v>
      </c>
      <c r="J831" s="67" t="s">
        <v>225</v>
      </c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3.5" customHeight="1">
      <c r="A832" s="121">
        <v>5.2</v>
      </c>
      <c r="B832" s="126" t="s">
        <v>248</v>
      </c>
      <c r="C832" s="123" t="s">
        <v>63</v>
      </c>
      <c r="D832" s="123" t="s">
        <v>63</v>
      </c>
      <c r="E832" s="125">
        <v>0.32390000000000002</v>
      </c>
      <c r="F832" s="125">
        <v>0.39369999999999999</v>
      </c>
      <c r="G832" s="125">
        <v>0.3901</v>
      </c>
      <c r="H832" s="125"/>
      <c r="I832" s="124">
        <v>2020</v>
      </c>
      <c r="J832" s="67" t="s">
        <v>225</v>
      </c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3.5" customHeight="1">
      <c r="A833" s="121">
        <v>5.2</v>
      </c>
      <c r="B833" s="126" t="s">
        <v>248</v>
      </c>
      <c r="C833" s="122" t="s">
        <v>230</v>
      </c>
      <c r="D833" s="122" t="s">
        <v>68</v>
      </c>
      <c r="E833" s="125">
        <v>0.29680000000000001</v>
      </c>
      <c r="F833" s="125">
        <v>0.4158</v>
      </c>
      <c r="G833" s="125">
        <v>0.3901</v>
      </c>
      <c r="H833" s="125"/>
      <c r="I833" s="124">
        <v>2020</v>
      </c>
      <c r="J833" s="67" t="s">
        <v>225</v>
      </c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3.5" customHeight="1">
      <c r="A834" s="121">
        <v>5.2</v>
      </c>
      <c r="B834" s="126" t="s">
        <v>248</v>
      </c>
      <c r="C834" s="123" t="s">
        <v>69</v>
      </c>
      <c r="D834" s="123" t="s">
        <v>68</v>
      </c>
      <c r="E834" s="125">
        <v>0.34820000000000001</v>
      </c>
      <c r="F834" s="125">
        <v>0.4158</v>
      </c>
      <c r="G834" s="125">
        <v>0.3901</v>
      </c>
      <c r="H834" s="125"/>
      <c r="I834" s="124">
        <v>2020</v>
      </c>
      <c r="J834" s="67" t="s">
        <v>225</v>
      </c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3.5" customHeight="1">
      <c r="A835" s="121">
        <v>5.2</v>
      </c>
      <c r="B835" s="126" t="s">
        <v>248</v>
      </c>
      <c r="C835" s="122" t="s">
        <v>70</v>
      </c>
      <c r="D835" s="122" t="s">
        <v>66</v>
      </c>
      <c r="E835" s="125">
        <v>0.33260000000000001</v>
      </c>
      <c r="F835" s="125">
        <v>0.375</v>
      </c>
      <c r="G835" s="125">
        <v>0.3901</v>
      </c>
      <c r="H835" s="125"/>
      <c r="I835" s="124">
        <v>2020</v>
      </c>
      <c r="J835" s="67" t="s">
        <v>225</v>
      </c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3.5" customHeight="1">
      <c r="A836" s="121">
        <v>5.2</v>
      </c>
      <c r="B836" s="126" t="s">
        <v>248</v>
      </c>
      <c r="C836" s="123" t="s">
        <v>71</v>
      </c>
      <c r="D836" s="123" t="s">
        <v>72</v>
      </c>
      <c r="E836" s="125">
        <v>0.40400000000000003</v>
      </c>
      <c r="F836" s="125">
        <v>0.41120000000000001</v>
      </c>
      <c r="G836" s="125">
        <v>0.3901</v>
      </c>
      <c r="H836" s="125"/>
      <c r="I836" s="124">
        <v>2020</v>
      </c>
      <c r="J836" s="67" t="s">
        <v>225</v>
      </c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3.5" customHeight="1">
      <c r="A837" s="121">
        <v>5.2</v>
      </c>
      <c r="B837" s="126" t="s">
        <v>248</v>
      </c>
      <c r="C837" s="122" t="s">
        <v>73</v>
      </c>
      <c r="D837" s="122" t="s">
        <v>68</v>
      </c>
      <c r="E837" s="125">
        <v>0.51180000000000003</v>
      </c>
      <c r="F837" s="125">
        <v>0.4158</v>
      </c>
      <c r="G837" s="125">
        <v>0.3901</v>
      </c>
      <c r="H837" s="125"/>
      <c r="I837" s="124">
        <v>2020</v>
      </c>
      <c r="J837" s="67" t="s">
        <v>225</v>
      </c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3.5" customHeight="1">
      <c r="A838" s="121">
        <v>5.2</v>
      </c>
      <c r="B838" s="126" t="s">
        <v>248</v>
      </c>
      <c r="C838" s="123" t="s">
        <v>74</v>
      </c>
      <c r="D838" s="123" t="s">
        <v>68</v>
      </c>
      <c r="E838" s="125">
        <v>0.43580000000000002</v>
      </c>
      <c r="F838" s="125">
        <v>0.4158</v>
      </c>
      <c r="G838" s="125">
        <v>0.3901</v>
      </c>
      <c r="H838" s="125"/>
      <c r="I838" s="124">
        <v>2020</v>
      </c>
      <c r="J838" s="67" t="s">
        <v>225</v>
      </c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3.5" customHeight="1">
      <c r="A839" s="121">
        <v>5.2</v>
      </c>
      <c r="B839" s="126" t="s">
        <v>248</v>
      </c>
      <c r="C839" s="122" t="s">
        <v>75</v>
      </c>
      <c r="D839" s="122" t="s">
        <v>72</v>
      </c>
      <c r="E839" s="125">
        <v>0.42530000000000001</v>
      </c>
      <c r="F839" s="125">
        <v>0.41120000000000001</v>
      </c>
      <c r="G839" s="125">
        <v>0.3901</v>
      </c>
      <c r="H839" s="125"/>
      <c r="I839" s="124">
        <v>2020</v>
      </c>
      <c r="J839" s="67" t="s">
        <v>225</v>
      </c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3.5" customHeight="1">
      <c r="A840" s="121">
        <v>5.2</v>
      </c>
      <c r="B840" s="126" t="s">
        <v>248</v>
      </c>
      <c r="C840" s="123" t="s">
        <v>76</v>
      </c>
      <c r="D840" s="123" t="s">
        <v>68</v>
      </c>
      <c r="E840" s="125">
        <v>0.435</v>
      </c>
      <c r="F840" s="125">
        <v>0.4158</v>
      </c>
      <c r="G840" s="125">
        <v>0.3901</v>
      </c>
      <c r="H840" s="125"/>
      <c r="I840" s="124">
        <v>2020</v>
      </c>
      <c r="J840" s="67" t="s">
        <v>225</v>
      </c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3.5" customHeight="1">
      <c r="A841" s="121">
        <v>5.2</v>
      </c>
      <c r="B841" s="126" t="s">
        <v>248</v>
      </c>
      <c r="C841" s="122" t="s">
        <v>77</v>
      </c>
      <c r="D841" s="122" t="s">
        <v>66</v>
      </c>
      <c r="E841" s="125">
        <v>0.41599999999999998</v>
      </c>
      <c r="F841" s="125">
        <v>0.375</v>
      </c>
      <c r="G841" s="125">
        <v>0.3901</v>
      </c>
      <c r="H841" s="125"/>
      <c r="I841" s="124">
        <v>2020</v>
      </c>
      <c r="J841" s="67" t="s">
        <v>225</v>
      </c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3.5" customHeight="1">
      <c r="A842" s="121">
        <v>5.2</v>
      </c>
      <c r="B842" s="126" t="s">
        <v>248</v>
      </c>
      <c r="C842" s="123" t="s">
        <v>78</v>
      </c>
      <c r="D842" s="123" t="s">
        <v>68</v>
      </c>
      <c r="E842" s="125">
        <v>0.31419999999999998</v>
      </c>
      <c r="F842" s="125">
        <v>0.4158</v>
      </c>
      <c r="G842" s="125">
        <v>0.3901</v>
      </c>
      <c r="H842" s="125"/>
      <c r="I842" s="124">
        <v>2020</v>
      </c>
      <c r="J842" s="67" t="s">
        <v>225</v>
      </c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3.5" customHeight="1">
      <c r="A843" s="121">
        <v>5.2</v>
      </c>
      <c r="B843" s="126" t="s">
        <v>248</v>
      </c>
      <c r="C843" s="122" t="s">
        <v>79</v>
      </c>
      <c r="D843" s="122" t="s">
        <v>68</v>
      </c>
      <c r="E843" s="125">
        <v>0.34289999999999998</v>
      </c>
      <c r="F843" s="125">
        <v>0.4158</v>
      </c>
      <c r="G843" s="125">
        <v>0.3901</v>
      </c>
      <c r="H843" s="125"/>
      <c r="I843" s="124">
        <v>2020</v>
      </c>
      <c r="J843" s="67" t="s">
        <v>225</v>
      </c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3.5" customHeight="1">
      <c r="A844" s="121">
        <v>5.2</v>
      </c>
      <c r="B844" s="126" t="s">
        <v>248</v>
      </c>
      <c r="C844" s="123" t="s">
        <v>80</v>
      </c>
      <c r="D844" s="123" t="s">
        <v>66</v>
      </c>
      <c r="E844" s="125">
        <v>0.34179999999999999</v>
      </c>
      <c r="F844" s="125">
        <v>0.375</v>
      </c>
      <c r="G844" s="125">
        <v>0.3901</v>
      </c>
      <c r="H844" s="125"/>
      <c r="I844" s="124">
        <v>2020</v>
      </c>
      <c r="J844" s="67" t="s">
        <v>225</v>
      </c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3.5" customHeight="1">
      <c r="A845" s="121">
        <v>5.2</v>
      </c>
      <c r="B845" s="126" t="s">
        <v>248</v>
      </c>
      <c r="C845" s="122" t="s">
        <v>81</v>
      </c>
      <c r="D845" s="122" t="s">
        <v>82</v>
      </c>
      <c r="E845" s="125">
        <v>0.3987</v>
      </c>
      <c r="F845" s="125">
        <v>0.39069999999999999</v>
      </c>
      <c r="G845" s="125">
        <v>0.3901</v>
      </c>
      <c r="H845" s="125"/>
      <c r="I845" s="124">
        <v>2020</v>
      </c>
      <c r="J845" s="67" t="s">
        <v>225</v>
      </c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3.5" customHeight="1">
      <c r="A846" s="121">
        <v>5.2</v>
      </c>
      <c r="B846" s="126" t="s">
        <v>248</v>
      </c>
      <c r="C846" s="123" t="s">
        <v>83</v>
      </c>
      <c r="D846" s="123" t="s">
        <v>68</v>
      </c>
      <c r="E846" s="125">
        <v>0.46560000000000001</v>
      </c>
      <c r="F846" s="125">
        <v>0.4158</v>
      </c>
      <c r="G846" s="125">
        <v>0.3901</v>
      </c>
      <c r="H846" s="125"/>
      <c r="I846" s="124">
        <v>2020</v>
      </c>
      <c r="J846" s="67" t="s">
        <v>225</v>
      </c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3.5" customHeight="1">
      <c r="A847" s="121">
        <v>5.2</v>
      </c>
      <c r="B847" s="126" t="s">
        <v>248</v>
      </c>
      <c r="C847" s="122" t="s">
        <v>84</v>
      </c>
      <c r="D847" s="122" t="s">
        <v>68</v>
      </c>
      <c r="E847" s="125">
        <v>0.43009999999999998</v>
      </c>
      <c r="F847" s="125">
        <v>0.4158</v>
      </c>
      <c r="G847" s="125">
        <v>0.3901</v>
      </c>
      <c r="H847" s="125"/>
      <c r="I847" s="124">
        <v>2020</v>
      </c>
      <c r="J847" s="67" t="s">
        <v>225</v>
      </c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3.5" customHeight="1">
      <c r="A848" s="121">
        <v>5.2</v>
      </c>
      <c r="B848" s="126" t="s">
        <v>248</v>
      </c>
      <c r="C848" s="123" t="s">
        <v>85</v>
      </c>
      <c r="D848" s="123" t="s">
        <v>82</v>
      </c>
      <c r="E848" s="125">
        <v>0.3024</v>
      </c>
      <c r="F848" s="125">
        <v>0.39069999999999999</v>
      </c>
      <c r="G848" s="125">
        <v>0.3901</v>
      </c>
      <c r="H848" s="125"/>
      <c r="I848" s="124">
        <v>2020</v>
      </c>
      <c r="J848" s="67" t="s">
        <v>225</v>
      </c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3.5" customHeight="1">
      <c r="A849" s="121">
        <v>5.2</v>
      </c>
      <c r="B849" s="126" t="s">
        <v>248</v>
      </c>
      <c r="C849" s="122" t="s">
        <v>86</v>
      </c>
      <c r="D849" s="122" t="s">
        <v>82</v>
      </c>
      <c r="E849" s="125">
        <v>0.41060000000000002</v>
      </c>
      <c r="F849" s="125">
        <v>0.39069999999999999</v>
      </c>
      <c r="G849" s="125">
        <v>0.3901</v>
      </c>
      <c r="H849" s="125"/>
      <c r="I849" s="124">
        <v>2020</v>
      </c>
      <c r="J849" s="67" t="s">
        <v>225</v>
      </c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3.5" customHeight="1">
      <c r="A850" s="121">
        <v>5.2</v>
      </c>
      <c r="B850" s="126" t="s">
        <v>248</v>
      </c>
      <c r="C850" s="123" t="s">
        <v>87</v>
      </c>
      <c r="D850" s="123" t="s">
        <v>66</v>
      </c>
      <c r="E850" s="125">
        <v>0.4027</v>
      </c>
      <c r="F850" s="125">
        <v>0.375</v>
      </c>
      <c r="G850" s="125">
        <v>0.3901</v>
      </c>
      <c r="H850" s="125"/>
      <c r="I850" s="124">
        <v>2020</v>
      </c>
      <c r="J850" s="67" t="s">
        <v>225</v>
      </c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3.5" customHeight="1">
      <c r="A851" s="121">
        <v>5.2</v>
      </c>
      <c r="B851" s="126" t="s">
        <v>248</v>
      </c>
      <c r="C851" s="122" t="s">
        <v>88</v>
      </c>
      <c r="D851" s="122" t="s">
        <v>68</v>
      </c>
      <c r="E851" s="125">
        <v>0.3876</v>
      </c>
      <c r="F851" s="125">
        <v>0.4158</v>
      </c>
      <c r="G851" s="125">
        <v>0.3901</v>
      </c>
      <c r="H851" s="125"/>
      <c r="I851" s="124">
        <v>2020</v>
      </c>
      <c r="J851" s="67" t="s">
        <v>225</v>
      </c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3.5" customHeight="1">
      <c r="A852" s="121">
        <v>5.2</v>
      </c>
      <c r="B852" s="126" t="s">
        <v>248</v>
      </c>
      <c r="C852" s="123" t="s">
        <v>89</v>
      </c>
      <c r="D852" s="123" t="s">
        <v>68</v>
      </c>
      <c r="E852" s="125">
        <v>0.49930000000000002</v>
      </c>
      <c r="F852" s="125">
        <v>0.4158</v>
      </c>
      <c r="G852" s="125">
        <v>0.3901</v>
      </c>
      <c r="H852" s="125"/>
      <c r="I852" s="124">
        <v>2020</v>
      </c>
      <c r="J852" s="67" t="s">
        <v>225</v>
      </c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3.5" customHeight="1">
      <c r="A853" s="121">
        <v>5.2</v>
      </c>
      <c r="B853" s="126" t="s">
        <v>248</v>
      </c>
      <c r="C853" s="122" t="s">
        <v>90</v>
      </c>
      <c r="D853" s="122" t="s">
        <v>66</v>
      </c>
      <c r="E853" s="125">
        <v>0.33069999999999999</v>
      </c>
      <c r="F853" s="125">
        <v>0.375</v>
      </c>
      <c r="G853" s="125">
        <v>0.3901</v>
      </c>
      <c r="H853" s="125"/>
      <c r="I853" s="124">
        <v>2020</v>
      </c>
      <c r="J853" s="67" t="s">
        <v>225</v>
      </c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3.5" customHeight="1">
      <c r="A854" s="121">
        <v>5.2</v>
      </c>
      <c r="B854" s="126" t="s">
        <v>248</v>
      </c>
      <c r="C854" s="123" t="s">
        <v>91</v>
      </c>
      <c r="D854" s="123" t="s">
        <v>66</v>
      </c>
      <c r="E854" s="125">
        <v>0.3196</v>
      </c>
      <c r="F854" s="125">
        <v>0.375</v>
      </c>
      <c r="G854" s="125">
        <v>0.3901</v>
      </c>
      <c r="H854" s="125"/>
      <c r="I854" s="124">
        <v>2020</v>
      </c>
      <c r="J854" s="67" t="s">
        <v>225</v>
      </c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3.5" customHeight="1">
      <c r="A855" s="121">
        <v>5.2</v>
      </c>
      <c r="B855" s="126" t="s">
        <v>248</v>
      </c>
      <c r="C855" s="122" t="s">
        <v>82</v>
      </c>
      <c r="D855" s="122" t="s">
        <v>82</v>
      </c>
      <c r="E855" s="125">
        <v>0.49780000000000002</v>
      </c>
      <c r="F855" s="125">
        <v>0.39069999999999999</v>
      </c>
      <c r="G855" s="125">
        <v>0.3901</v>
      </c>
      <c r="H855" s="125"/>
      <c r="I855" s="124">
        <v>2020</v>
      </c>
      <c r="J855" s="67" t="s">
        <v>225</v>
      </c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3.5" customHeight="1">
      <c r="A856" s="121">
        <v>5.2</v>
      </c>
      <c r="B856" s="126" t="s">
        <v>248</v>
      </c>
      <c r="C856" s="123" t="s">
        <v>92</v>
      </c>
      <c r="D856" s="123" t="s">
        <v>68</v>
      </c>
      <c r="E856" s="125">
        <v>0.49330000000000002</v>
      </c>
      <c r="F856" s="125">
        <v>0.4158</v>
      </c>
      <c r="G856" s="125">
        <v>0.3901</v>
      </c>
      <c r="H856" s="125"/>
      <c r="I856" s="124">
        <v>2020</v>
      </c>
      <c r="J856" s="67" t="s">
        <v>225</v>
      </c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3.5" customHeight="1">
      <c r="A857" s="121">
        <v>5.2</v>
      </c>
      <c r="B857" s="126" t="s">
        <v>248</v>
      </c>
      <c r="C857" s="122" t="s">
        <v>93</v>
      </c>
      <c r="D857" s="122" t="s">
        <v>82</v>
      </c>
      <c r="E857" s="125">
        <v>0.39579999999999999</v>
      </c>
      <c r="F857" s="125">
        <v>0.39069999999999999</v>
      </c>
      <c r="G857" s="125">
        <v>0.3901</v>
      </c>
      <c r="H857" s="125"/>
      <c r="I857" s="124">
        <v>2020</v>
      </c>
      <c r="J857" s="67" t="s">
        <v>225</v>
      </c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3.5" customHeight="1">
      <c r="A858" s="121">
        <v>5.2</v>
      </c>
      <c r="B858" s="126" t="s">
        <v>248</v>
      </c>
      <c r="C858" s="123" t="s">
        <v>68</v>
      </c>
      <c r="D858" s="123" t="s">
        <v>68</v>
      </c>
      <c r="E858" s="125">
        <v>0.41620000000000001</v>
      </c>
      <c r="F858" s="125">
        <v>0.4158</v>
      </c>
      <c r="G858" s="125">
        <v>0.3901</v>
      </c>
      <c r="H858" s="125"/>
      <c r="I858" s="124">
        <v>2020</v>
      </c>
      <c r="J858" s="67" t="s">
        <v>225</v>
      </c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3.5" customHeight="1">
      <c r="A859" s="121">
        <v>5.2</v>
      </c>
      <c r="B859" s="126" t="s">
        <v>248</v>
      </c>
      <c r="C859" s="122" t="s">
        <v>94</v>
      </c>
      <c r="D859" s="122" t="s">
        <v>66</v>
      </c>
      <c r="E859" s="125">
        <v>0.46760000000000002</v>
      </c>
      <c r="F859" s="125">
        <v>0.375</v>
      </c>
      <c r="G859" s="125">
        <v>0.3901</v>
      </c>
      <c r="H859" s="125"/>
      <c r="I859" s="124">
        <v>2020</v>
      </c>
      <c r="J859" s="67" t="s">
        <v>225</v>
      </c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3.5" customHeight="1">
      <c r="A860" s="121">
        <v>5.2</v>
      </c>
      <c r="B860" s="126" t="s">
        <v>248</v>
      </c>
      <c r="C860" s="123" t="s">
        <v>95</v>
      </c>
      <c r="D860" s="123" t="s">
        <v>66</v>
      </c>
      <c r="E860" s="125">
        <v>0.378</v>
      </c>
      <c r="F860" s="125">
        <v>0.375</v>
      </c>
      <c r="G860" s="125">
        <v>0.3901</v>
      </c>
      <c r="H860" s="125"/>
      <c r="I860" s="124">
        <v>2020</v>
      </c>
      <c r="J860" s="67" t="s">
        <v>225</v>
      </c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3.5" customHeight="1">
      <c r="A861" s="121">
        <v>5.2</v>
      </c>
      <c r="B861" s="126" t="s">
        <v>248</v>
      </c>
      <c r="C861" s="122" t="s">
        <v>96</v>
      </c>
      <c r="D861" s="122" t="s">
        <v>68</v>
      </c>
      <c r="E861" s="125">
        <v>0.3362</v>
      </c>
      <c r="F861" s="125">
        <v>0.4158</v>
      </c>
      <c r="G861" s="125">
        <v>0.3901</v>
      </c>
      <c r="H861" s="125"/>
      <c r="I861" s="124">
        <v>2020</v>
      </c>
      <c r="J861" s="67" t="s">
        <v>225</v>
      </c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3.5" customHeight="1">
      <c r="A862" s="121">
        <v>5.2</v>
      </c>
      <c r="B862" s="126" t="s">
        <v>248</v>
      </c>
      <c r="C862" s="123" t="s">
        <v>97</v>
      </c>
      <c r="D862" s="123" t="s">
        <v>68</v>
      </c>
      <c r="E862" s="125">
        <v>0.4758</v>
      </c>
      <c r="F862" s="125">
        <v>0.4158</v>
      </c>
      <c r="G862" s="125">
        <v>0.3901</v>
      </c>
      <c r="H862" s="125"/>
      <c r="I862" s="124">
        <v>2020</v>
      </c>
      <c r="J862" s="67" t="s">
        <v>225</v>
      </c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3.5" customHeight="1">
      <c r="A863" s="121">
        <v>5.2</v>
      </c>
      <c r="B863" s="126" t="s">
        <v>248</v>
      </c>
      <c r="C863" s="122" t="s">
        <v>98</v>
      </c>
      <c r="D863" s="122" t="s">
        <v>82</v>
      </c>
      <c r="E863" s="125">
        <v>0.33910000000000001</v>
      </c>
      <c r="F863" s="125">
        <v>0.39069999999999999</v>
      </c>
      <c r="G863" s="125">
        <v>0.3901</v>
      </c>
      <c r="H863" s="125"/>
      <c r="I863" s="124">
        <v>2020</v>
      </c>
      <c r="J863" s="67" t="s">
        <v>225</v>
      </c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3.5" customHeight="1">
      <c r="A864" s="121">
        <v>5.2</v>
      </c>
      <c r="B864" s="126" t="s">
        <v>248</v>
      </c>
      <c r="C864" s="123" t="s">
        <v>99</v>
      </c>
      <c r="D864" s="123" t="s">
        <v>72</v>
      </c>
      <c r="E864" s="125">
        <v>0.36870000000000003</v>
      </c>
      <c r="F864" s="125">
        <v>0.41120000000000001</v>
      </c>
      <c r="G864" s="125">
        <v>0.3901</v>
      </c>
      <c r="H864" s="125"/>
      <c r="I864" s="124">
        <v>2020</v>
      </c>
      <c r="J864" s="67" t="s">
        <v>225</v>
      </c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3.5" customHeight="1">
      <c r="A865" s="121">
        <v>5.2</v>
      </c>
      <c r="B865" s="126" t="s">
        <v>248</v>
      </c>
      <c r="C865" s="122" t="s">
        <v>100</v>
      </c>
      <c r="D865" s="122" t="s">
        <v>72</v>
      </c>
      <c r="E865" s="125">
        <v>0.39650000000000002</v>
      </c>
      <c r="F865" s="125">
        <v>0.41120000000000001</v>
      </c>
      <c r="G865" s="125">
        <v>0.3901</v>
      </c>
      <c r="H865" s="125"/>
      <c r="I865" s="124">
        <v>2020</v>
      </c>
      <c r="J865" s="67" t="s">
        <v>225</v>
      </c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3.5" customHeight="1">
      <c r="A866" s="121">
        <v>5.2</v>
      </c>
      <c r="B866" s="126" t="s">
        <v>248</v>
      </c>
      <c r="C866" s="123" t="s">
        <v>101</v>
      </c>
      <c r="D866" s="123" t="s">
        <v>63</v>
      </c>
      <c r="E866" s="125">
        <v>0.46160000000000001</v>
      </c>
      <c r="F866" s="125">
        <v>0.39369999999999999</v>
      </c>
      <c r="G866" s="125">
        <v>0.3901</v>
      </c>
      <c r="H866" s="125"/>
      <c r="I866" s="124">
        <v>2020</v>
      </c>
      <c r="J866" s="67" t="s">
        <v>225</v>
      </c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3.5" customHeight="1">
      <c r="A867" s="121">
        <v>5.2</v>
      </c>
      <c r="B867" s="126" t="s">
        <v>248</v>
      </c>
      <c r="C867" s="122" t="s">
        <v>102</v>
      </c>
      <c r="D867" s="122" t="s">
        <v>72</v>
      </c>
      <c r="E867" s="125">
        <v>0.4617</v>
      </c>
      <c r="F867" s="125">
        <v>0.41120000000000001</v>
      </c>
      <c r="G867" s="125">
        <v>0.3901</v>
      </c>
      <c r="H867" s="125"/>
      <c r="I867" s="124">
        <v>2020</v>
      </c>
      <c r="J867" s="67" t="s">
        <v>225</v>
      </c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3.5" customHeight="1">
      <c r="A868" s="121">
        <v>5.2</v>
      </c>
      <c r="B868" s="126" t="s">
        <v>248</v>
      </c>
      <c r="C868" s="123" t="s">
        <v>103</v>
      </c>
      <c r="D868" s="123" t="s">
        <v>66</v>
      </c>
      <c r="E868" s="125">
        <v>0.38219999999999998</v>
      </c>
      <c r="F868" s="125">
        <v>0.375</v>
      </c>
      <c r="G868" s="125">
        <v>0.3901</v>
      </c>
      <c r="H868" s="125"/>
      <c r="I868" s="124">
        <v>2020</v>
      </c>
      <c r="J868" s="67" t="s">
        <v>225</v>
      </c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3.5" customHeight="1">
      <c r="A869" s="121">
        <v>5.2</v>
      </c>
      <c r="B869" s="126" t="s">
        <v>248</v>
      </c>
      <c r="C869" s="122" t="s">
        <v>104</v>
      </c>
      <c r="D869" s="122" t="s">
        <v>68</v>
      </c>
      <c r="E869" s="125">
        <v>0.46450000000000002</v>
      </c>
      <c r="F869" s="125">
        <v>0.4158</v>
      </c>
      <c r="G869" s="125">
        <v>0.3901</v>
      </c>
      <c r="H869" s="125"/>
      <c r="I869" s="124">
        <v>2020</v>
      </c>
      <c r="J869" s="67" t="s">
        <v>225</v>
      </c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3.5" customHeight="1">
      <c r="A870" s="10">
        <v>5.4</v>
      </c>
      <c r="B870" s="19" t="s">
        <v>46</v>
      </c>
      <c r="C870" s="18" t="s">
        <v>62</v>
      </c>
      <c r="D870" s="18" t="s">
        <v>63</v>
      </c>
      <c r="E870" s="13">
        <v>0.4</v>
      </c>
      <c r="F870" s="13">
        <v>0.26700000000000002</v>
      </c>
      <c r="G870" s="13">
        <v>0.33189999999999997</v>
      </c>
      <c r="H870" s="13"/>
      <c r="I870" s="14">
        <v>2020</v>
      </c>
      <c r="J870" s="68" t="s">
        <v>226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>
      <c r="A871" s="10">
        <v>5.4</v>
      </c>
      <c r="B871" s="19" t="s">
        <v>46</v>
      </c>
      <c r="C871" s="17" t="s">
        <v>65</v>
      </c>
      <c r="D871" s="17" t="s">
        <v>66</v>
      </c>
      <c r="E871" s="13"/>
      <c r="F871" s="13">
        <v>0.36170000000000002</v>
      </c>
      <c r="G871" s="13">
        <v>0.33189999999999997</v>
      </c>
      <c r="H871" s="13"/>
      <c r="I871" s="14">
        <v>2020</v>
      </c>
      <c r="J871" s="68" t="s">
        <v>226</v>
      </c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>
      <c r="A872" s="10">
        <v>5.4</v>
      </c>
      <c r="B872" s="19" t="s">
        <v>46</v>
      </c>
      <c r="C872" s="18" t="s">
        <v>63</v>
      </c>
      <c r="D872" s="18" t="s">
        <v>63</v>
      </c>
      <c r="E872" s="13">
        <v>0.2</v>
      </c>
      <c r="F872" s="13">
        <v>0.26700000000000002</v>
      </c>
      <c r="G872" s="13">
        <v>0.33189999999999997</v>
      </c>
      <c r="H872" s="13"/>
      <c r="I872" s="14">
        <v>2020</v>
      </c>
      <c r="J872" s="68" t="s">
        <v>226</v>
      </c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>
      <c r="A873" s="10">
        <v>5.4</v>
      </c>
      <c r="B873" s="19" t="s">
        <v>46</v>
      </c>
      <c r="C873" s="17" t="s">
        <v>67</v>
      </c>
      <c r="D873" s="17" t="s">
        <v>68</v>
      </c>
      <c r="E873" s="13">
        <v>0.1429</v>
      </c>
      <c r="F873" s="13">
        <v>0.3</v>
      </c>
      <c r="G873" s="13">
        <v>0.33189999999999997</v>
      </c>
      <c r="H873" s="13"/>
      <c r="I873" s="14">
        <v>2020</v>
      </c>
      <c r="J873" s="68" t="s">
        <v>226</v>
      </c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>
      <c r="A874" s="10">
        <v>5.4</v>
      </c>
      <c r="B874" s="19" t="s">
        <v>46</v>
      </c>
      <c r="C874" s="18" t="s">
        <v>69</v>
      </c>
      <c r="D874" s="18" t="s">
        <v>68</v>
      </c>
      <c r="E874" s="13">
        <v>0.28570000000000001</v>
      </c>
      <c r="F874" s="13">
        <v>0.3</v>
      </c>
      <c r="G874" s="13">
        <v>0.33189999999999997</v>
      </c>
      <c r="H874" s="13"/>
      <c r="I874" s="14">
        <v>2020</v>
      </c>
      <c r="J874" s="68" t="s">
        <v>226</v>
      </c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>
      <c r="A875" s="10">
        <v>5.4</v>
      </c>
      <c r="B875" s="19" t="s">
        <v>46</v>
      </c>
      <c r="C875" s="17" t="s">
        <v>70</v>
      </c>
      <c r="D875" s="17" t="s">
        <v>66</v>
      </c>
      <c r="E875" s="13">
        <v>0.8</v>
      </c>
      <c r="F875" s="13">
        <v>0.36170000000000002</v>
      </c>
      <c r="G875" s="13">
        <v>0.33189999999999997</v>
      </c>
      <c r="H875" s="13"/>
      <c r="I875" s="14">
        <v>2020</v>
      </c>
      <c r="J875" s="68" t="s">
        <v>226</v>
      </c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>
      <c r="A876" s="10">
        <v>5.4</v>
      </c>
      <c r="B876" s="19" t="s">
        <v>46</v>
      </c>
      <c r="C876" s="18" t="s">
        <v>71</v>
      </c>
      <c r="D876" s="18" t="s">
        <v>72</v>
      </c>
      <c r="E876" s="13">
        <v>0.6</v>
      </c>
      <c r="F876" s="13">
        <v>0.29630000000000001</v>
      </c>
      <c r="G876" s="13">
        <v>0.33189999999999997</v>
      </c>
      <c r="H876" s="13"/>
      <c r="I876" s="14">
        <v>2020</v>
      </c>
      <c r="J876" s="68" t="s">
        <v>226</v>
      </c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>
      <c r="A877" s="10">
        <v>5.4</v>
      </c>
      <c r="B877" s="19" t="s">
        <v>46</v>
      </c>
      <c r="C877" s="17" t="s">
        <v>73</v>
      </c>
      <c r="D877" s="17" t="s">
        <v>68</v>
      </c>
      <c r="E877" s="13">
        <v>0.11</v>
      </c>
      <c r="F877" s="13">
        <v>0.3</v>
      </c>
      <c r="G877" s="13">
        <v>0.33189999999999997</v>
      </c>
      <c r="H877" s="13"/>
      <c r="I877" s="14">
        <v>2020</v>
      </c>
      <c r="J877" s="68" t="s">
        <v>226</v>
      </c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>
      <c r="A878" s="10">
        <v>5.4</v>
      </c>
      <c r="B878" s="19" t="s">
        <v>46</v>
      </c>
      <c r="C878" s="18" t="s">
        <v>74</v>
      </c>
      <c r="D878" s="18" t="s">
        <v>68</v>
      </c>
      <c r="E878" s="13">
        <v>0.25</v>
      </c>
      <c r="F878" s="13">
        <v>0.3</v>
      </c>
      <c r="G878" s="13">
        <v>0.33189999999999997</v>
      </c>
      <c r="H878" s="13"/>
      <c r="I878" s="14">
        <v>2020</v>
      </c>
      <c r="J878" s="68" t="s">
        <v>226</v>
      </c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>
      <c r="A879" s="10">
        <v>5.4</v>
      </c>
      <c r="B879" s="19" t="s">
        <v>46</v>
      </c>
      <c r="C879" s="17" t="s">
        <v>75</v>
      </c>
      <c r="D879" s="17" t="s">
        <v>72</v>
      </c>
      <c r="E879" s="13">
        <v>0.4</v>
      </c>
      <c r="F879" s="13">
        <v>0.29630000000000001</v>
      </c>
      <c r="G879" s="13">
        <v>0.33189999999999997</v>
      </c>
      <c r="H879" s="13"/>
      <c r="I879" s="14">
        <v>2020</v>
      </c>
      <c r="J879" s="68" t="s">
        <v>226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>
      <c r="A880" s="10">
        <v>5.4</v>
      </c>
      <c r="B880" s="19" t="s">
        <v>46</v>
      </c>
      <c r="C880" s="18" t="s">
        <v>76</v>
      </c>
      <c r="D880" s="18" t="s">
        <v>68</v>
      </c>
      <c r="E880" s="13">
        <v>0.2</v>
      </c>
      <c r="F880" s="13">
        <v>0.3</v>
      </c>
      <c r="G880" s="13">
        <v>0.33189999999999997</v>
      </c>
      <c r="H880" s="13"/>
      <c r="I880" s="14">
        <v>2020</v>
      </c>
      <c r="J880" s="68" t="s">
        <v>226</v>
      </c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>
      <c r="A881" s="10">
        <v>5.4</v>
      </c>
      <c r="B881" s="19" t="s">
        <v>46</v>
      </c>
      <c r="C881" s="17" t="s">
        <v>77</v>
      </c>
      <c r="D881" s="17" t="s">
        <v>66</v>
      </c>
      <c r="E881" s="13"/>
      <c r="F881" s="13">
        <v>0.36170000000000002</v>
      </c>
      <c r="G881" s="13">
        <v>0.33189999999999997</v>
      </c>
      <c r="H881" s="13"/>
      <c r="I881" s="14">
        <v>2020</v>
      </c>
      <c r="J881" s="68" t="s">
        <v>226</v>
      </c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>
      <c r="A882" s="10">
        <v>5.4</v>
      </c>
      <c r="B882" s="19" t="s">
        <v>46</v>
      </c>
      <c r="C882" s="18" t="s">
        <v>78</v>
      </c>
      <c r="D882" s="18" t="s">
        <v>68</v>
      </c>
      <c r="E882" s="13">
        <v>0.4</v>
      </c>
      <c r="F882" s="13">
        <v>0.3</v>
      </c>
      <c r="G882" s="13">
        <v>0.33189999999999997</v>
      </c>
      <c r="H882" s="13"/>
      <c r="I882" s="14">
        <v>2020</v>
      </c>
      <c r="J882" s="68" t="s">
        <v>226</v>
      </c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>
      <c r="A883" s="10">
        <v>5.4</v>
      </c>
      <c r="B883" s="19" t="s">
        <v>46</v>
      </c>
      <c r="C883" s="17" t="s">
        <v>79</v>
      </c>
      <c r="D883" s="17" t="s">
        <v>68</v>
      </c>
      <c r="E883" s="13">
        <v>0.2</v>
      </c>
      <c r="F883" s="13">
        <v>0.3</v>
      </c>
      <c r="G883" s="13">
        <v>0.33189999999999997</v>
      </c>
      <c r="H883" s="13"/>
      <c r="I883" s="14">
        <v>2020</v>
      </c>
      <c r="J883" s="68" t="s">
        <v>226</v>
      </c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>
      <c r="A884" s="10">
        <v>5.4</v>
      </c>
      <c r="B884" s="19" t="s">
        <v>46</v>
      </c>
      <c r="C884" s="18" t="s">
        <v>80</v>
      </c>
      <c r="D884" s="18" t="s">
        <v>66</v>
      </c>
      <c r="E884" s="13">
        <v>0.6</v>
      </c>
      <c r="F884" s="13">
        <v>0.36170000000000002</v>
      </c>
      <c r="G884" s="13">
        <v>0.33189999999999997</v>
      </c>
      <c r="H884" s="13"/>
      <c r="I884" s="14">
        <v>2020</v>
      </c>
      <c r="J884" s="68" t="s">
        <v>226</v>
      </c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>
      <c r="A885" s="10">
        <v>5.4</v>
      </c>
      <c r="B885" s="19" t="s">
        <v>46</v>
      </c>
      <c r="C885" s="17" t="s">
        <v>81</v>
      </c>
      <c r="D885" s="17" t="s">
        <v>82</v>
      </c>
      <c r="E885" s="13">
        <v>0.4</v>
      </c>
      <c r="F885" s="13">
        <v>0.54549999999999998</v>
      </c>
      <c r="G885" s="13">
        <v>0.33189999999999997</v>
      </c>
      <c r="H885" s="13"/>
      <c r="I885" s="14">
        <v>2020</v>
      </c>
      <c r="J885" s="68" t="s">
        <v>226</v>
      </c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>
      <c r="A886" s="10">
        <v>5.4</v>
      </c>
      <c r="B886" s="19" t="s">
        <v>46</v>
      </c>
      <c r="C886" s="18" t="s">
        <v>83</v>
      </c>
      <c r="D886" s="18" t="s">
        <v>68</v>
      </c>
      <c r="E886" s="13">
        <v>0.2</v>
      </c>
      <c r="F886" s="13">
        <v>0.3</v>
      </c>
      <c r="G886" s="13">
        <v>0.33189999999999997</v>
      </c>
      <c r="H886" s="13"/>
      <c r="I886" s="14">
        <v>2020</v>
      </c>
      <c r="J886" s="68" t="s">
        <v>226</v>
      </c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>
      <c r="A887" s="10">
        <v>5.4</v>
      </c>
      <c r="B887" s="19" t="s">
        <v>46</v>
      </c>
      <c r="C887" s="17" t="s">
        <v>84</v>
      </c>
      <c r="D887" s="17" t="s">
        <v>68</v>
      </c>
      <c r="E887" s="13">
        <v>0.2</v>
      </c>
      <c r="F887" s="13">
        <v>0.3</v>
      </c>
      <c r="G887" s="13">
        <v>0.33189999999999997</v>
      </c>
      <c r="H887" s="13"/>
      <c r="I887" s="14">
        <v>2020</v>
      </c>
      <c r="J887" s="68" t="s">
        <v>226</v>
      </c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>
      <c r="A888" s="10">
        <v>5.4</v>
      </c>
      <c r="B888" s="19" t="s">
        <v>46</v>
      </c>
      <c r="C888" s="18" t="s">
        <v>85</v>
      </c>
      <c r="D888" s="18" t="s">
        <v>82</v>
      </c>
      <c r="E888" s="13"/>
      <c r="F888" s="13">
        <v>0.54549999999999998</v>
      </c>
      <c r="G888" s="13">
        <v>0.33189999999999997</v>
      </c>
      <c r="H888" s="13"/>
      <c r="I888" s="14">
        <v>2020</v>
      </c>
      <c r="J888" s="68" t="s">
        <v>226</v>
      </c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>
      <c r="A889" s="10">
        <v>5.4</v>
      </c>
      <c r="B889" s="19" t="s">
        <v>46</v>
      </c>
      <c r="C889" s="17" t="s">
        <v>86</v>
      </c>
      <c r="D889" s="17" t="s">
        <v>82</v>
      </c>
      <c r="E889" s="13">
        <v>0.42859999999999998</v>
      </c>
      <c r="F889" s="13">
        <v>0.54549999999999998</v>
      </c>
      <c r="G889" s="13">
        <v>0.33189999999999997</v>
      </c>
      <c r="H889" s="13"/>
      <c r="I889" s="14">
        <v>2020</v>
      </c>
      <c r="J889" s="68" t="s">
        <v>226</v>
      </c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>
      <c r="A890" s="10">
        <v>5.4</v>
      </c>
      <c r="B890" s="19" t="s">
        <v>46</v>
      </c>
      <c r="C890" s="18" t="s">
        <v>87</v>
      </c>
      <c r="D890" s="18" t="s">
        <v>66</v>
      </c>
      <c r="E890" s="13">
        <v>0.6</v>
      </c>
      <c r="F890" s="13">
        <v>0.36170000000000002</v>
      </c>
      <c r="G890" s="13">
        <v>0.33189999999999997</v>
      </c>
      <c r="H890" s="13"/>
      <c r="I890" s="14">
        <v>2020</v>
      </c>
      <c r="J890" s="68" t="s">
        <v>226</v>
      </c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>
      <c r="A891" s="10">
        <v>5.4</v>
      </c>
      <c r="B891" s="19" t="s">
        <v>46</v>
      </c>
      <c r="C891" s="17" t="s">
        <v>88</v>
      </c>
      <c r="D891" s="17" t="s">
        <v>68</v>
      </c>
      <c r="E891" s="13"/>
      <c r="F891" s="13">
        <v>0.3</v>
      </c>
      <c r="G891" s="13">
        <v>0.33189999999999997</v>
      </c>
      <c r="H891" s="13"/>
      <c r="I891" s="14">
        <v>2020</v>
      </c>
      <c r="J891" s="68" t="s">
        <v>226</v>
      </c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>
      <c r="A892" s="10">
        <v>5.4</v>
      </c>
      <c r="B892" s="19" t="s">
        <v>46</v>
      </c>
      <c r="C892" s="18" t="s">
        <v>89</v>
      </c>
      <c r="D892" s="18" t="s">
        <v>68</v>
      </c>
      <c r="E892" s="13">
        <v>0.4</v>
      </c>
      <c r="F892" s="13">
        <v>0.3</v>
      </c>
      <c r="G892" s="13">
        <v>0.33189999999999997</v>
      </c>
      <c r="H892" s="13"/>
      <c r="I892" s="14">
        <v>2020</v>
      </c>
      <c r="J892" s="68" t="s">
        <v>226</v>
      </c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>
      <c r="A893" s="10">
        <v>5.4</v>
      </c>
      <c r="B893" s="19" t="s">
        <v>46</v>
      </c>
      <c r="C893" s="17" t="s">
        <v>90</v>
      </c>
      <c r="D893" s="17" t="s">
        <v>66</v>
      </c>
      <c r="E893" s="13">
        <v>0.2</v>
      </c>
      <c r="F893" s="13">
        <v>0.36170000000000002</v>
      </c>
      <c r="G893" s="13">
        <v>0.33189999999999997</v>
      </c>
      <c r="H893" s="13"/>
      <c r="I893" s="14">
        <v>2020</v>
      </c>
      <c r="J893" s="68" t="s">
        <v>226</v>
      </c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>
      <c r="A894" s="10">
        <v>5.4</v>
      </c>
      <c r="B894" s="19" t="s">
        <v>46</v>
      </c>
      <c r="C894" s="18" t="s">
        <v>91</v>
      </c>
      <c r="D894" s="18" t="s">
        <v>66</v>
      </c>
      <c r="E894" s="13">
        <v>0.2</v>
      </c>
      <c r="F894" s="13">
        <v>0.36170000000000002</v>
      </c>
      <c r="G894" s="13">
        <v>0.33189999999999997</v>
      </c>
      <c r="H894" s="13"/>
      <c r="I894" s="14">
        <v>2020</v>
      </c>
      <c r="J894" s="68" t="s">
        <v>226</v>
      </c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>
      <c r="A895" s="10">
        <v>5.4</v>
      </c>
      <c r="B895" s="19" t="s">
        <v>46</v>
      </c>
      <c r="C895" s="17" t="s">
        <v>82</v>
      </c>
      <c r="D895" s="17" t="s">
        <v>82</v>
      </c>
      <c r="E895" s="13">
        <v>0.88890000000000002</v>
      </c>
      <c r="F895" s="13">
        <v>0.54549999999999998</v>
      </c>
      <c r="G895" s="13">
        <v>0.33189999999999997</v>
      </c>
      <c r="H895" s="13"/>
      <c r="I895" s="14">
        <v>2020</v>
      </c>
      <c r="J895" s="68" t="s">
        <v>226</v>
      </c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>
      <c r="A896" s="10">
        <v>5.4</v>
      </c>
      <c r="B896" s="19" t="s">
        <v>46</v>
      </c>
      <c r="C896" s="18" t="s">
        <v>92</v>
      </c>
      <c r="D896" s="18" t="s">
        <v>68</v>
      </c>
      <c r="E896" s="13">
        <v>0.22220000000000001</v>
      </c>
      <c r="F896" s="13">
        <v>0.3</v>
      </c>
      <c r="G896" s="13">
        <v>0.33189999999999997</v>
      </c>
      <c r="H896" s="13"/>
      <c r="I896" s="14">
        <v>2020</v>
      </c>
      <c r="J896" s="68" t="s">
        <v>226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>
      <c r="A897" s="10">
        <v>5.4</v>
      </c>
      <c r="B897" s="19" t="s">
        <v>46</v>
      </c>
      <c r="C897" s="17" t="s">
        <v>93</v>
      </c>
      <c r="D897" s="17" t="s">
        <v>82</v>
      </c>
      <c r="E897" s="13">
        <v>0.28570000000000001</v>
      </c>
      <c r="F897" s="13">
        <v>0.54549999999999998</v>
      </c>
      <c r="G897" s="13">
        <v>0.33189999999999997</v>
      </c>
      <c r="H897" s="13"/>
      <c r="I897" s="14">
        <v>2020</v>
      </c>
      <c r="J897" s="68" t="s">
        <v>226</v>
      </c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>
      <c r="A898" s="10">
        <v>5.4</v>
      </c>
      <c r="B898" s="19" t="s">
        <v>46</v>
      </c>
      <c r="C898" s="18" t="s">
        <v>68</v>
      </c>
      <c r="D898" s="18" t="s">
        <v>68</v>
      </c>
      <c r="E898" s="13">
        <v>0.53300000000000003</v>
      </c>
      <c r="F898" s="13">
        <v>0.3</v>
      </c>
      <c r="G898" s="13">
        <v>0.33189999999999997</v>
      </c>
      <c r="H898" s="13"/>
      <c r="I898" s="14">
        <v>2020</v>
      </c>
      <c r="J898" s="68" t="s">
        <v>226</v>
      </c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>
      <c r="A899" s="10">
        <v>5.4</v>
      </c>
      <c r="B899" s="19" t="s">
        <v>46</v>
      </c>
      <c r="C899" s="17" t="s">
        <v>94</v>
      </c>
      <c r="D899" s="17" t="s">
        <v>66</v>
      </c>
      <c r="E899" s="13">
        <v>0.2</v>
      </c>
      <c r="F899" s="13">
        <v>0.36170000000000002</v>
      </c>
      <c r="G899" s="13">
        <v>0.33189999999999997</v>
      </c>
      <c r="H899" s="13"/>
      <c r="I899" s="14">
        <v>2020</v>
      </c>
      <c r="J899" s="68" t="s">
        <v>226</v>
      </c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>
      <c r="A900" s="10">
        <v>5.4</v>
      </c>
      <c r="B900" s="19" t="s">
        <v>46</v>
      </c>
      <c r="C900" s="18" t="s">
        <v>95</v>
      </c>
      <c r="D900" s="18" t="s">
        <v>66</v>
      </c>
      <c r="E900" s="13">
        <v>0.2</v>
      </c>
      <c r="F900" s="13">
        <v>0.36170000000000002</v>
      </c>
      <c r="G900" s="13">
        <v>0.33189999999999997</v>
      </c>
      <c r="H900" s="13"/>
      <c r="I900" s="14">
        <v>2020</v>
      </c>
      <c r="J900" s="68" t="s">
        <v>226</v>
      </c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>
      <c r="A901" s="10">
        <v>5.4</v>
      </c>
      <c r="B901" s="19" t="s">
        <v>46</v>
      </c>
      <c r="C901" s="17" t="s">
        <v>96</v>
      </c>
      <c r="D901" s="17" t="s">
        <v>68</v>
      </c>
      <c r="E901" s="13">
        <v>0.28570000000000001</v>
      </c>
      <c r="F901" s="13">
        <v>0.3</v>
      </c>
      <c r="G901" s="13">
        <v>0.33189999999999997</v>
      </c>
      <c r="H901" s="13"/>
      <c r="I901" s="14">
        <v>2020</v>
      </c>
      <c r="J901" s="68" t="s">
        <v>226</v>
      </c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>
      <c r="A902" s="10">
        <v>5.4</v>
      </c>
      <c r="B902" s="19" t="s">
        <v>46</v>
      </c>
      <c r="C902" s="18" t="s">
        <v>97</v>
      </c>
      <c r="D902" s="18" t="s">
        <v>68</v>
      </c>
      <c r="E902" s="13">
        <v>0.6</v>
      </c>
      <c r="F902" s="13">
        <v>0.3</v>
      </c>
      <c r="G902" s="13">
        <v>0.33189999999999997</v>
      </c>
      <c r="H902" s="13"/>
      <c r="I902" s="14">
        <v>2020</v>
      </c>
      <c r="J902" s="68" t="s">
        <v>226</v>
      </c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>
      <c r="A903" s="10">
        <v>5.4</v>
      </c>
      <c r="B903" s="19" t="s">
        <v>46</v>
      </c>
      <c r="C903" s="17" t="s">
        <v>98</v>
      </c>
      <c r="D903" s="17" t="s">
        <v>82</v>
      </c>
      <c r="E903" s="13">
        <v>0.6</v>
      </c>
      <c r="F903" s="13">
        <v>0.54549999999999998</v>
      </c>
      <c r="G903" s="13">
        <v>0.33189999999999997</v>
      </c>
      <c r="H903" s="13"/>
      <c r="I903" s="14">
        <v>2020</v>
      </c>
      <c r="J903" s="68" t="s">
        <v>226</v>
      </c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>
      <c r="A904" s="10">
        <v>5.4</v>
      </c>
      <c r="B904" s="19" t="s">
        <v>46</v>
      </c>
      <c r="C904" s="18" t="s">
        <v>99</v>
      </c>
      <c r="D904" s="18" t="s">
        <v>72</v>
      </c>
      <c r="E904" s="13">
        <v>0.2</v>
      </c>
      <c r="F904" s="13">
        <v>0.29630000000000001</v>
      </c>
      <c r="G904" s="13">
        <v>0.33189999999999997</v>
      </c>
      <c r="H904" s="13"/>
      <c r="I904" s="14">
        <v>2020</v>
      </c>
      <c r="J904" s="68" t="s">
        <v>226</v>
      </c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>
      <c r="A905" s="10">
        <v>5.4</v>
      </c>
      <c r="B905" s="19" t="s">
        <v>46</v>
      </c>
      <c r="C905" s="17" t="s">
        <v>100</v>
      </c>
      <c r="D905" s="17" t="s">
        <v>72</v>
      </c>
      <c r="E905" s="13">
        <v>0.2</v>
      </c>
      <c r="F905" s="13">
        <v>0.29630000000000001</v>
      </c>
      <c r="G905" s="13">
        <v>0.33189999999999997</v>
      </c>
      <c r="H905" s="13"/>
      <c r="I905" s="14">
        <v>2020</v>
      </c>
      <c r="J905" s="68" t="s">
        <v>226</v>
      </c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>
      <c r="A906" s="10">
        <v>5.4</v>
      </c>
      <c r="B906" s="19" t="s">
        <v>46</v>
      </c>
      <c r="C906" s="18" t="s">
        <v>101</v>
      </c>
      <c r="D906" s="18" t="s">
        <v>63</v>
      </c>
      <c r="E906" s="13">
        <v>0.2</v>
      </c>
      <c r="F906" s="13">
        <v>0.26700000000000002</v>
      </c>
      <c r="G906" s="13">
        <v>0.33189999999999997</v>
      </c>
      <c r="H906" s="13"/>
      <c r="I906" s="14">
        <v>2020</v>
      </c>
      <c r="J906" s="68" t="s">
        <v>226</v>
      </c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>
      <c r="A907" s="10">
        <v>5.4</v>
      </c>
      <c r="B907" s="19" t="s">
        <v>46</v>
      </c>
      <c r="C907" s="17" t="s">
        <v>102</v>
      </c>
      <c r="D907" s="17" t="s">
        <v>72</v>
      </c>
      <c r="E907" s="13">
        <v>0.1429</v>
      </c>
      <c r="F907" s="13">
        <v>0.29630000000000001</v>
      </c>
      <c r="G907" s="13">
        <v>0.33189999999999997</v>
      </c>
      <c r="H907" s="13"/>
      <c r="I907" s="14">
        <v>2020</v>
      </c>
      <c r="J907" s="68" t="s">
        <v>226</v>
      </c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>
      <c r="A908" s="10">
        <v>5.4</v>
      </c>
      <c r="B908" s="19" t="s">
        <v>46</v>
      </c>
      <c r="C908" s="18" t="s">
        <v>103</v>
      </c>
      <c r="D908" s="18" t="s">
        <v>66</v>
      </c>
      <c r="E908" s="13">
        <v>0.42859999999999998</v>
      </c>
      <c r="F908" s="13">
        <v>0.36170000000000002</v>
      </c>
      <c r="G908" s="13">
        <v>0.33189999999999997</v>
      </c>
      <c r="H908" s="13"/>
      <c r="I908" s="14">
        <v>2020</v>
      </c>
      <c r="J908" s="68" t="s">
        <v>226</v>
      </c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>
      <c r="A909" s="10">
        <v>5.4</v>
      </c>
      <c r="B909" s="19" t="s">
        <v>46</v>
      </c>
      <c r="C909" s="17" t="s">
        <v>104</v>
      </c>
      <c r="D909" s="17" t="s">
        <v>68</v>
      </c>
      <c r="E909" s="13">
        <v>0.1429</v>
      </c>
      <c r="F909" s="13">
        <v>0.3</v>
      </c>
      <c r="G909" s="13">
        <v>0.33189999999999997</v>
      </c>
      <c r="H909" s="13"/>
      <c r="I909" s="14">
        <v>2020</v>
      </c>
      <c r="J909" s="68" t="s">
        <v>226</v>
      </c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>
      <c r="A910" s="10">
        <v>5.5</v>
      </c>
      <c r="B910" s="19" t="s">
        <v>227</v>
      </c>
      <c r="C910" s="18" t="s">
        <v>62</v>
      </c>
      <c r="D910" s="18" t="s">
        <v>63</v>
      </c>
      <c r="E910" s="69">
        <f>0/2</f>
        <v>0</v>
      </c>
      <c r="F910" s="70">
        <f>1/9</f>
        <v>0.1111111111111111</v>
      </c>
      <c r="G910" s="70">
        <f t="shared" ref="G910:G949" si="0">48/157</f>
        <v>0.30573248407643311</v>
      </c>
      <c r="H910" s="13">
        <v>0.34</v>
      </c>
      <c r="I910" s="14">
        <v>2020</v>
      </c>
      <c r="J910" s="26" t="s">
        <v>228</v>
      </c>
      <c r="K910" s="20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>
      <c r="A911" s="10">
        <v>5.5</v>
      </c>
      <c r="B911" s="19" t="s">
        <v>227</v>
      </c>
      <c r="C911" s="17" t="s">
        <v>65</v>
      </c>
      <c r="D911" s="17" t="s">
        <v>66</v>
      </c>
      <c r="E911" s="71"/>
      <c r="F911" s="70">
        <f>5/13</f>
        <v>0.38461538461538464</v>
      </c>
      <c r="G911" s="70">
        <f t="shared" si="0"/>
        <v>0.30573248407643311</v>
      </c>
      <c r="H911" s="13">
        <v>0.34</v>
      </c>
      <c r="I911" s="14">
        <v>2020</v>
      </c>
      <c r="J911" s="26" t="s">
        <v>228</v>
      </c>
      <c r="K911" s="20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>
      <c r="A912" s="10">
        <v>5.5</v>
      </c>
      <c r="B912" s="19" t="s">
        <v>227</v>
      </c>
      <c r="C912" s="18" t="s">
        <v>63</v>
      </c>
      <c r="D912" s="18" t="s">
        <v>63</v>
      </c>
      <c r="E912" s="70">
        <f>1/3</f>
        <v>0.33333333333333331</v>
      </c>
      <c r="F912" s="70">
        <f>1/9</f>
        <v>0.1111111111111111</v>
      </c>
      <c r="G912" s="70">
        <f t="shared" si="0"/>
        <v>0.30573248407643311</v>
      </c>
      <c r="H912" s="13">
        <v>0.34</v>
      </c>
      <c r="I912" s="14">
        <v>2020</v>
      </c>
      <c r="J912" s="26" t="s">
        <v>228</v>
      </c>
      <c r="K912" s="20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>
      <c r="A913" s="10">
        <v>5.5</v>
      </c>
      <c r="B913" s="19" t="s">
        <v>227</v>
      </c>
      <c r="C913" s="17" t="s">
        <v>67</v>
      </c>
      <c r="D913" s="17" t="s">
        <v>68</v>
      </c>
      <c r="E913" s="70">
        <f>0/1</f>
        <v>0</v>
      </c>
      <c r="F913" s="70">
        <f t="shared" ref="F913:F914" si="1">39/121</f>
        <v>0.32231404958677684</v>
      </c>
      <c r="G913" s="70">
        <f t="shared" si="0"/>
        <v>0.30573248407643311</v>
      </c>
      <c r="H913" s="13">
        <v>0.34</v>
      </c>
      <c r="I913" s="14">
        <v>2020</v>
      </c>
      <c r="J913" s="26" t="s">
        <v>228</v>
      </c>
      <c r="K913" s="20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>
      <c r="A914" s="10">
        <v>5.5</v>
      </c>
      <c r="B914" s="19" t="s">
        <v>227</v>
      </c>
      <c r="C914" s="18" t="s">
        <v>69</v>
      </c>
      <c r="D914" s="18" t="s">
        <v>68</v>
      </c>
      <c r="E914" s="70">
        <f>0/3</f>
        <v>0</v>
      </c>
      <c r="F914" s="70">
        <f t="shared" si="1"/>
        <v>0.32231404958677684</v>
      </c>
      <c r="G914" s="70">
        <f t="shared" si="0"/>
        <v>0.30573248407643311</v>
      </c>
      <c r="H914" s="13">
        <v>0.34</v>
      </c>
      <c r="I914" s="14">
        <v>2020</v>
      </c>
      <c r="J914" s="26" t="s">
        <v>228</v>
      </c>
      <c r="K914" s="20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>
      <c r="A915" s="10">
        <v>5.5</v>
      </c>
      <c r="B915" s="19" t="s">
        <v>227</v>
      </c>
      <c r="C915" s="17" t="s">
        <v>70</v>
      </c>
      <c r="D915" s="17" t="s">
        <v>66</v>
      </c>
      <c r="E915" s="70">
        <f>1/2</f>
        <v>0.5</v>
      </c>
      <c r="F915" s="70">
        <f>5/13</f>
        <v>0.38461538461538464</v>
      </c>
      <c r="G915" s="70">
        <f t="shared" si="0"/>
        <v>0.30573248407643311</v>
      </c>
      <c r="H915" s="13">
        <v>0.34</v>
      </c>
      <c r="I915" s="14">
        <v>2020</v>
      </c>
      <c r="J915" s="26" t="s">
        <v>228</v>
      </c>
      <c r="K915" s="20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>
      <c r="A916" s="10">
        <v>5.5</v>
      </c>
      <c r="B916" s="19" t="s">
        <v>227</v>
      </c>
      <c r="C916" s="18" t="s">
        <v>71</v>
      </c>
      <c r="D916" s="18" t="s">
        <v>72</v>
      </c>
      <c r="E916" s="70">
        <f>2/4</f>
        <v>0.5</v>
      </c>
      <c r="F916" s="70">
        <f>2/7</f>
        <v>0.2857142857142857</v>
      </c>
      <c r="G916" s="70">
        <f t="shared" si="0"/>
        <v>0.30573248407643311</v>
      </c>
      <c r="H916" s="13">
        <v>0.34</v>
      </c>
      <c r="I916" s="14">
        <v>2020</v>
      </c>
      <c r="J916" s="26" t="s">
        <v>228</v>
      </c>
      <c r="K916" s="20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>
      <c r="A917" s="10">
        <v>5.5</v>
      </c>
      <c r="B917" s="19" t="s">
        <v>227</v>
      </c>
      <c r="C917" s="17" t="s">
        <v>73</v>
      </c>
      <c r="D917" s="17" t="s">
        <v>68</v>
      </c>
      <c r="E917" s="70">
        <f>3/13</f>
        <v>0.23076923076923078</v>
      </c>
      <c r="F917" s="70">
        <f t="shared" ref="F917:F918" si="2">39/121</f>
        <v>0.32231404958677684</v>
      </c>
      <c r="G917" s="70">
        <f t="shared" si="0"/>
        <v>0.30573248407643311</v>
      </c>
      <c r="H917" s="13">
        <v>0.34</v>
      </c>
      <c r="I917" s="14">
        <v>2020</v>
      </c>
      <c r="J917" s="26" t="s">
        <v>228</v>
      </c>
      <c r="K917" s="20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>
      <c r="A918" s="10">
        <v>5.5</v>
      </c>
      <c r="B918" s="19" t="s">
        <v>227</v>
      </c>
      <c r="C918" s="18" t="s">
        <v>74</v>
      </c>
      <c r="D918" s="18" t="s">
        <v>68</v>
      </c>
      <c r="E918" s="70">
        <f>0/2</f>
        <v>0</v>
      </c>
      <c r="F918" s="70">
        <f t="shared" si="2"/>
        <v>0.32231404958677684</v>
      </c>
      <c r="G918" s="70">
        <f t="shared" si="0"/>
        <v>0.30573248407643311</v>
      </c>
      <c r="H918" s="13">
        <v>0.34</v>
      </c>
      <c r="I918" s="14">
        <v>2020</v>
      </c>
      <c r="J918" s="26" t="s">
        <v>228</v>
      </c>
      <c r="K918" s="20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>
      <c r="A919" s="10">
        <v>5.5</v>
      </c>
      <c r="B919" s="19" t="s">
        <v>227</v>
      </c>
      <c r="C919" s="17" t="s">
        <v>75</v>
      </c>
      <c r="D919" s="17" t="s">
        <v>72</v>
      </c>
      <c r="E919" s="70">
        <f>0/1</f>
        <v>0</v>
      </c>
      <c r="F919" s="70">
        <f>2/7</f>
        <v>0.2857142857142857</v>
      </c>
      <c r="G919" s="70">
        <f t="shared" si="0"/>
        <v>0.30573248407643311</v>
      </c>
      <c r="H919" s="13">
        <v>0.34</v>
      </c>
      <c r="I919" s="14">
        <v>2020</v>
      </c>
      <c r="J919" s="26" t="s">
        <v>228</v>
      </c>
      <c r="K919" s="20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>
      <c r="A920" s="10">
        <v>5.5</v>
      </c>
      <c r="B920" s="19" t="s">
        <v>227</v>
      </c>
      <c r="C920" s="18" t="s">
        <v>76</v>
      </c>
      <c r="D920" s="18" t="s">
        <v>68</v>
      </c>
      <c r="E920" s="70"/>
      <c r="F920" s="70">
        <f>39/121</f>
        <v>0.32231404958677684</v>
      </c>
      <c r="G920" s="70">
        <f t="shared" si="0"/>
        <v>0.30573248407643311</v>
      </c>
      <c r="H920" s="13">
        <v>0.34</v>
      </c>
      <c r="I920" s="14">
        <v>2020</v>
      </c>
      <c r="J920" s="26" t="s">
        <v>228</v>
      </c>
      <c r="K920" s="20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>
      <c r="A921" s="10">
        <v>5.5</v>
      </c>
      <c r="B921" s="19" t="s">
        <v>227</v>
      </c>
      <c r="C921" s="17" t="s">
        <v>77</v>
      </c>
      <c r="D921" s="17" t="s">
        <v>66</v>
      </c>
      <c r="E921" s="70">
        <f>0/1</f>
        <v>0</v>
      </c>
      <c r="F921" s="70">
        <f>5/13</f>
        <v>0.38461538461538464</v>
      </c>
      <c r="G921" s="70">
        <f t="shared" si="0"/>
        <v>0.30573248407643311</v>
      </c>
      <c r="H921" s="13">
        <v>0.34</v>
      </c>
      <c r="I921" s="14">
        <v>2020</v>
      </c>
      <c r="J921" s="26" t="s">
        <v>228</v>
      </c>
      <c r="K921" s="20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>
      <c r="A922" s="10">
        <v>5.5</v>
      </c>
      <c r="B922" s="19" t="s">
        <v>227</v>
      </c>
      <c r="C922" s="18" t="s">
        <v>78</v>
      </c>
      <c r="D922" s="18" t="s">
        <v>68</v>
      </c>
      <c r="E922" s="70">
        <f t="shared" ref="E922:E924" si="3">1/1</f>
        <v>1</v>
      </c>
      <c r="F922" s="70">
        <f t="shared" ref="F922:F923" si="4">39/121</f>
        <v>0.32231404958677684</v>
      </c>
      <c r="G922" s="70">
        <f t="shared" si="0"/>
        <v>0.30573248407643311</v>
      </c>
      <c r="H922" s="13">
        <v>0.34</v>
      </c>
      <c r="I922" s="14">
        <v>2020</v>
      </c>
      <c r="J922" s="26" t="s">
        <v>228</v>
      </c>
      <c r="K922" s="20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>
      <c r="A923" s="10">
        <v>5.5</v>
      </c>
      <c r="B923" s="19" t="s">
        <v>227</v>
      </c>
      <c r="C923" s="17" t="s">
        <v>79</v>
      </c>
      <c r="D923" s="17" t="s">
        <v>68</v>
      </c>
      <c r="E923" s="70">
        <f t="shared" si="3"/>
        <v>1</v>
      </c>
      <c r="F923" s="70">
        <f t="shared" si="4"/>
        <v>0.32231404958677684</v>
      </c>
      <c r="G923" s="70">
        <f t="shared" si="0"/>
        <v>0.30573248407643311</v>
      </c>
      <c r="H923" s="13">
        <v>0.34</v>
      </c>
      <c r="I923" s="14">
        <v>2020</v>
      </c>
      <c r="J923" s="26" t="s">
        <v>228</v>
      </c>
      <c r="K923" s="20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>
      <c r="A924" s="10">
        <v>5.5</v>
      </c>
      <c r="B924" s="19" t="s">
        <v>227</v>
      </c>
      <c r="C924" s="18" t="s">
        <v>80</v>
      </c>
      <c r="D924" s="18" t="s">
        <v>66</v>
      </c>
      <c r="E924" s="70">
        <f t="shared" si="3"/>
        <v>1</v>
      </c>
      <c r="F924" s="70">
        <f>5/13</f>
        <v>0.38461538461538464</v>
      </c>
      <c r="G924" s="70">
        <f t="shared" si="0"/>
        <v>0.30573248407643311</v>
      </c>
      <c r="H924" s="13">
        <v>0.34</v>
      </c>
      <c r="I924" s="14">
        <v>2020</v>
      </c>
      <c r="J924" s="26" t="s">
        <v>228</v>
      </c>
      <c r="K924" s="20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>
      <c r="A925" s="10">
        <v>5.5</v>
      </c>
      <c r="B925" s="19" t="s">
        <v>227</v>
      </c>
      <c r="C925" s="17" t="s">
        <v>81</v>
      </c>
      <c r="D925" s="17" t="s">
        <v>82</v>
      </c>
      <c r="E925" s="70">
        <f t="shared" ref="E925:E926" si="5">1/2</f>
        <v>0.5</v>
      </c>
      <c r="F925" s="70">
        <f>1/7</f>
        <v>0.14285714285714285</v>
      </c>
      <c r="G925" s="70">
        <f t="shared" si="0"/>
        <v>0.30573248407643311</v>
      </c>
      <c r="H925" s="13">
        <v>0.34</v>
      </c>
      <c r="I925" s="14">
        <v>2020</v>
      </c>
      <c r="J925" s="26" t="s">
        <v>228</v>
      </c>
      <c r="K925" s="20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>
      <c r="A926" s="10">
        <v>5.5</v>
      </c>
      <c r="B926" s="19" t="s">
        <v>227</v>
      </c>
      <c r="C926" s="18" t="s">
        <v>83</v>
      </c>
      <c r="D926" s="18" t="s">
        <v>68</v>
      </c>
      <c r="E926" s="70">
        <f t="shared" si="5"/>
        <v>0.5</v>
      </c>
      <c r="F926" s="70">
        <f t="shared" ref="F926:F927" si="6">39/121</f>
        <v>0.32231404958677684</v>
      </c>
      <c r="G926" s="70">
        <f t="shared" si="0"/>
        <v>0.30573248407643311</v>
      </c>
      <c r="H926" s="13">
        <v>0.34</v>
      </c>
      <c r="I926" s="14">
        <v>2020</v>
      </c>
      <c r="J926" s="26" t="s">
        <v>228</v>
      </c>
      <c r="K926" s="20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>
      <c r="A927" s="10">
        <v>5.5</v>
      </c>
      <c r="B927" s="19" t="s">
        <v>227</v>
      </c>
      <c r="C927" s="17" t="s">
        <v>84</v>
      </c>
      <c r="D927" s="17" t="s">
        <v>68</v>
      </c>
      <c r="E927" s="70">
        <f>0/3</f>
        <v>0</v>
      </c>
      <c r="F927" s="70">
        <f t="shared" si="6"/>
        <v>0.32231404958677684</v>
      </c>
      <c r="G927" s="70">
        <f t="shared" si="0"/>
        <v>0.30573248407643311</v>
      </c>
      <c r="H927" s="13">
        <v>0.34</v>
      </c>
      <c r="I927" s="14">
        <v>2020</v>
      </c>
      <c r="J927" s="26" t="s">
        <v>228</v>
      </c>
      <c r="K927" s="20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>
      <c r="A928" s="10">
        <v>5.5</v>
      </c>
      <c r="B928" s="19" t="s">
        <v>227</v>
      </c>
      <c r="C928" s="18" t="s">
        <v>85</v>
      </c>
      <c r="D928" s="18" t="s">
        <v>82</v>
      </c>
      <c r="E928" s="70"/>
      <c r="F928" s="70">
        <f t="shared" ref="F928:F929" si="7">1/7</f>
        <v>0.14285714285714285</v>
      </c>
      <c r="G928" s="70">
        <f t="shared" si="0"/>
        <v>0.30573248407643311</v>
      </c>
      <c r="H928" s="13">
        <v>0.34</v>
      </c>
      <c r="I928" s="14">
        <v>2020</v>
      </c>
      <c r="J928" s="26" t="s">
        <v>228</v>
      </c>
      <c r="K928" s="20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>
      <c r="A929" s="10">
        <v>5.5</v>
      </c>
      <c r="B929" s="19" t="s">
        <v>227</v>
      </c>
      <c r="C929" s="17" t="s">
        <v>86</v>
      </c>
      <c r="D929" s="17" t="s">
        <v>82</v>
      </c>
      <c r="E929" s="70">
        <f>0/1</f>
        <v>0</v>
      </c>
      <c r="F929" s="70">
        <f t="shared" si="7"/>
        <v>0.14285714285714285</v>
      </c>
      <c r="G929" s="70">
        <f t="shared" si="0"/>
        <v>0.30573248407643311</v>
      </c>
      <c r="H929" s="13">
        <v>0.34</v>
      </c>
      <c r="I929" s="14">
        <v>2020</v>
      </c>
      <c r="J929" s="26" t="s">
        <v>228</v>
      </c>
      <c r="K929" s="20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>
      <c r="A930" s="10">
        <v>5.5</v>
      </c>
      <c r="B930" s="19" t="s">
        <v>227</v>
      </c>
      <c r="C930" s="18" t="s">
        <v>87</v>
      </c>
      <c r="D930" s="18" t="s">
        <v>66</v>
      </c>
      <c r="E930" s="70">
        <f>1/3</f>
        <v>0.33333333333333331</v>
      </c>
      <c r="F930" s="70">
        <f>5/13</f>
        <v>0.38461538461538464</v>
      </c>
      <c r="G930" s="70">
        <f t="shared" si="0"/>
        <v>0.30573248407643311</v>
      </c>
      <c r="H930" s="13">
        <v>0.34</v>
      </c>
      <c r="I930" s="14">
        <v>2020</v>
      </c>
      <c r="J930" s="26" t="s">
        <v>228</v>
      </c>
      <c r="K930" s="20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>
      <c r="A931" s="10">
        <v>5.5</v>
      </c>
      <c r="B931" s="19" t="s">
        <v>227</v>
      </c>
      <c r="C931" s="17" t="s">
        <v>88</v>
      </c>
      <c r="D931" s="17" t="s">
        <v>68</v>
      </c>
      <c r="E931" s="70">
        <f>1/1</f>
        <v>1</v>
      </c>
      <c r="F931" s="70">
        <f t="shared" ref="F931:F932" si="8">39/121</f>
        <v>0.32231404958677684</v>
      </c>
      <c r="G931" s="70">
        <f t="shared" si="0"/>
        <v>0.30573248407643311</v>
      </c>
      <c r="H931" s="13">
        <v>0.34</v>
      </c>
      <c r="I931" s="14">
        <v>2020</v>
      </c>
      <c r="J931" s="26" t="s">
        <v>228</v>
      </c>
      <c r="K931" s="20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>
      <c r="A932" s="10">
        <v>5.5</v>
      </c>
      <c r="B932" s="19" t="s">
        <v>227</v>
      </c>
      <c r="C932" s="18" t="s">
        <v>89</v>
      </c>
      <c r="D932" s="18" t="s">
        <v>68</v>
      </c>
      <c r="E932" s="70">
        <f>0/2</f>
        <v>0</v>
      </c>
      <c r="F932" s="70">
        <f t="shared" si="8"/>
        <v>0.32231404958677684</v>
      </c>
      <c r="G932" s="70">
        <f t="shared" si="0"/>
        <v>0.30573248407643311</v>
      </c>
      <c r="H932" s="13">
        <v>0.34</v>
      </c>
      <c r="I932" s="14">
        <v>2020</v>
      </c>
      <c r="J932" s="26" t="s">
        <v>228</v>
      </c>
      <c r="K932" s="20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>
      <c r="A933" s="10">
        <v>5.5</v>
      </c>
      <c r="B933" s="19" t="s">
        <v>227</v>
      </c>
      <c r="C933" s="17" t="s">
        <v>90</v>
      </c>
      <c r="D933" s="17" t="s">
        <v>66</v>
      </c>
      <c r="E933" s="70">
        <f>1/3</f>
        <v>0.33333333333333331</v>
      </c>
      <c r="F933" s="70">
        <f t="shared" ref="F933:F934" si="9">5/13</f>
        <v>0.38461538461538464</v>
      </c>
      <c r="G933" s="70">
        <f t="shared" si="0"/>
        <v>0.30573248407643311</v>
      </c>
      <c r="H933" s="13">
        <v>0.34</v>
      </c>
      <c r="I933" s="14">
        <v>2020</v>
      </c>
      <c r="J933" s="26" t="s">
        <v>228</v>
      </c>
      <c r="K933" s="20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>
      <c r="A934" s="10">
        <v>5.5</v>
      </c>
      <c r="B934" s="19" t="s">
        <v>227</v>
      </c>
      <c r="C934" s="18" t="s">
        <v>91</v>
      </c>
      <c r="D934" s="18" t="s">
        <v>66</v>
      </c>
      <c r="E934" s="70"/>
      <c r="F934" s="70">
        <f t="shared" si="9"/>
        <v>0.38461538461538464</v>
      </c>
      <c r="G934" s="70">
        <f t="shared" si="0"/>
        <v>0.30573248407643311</v>
      </c>
      <c r="H934" s="13">
        <v>0.34</v>
      </c>
      <c r="I934" s="14">
        <v>2020</v>
      </c>
      <c r="J934" s="26" t="s">
        <v>228</v>
      </c>
      <c r="K934" s="20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>
      <c r="A935" s="10">
        <v>5.5</v>
      </c>
      <c r="B935" s="19" t="s">
        <v>227</v>
      </c>
      <c r="C935" s="17" t="s">
        <v>82</v>
      </c>
      <c r="D935" s="17" t="s">
        <v>82</v>
      </c>
      <c r="E935" s="70">
        <f>0/1</f>
        <v>0</v>
      </c>
      <c r="F935" s="70">
        <f>1/7</f>
        <v>0.14285714285714285</v>
      </c>
      <c r="G935" s="70">
        <f t="shared" si="0"/>
        <v>0.30573248407643311</v>
      </c>
      <c r="H935" s="13">
        <v>0.34</v>
      </c>
      <c r="I935" s="14">
        <v>2020</v>
      </c>
      <c r="J935" s="26" t="s">
        <v>228</v>
      </c>
      <c r="K935" s="20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>
      <c r="A936" s="10">
        <v>5.5</v>
      </c>
      <c r="B936" s="19" t="s">
        <v>227</v>
      </c>
      <c r="C936" s="18" t="s">
        <v>92</v>
      </c>
      <c r="D936" s="18" t="s">
        <v>68</v>
      </c>
      <c r="E936" s="70">
        <f>2/3</f>
        <v>0.66666666666666663</v>
      </c>
      <c r="F936" s="70">
        <f>39/121</f>
        <v>0.32231404958677684</v>
      </c>
      <c r="G936" s="70">
        <f t="shared" si="0"/>
        <v>0.30573248407643311</v>
      </c>
      <c r="H936" s="13">
        <v>0.34</v>
      </c>
      <c r="I936" s="14">
        <v>2020</v>
      </c>
      <c r="J936" s="26" t="s">
        <v>228</v>
      </c>
      <c r="K936" s="20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>
      <c r="A937" s="10">
        <v>5.5</v>
      </c>
      <c r="B937" s="19" t="s">
        <v>227</v>
      </c>
      <c r="C937" s="17" t="s">
        <v>93</v>
      </c>
      <c r="D937" s="17" t="s">
        <v>82</v>
      </c>
      <c r="E937" s="70">
        <f>0/2</f>
        <v>0</v>
      </c>
      <c r="F937" s="70">
        <f>1/7</f>
        <v>0.14285714285714285</v>
      </c>
      <c r="G937" s="70">
        <f t="shared" si="0"/>
        <v>0.30573248407643311</v>
      </c>
      <c r="H937" s="13">
        <v>0.34</v>
      </c>
      <c r="I937" s="14">
        <v>2020</v>
      </c>
      <c r="J937" s="26" t="s">
        <v>228</v>
      </c>
      <c r="K937" s="20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>
      <c r="A938" s="10">
        <v>5.5</v>
      </c>
      <c r="B938" s="19" t="s">
        <v>227</v>
      </c>
      <c r="C938" s="18" t="s">
        <v>68</v>
      </c>
      <c r="D938" s="18" t="s">
        <v>68</v>
      </c>
      <c r="E938" s="70">
        <f>30/73</f>
        <v>0.41095890410958902</v>
      </c>
      <c r="F938" s="70">
        <f>39/121</f>
        <v>0.32231404958677684</v>
      </c>
      <c r="G938" s="70">
        <f t="shared" si="0"/>
        <v>0.30573248407643311</v>
      </c>
      <c r="H938" s="13">
        <v>0.34</v>
      </c>
      <c r="I938" s="14">
        <v>2020</v>
      </c>
      <c r="J938" s="26" t="s">
        <v>228</v>
      </c>
      <c r="K938" s="20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>
      <c r="A939" s="10">
        <v>5.5</v>
      </c>
      <c r="B939" s="19" t="s">
        <v>227</v>
      </c>
      <c r="C939" s="17" t="s">
        <v>94</v>
      </c>
      <c r="D939" s="17" t="s">
        <v>66</v>
      </c>
      <c r="E939" s="70">
        <f>1/1</f>
        <v>1</v>
      </c>
      <c r="F939" s="70">
        <f t="shared" ref="F939:F940" si="10">5/13</f>
        <v>0.38461538461538464</v>
      </c>
      <c r="G939" s="70">
        <f t="shared" si="0"/>
        <v>0.30573248407643311</v>
      </c>
      <c r="H939" s="13">
        <v>0.34</v>
      </c>
      <c r="I939" s="14">
        <v>2020</v>
      </c>
      <c r="J939" s="26" t="s">
        <v>228</v>
      </c>
      <c r="K939" s="20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>
      <c r="A940" s="10">
        <v>5.5</v>
      </c>
      <c r="B940" s="19" t="s">
        <v>227</v>
      </c>
      <c r="C940" s="18" t="s">
        <v>95</v>
      </c>
      <c r="D940" s="18" t="s">
        <v>66</v>
      </c>
      <c r="E940" s="70">
        <f>0/1</f>
        <v>0</v>
      </c>
      <c r="F940" s="70">
        <f t="shared" si="10"/>
        <v>0.38461538461538464</v>
      </c>
      <c r="G940" s="70">
        <f t="shared" si="0"/>
        <v>0.30573248407643311</v>
      </c>
      <c r="H940" s="13">
        <v>0.34</v>
      </c>
      <c r="I940" s="14">
        <v>2020</v>
      </c>
      <c r="J940" s="26" t="s">
        <v>228</v>
      </c>
      <c r="K940" s="20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>
      <c r="A941" s="10">
        <v>5.5</v>
      </c>
      <c r="B941" s="19" t="s">
        <v>227</v>
      </c>
      <c r="C941" s="17" t="s">
        <v>96</v>
      </c>
      <c r="D941" s="17" t="s">
        <v>68</v>
      </c>
      <c r="E941" s="70">
        <f>0/2</f>
        <v>0</v>
      </c>
      <c r="F941" s="70">
        <f t="shared" ref="F941:F942" si="11">39/121</f>
        <v>0.32231404958677684</v>
      </c>
      <c r="G941" s="70">
        <f t="shared" si="0"/>
        <v>0.30573248407643311</v>
      </c>
      <c r="H941" s="13">
        <v>0.34</v>
      </c>
      <c r="I941" s="14">
        <v>2020</v>
      </c>
      <c r="J941" s="26" t="s">
        <v>228</v>
      </c>
      <c r="K941" s="20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>
      <c r="A942" s="10">
        <v>5.5</v>
      </c>
      <c r="B942" s="19" t="s">
        <v>227</v>
      </c>
      <c r="C942" s="18" t="s">
        <v>97</v>
      </c>
      <c r="D942" s="18" t="s">
        <v>68</v>
      </c>
      <c r="E942" s="70">
        <f t="shared" ref="E942:E945" si="12">0/1</f>
        <v>0</v>
      </c>
      <c r="F942" s="70">
        <f t="shared" si="11"/>
        <v>0.32231404958677684</v>
      </c>
      <c r="G942" s="70">
        <f t="shared" si="0"/>
        <v>0.30573248407643311</v>
      </c>
      <c r="H942" s="13">
        <v>0.34</v>
      </c>
      <c r="I942" s="14">
        <v>2020</v>
      </c>
      <c r="J942" s="26" t="s">
        <v>228</v>
      </c>
      <c r="K942" s="20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>
      <c r="A943" s="10">
        <v>5.5</v>
      </c>
      <c r="B943" s="19" t="s">
        <v>227</v>
      </c>
      <c r="C943" s="17" t="s">
        <v>98</v>
      </c>
      <c r="D943" s="17" t="s">
        <v>82</v>
      </c>
      <c r="E943" s="70">
        <f t="shared" si="12"/>
        <v>0</v>
      </c>
      <c r="F943" s="70">
        <f>1/7</f>
        <v>0.14285714285714285</v>
      </c>
      <c r="G943" s="70">
        <f t="shared" si="0"/>
        <v>0.30573248407643311</v>
      </c>
      <c r="H943" s="13">
        <v>0.34</v>
      </c>
      <c r="I943" s="14">
        <v>2020</v>
      </c>
      <c r="J943" s="26" t="s">
        <v>228</v>
      </c>
      <c r="K943" s="20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>
      <c r="A944" s="10">
        <v>5.5</v>
      </c>
      <c r="B944" s="19" t="s">
        <v>227</v>
      </c>
      <c r="C944" s="18" t="s">
        <v>99</v>
      </c>
      <c r="D944" s="18" t="s">
        <v>72</v>
      </c>
      <c r="E944" s="70">
        <f t="shared" si="12"/>
        <v>0</v>
      </c>
      <c r="F944" s="70">
        <f t="shared" ref="F944:F945" si="13">2/7</f>
        <v>0.2857142857142857</v>
      </c>
      <c r="G944" s="70">
        <f t="shared" si="0"/>
        <v>0.30573248407643311</v>
      </c>
      <c r="H944" s="13">
        <v>0.34</v>
      </c>
      <c r="I944" s="14">
        <v>2020</v>
      </c>
      <c r="J944" s="26" t="s">
        <v>228</v>
      </c>
      <c r="K944" s="20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>
      <c r="A945" s="10">
        <v>5.5</v>
      </c>
      <c r="B945" s="19" t="s">
        <v>227</v>
      </c>
      <c r="C945" s="17" t="s">
        <v>100</v>
      </c>
      <c r="D945" s="17" t="s">
        <v>72</v>
      </c>
      <c r="E945" s="70">
        <f t="shared" si="12"/>
        <v>0</v>
      </c>
      <c r="F945" s="70">
        <f t="shared" si="13"/>
        <v>0.2857142857142857</v>
      </c>
      <c r="G945" s="70">
        <f t="shared" si="0"/>
        <v>0.30573248407643311</v>
      </c>
      <c r="H945" s="13">
        <v>0.34</v>
      </c>
      <c r="I945" s="14">
        <v>2020</v>
      </c>
      <c r="J945" s="26" t="s">
        <v>228</v>
      </c>
      <c r="K945" s="20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>
      <c r="A946" s="10">
        <v>5.5</v>
      </c>
      <c r="B946" s="19" t="s">
        <v>227</v>
      </c>
      <c r="C946" s="18" t="s">
        <v>101</v>
      </c>
      <c r="D946" s="18" t="s">
        <v>63</v>
      </c>
      <c r="E946" s="70">
        <f>0/3</f>
        <v>0</v>
      </c>
      <c r="F946" s="70">
        <f>1/9</f>
        <v>0.1111111111111111</v>
      </c>
      <c r="G946" s="70">
        <f t="shared" si="0"/>
        <v>0.30573248407643311</v>
      </c>
      <c r="H946" s="13">
        <v>0.34</v>
      </c>
      <c r="I946" s="14">
        <v>2020</v>
      </c>
      <c r="J946" s="26" t="s">
        <v>228</v>
      </c>
      <c r="K946" s="20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>
      <c r="A947" s="10">
        <v>5.5</v>
      </c>
      <c r="B947" s="19" t="s">
        <v>227</v>
      </c>
      <c r="C947" s="17" t="s">
        <v>102</v>
      </c>
      <c r="D947" s="17" t="s">
        <v>72</v>
      </c>
      <c r="E947" s="70"/>
      <c r="F947" s="70">
        <f>2/7</f>
        <v>0.2857142857142857</v>
      </c>
      <c r="G947" s="70">
        <f t="shared" si="0"/>
        <v>0.30573248407643311</v>
      </c>
      <c r="H947" s="13">
        <v>0.34</v>
      </c>
      <c r="I947" s="14">
        <v>2020</v>
      </c>
      <c r="J947" s="26" t="s">
        <v>228</v>
      </c>
      <c r="K947" s="20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>
      <c r="A948" s="10">
        <v>5.5</v>
      </c>
      <c r="B948" s="19" t="s">
        <v>227</v>
      </c>
      <c r="C948" s="18" t="s">
        <v>103</v>
      </c>
      <c r="D948" s="18" t="s">
        <v>66</v>
      </c>
      <c r="E948" s="70">
        <f>0/1</f>
        <v>0</v>
      </c>
      <c r="F948" s="70">
        <f>5/13</f>
        <v>0.38461538461538464</v>
      </c>
      <c r="G948" s="70">
        <f t="shared" si="0"/>
        <v>0.30573248407643311</v>
      </c>
      <c r="H948" s="13">
        <v>0.34</v>
      </c>
      <c r="I948" s="14">
        <v>2020</v>
      </c>
      <c r="J948" s="26" t="s">
        <v>228</v>
      </c>
      <c r="K948" s="20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>
      <c r="A949" s="10">
        <v>5.5</v>
      </c>
      <c r="B949" s="19" t="s">
        <v>227</v>
      </c>
      <c r="C949" s="17" t="s">
        <v>104</v>
      </c>
      <c r="D949" s="17" t="s">
        <v>68</v>
      </c>
      <c r="E949" s="70">
        <f>0/3</f>
        <v>0</v>
      </c>
      <c r="F949" s="70">
        <f>39/121</f>
        <v>0.32231404958677684</v>
      </c>
      <c r="G949" s="70">
        <f t="shared" si="0"/>
        <v>0.30573248407643311</v>
      </c>
      <c r="H949" s="13">
        <v>0.34</v>
      </c>
      <c r="I949" s="14">
        <v>2020</v>
      </c>
      <c r="J949" s="26" t="s">
        <v>228</v>
      </c>
      <c r="K949" s="20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>
      <c r="A950" s="10">
        <v>5.6</v>
      </c>
      <c r="B950" s="19" t="s">
        <v>50</v>
      </c>
      <c r="C950" s="18" t="s">
        <v>62</v>
      </c>
      <c r="D950" s="18" t="s">
        <v>63</v>
      </c>
      <c r="E950" s="13">
        <v>0.5</v>
      </c>
      <c r="F950" s="13">
        <v>0.66700000000000004</v>
      </c>
      <c r="G950" s="13">
        <v>0.34699999999999998</v>
      </c>
      <c r="H950" s="13">
        <v>0.249</v>
      </c>
      <c r="I950" s="14">
        <v>2020</v>
      </c>
      <c r="J950" s="72" t="s">
        <v>229</v>
      </c>
      <c r="K950" s="20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>
      <c r="A951" s="10">
        <v>5.6</v>
      </c>
      <c r="B951" s="19" t="s">
        <v>50</v>
      </c>
      <c r="C951" s="17" t="s">
        <v>65</v>
      </c>
      <c r="D951" s="17" t="s">
        <v>66</v>
      </c>
      <c r="E951" s="13"/>
      <c r="F951" s="13">
        <v>0.38800000000000001</v>
      </c>
      <c r="G951" s="13">
        <v>0.34699999999999998</v>
      </c>
      <c r="H951" s="13">
        <v>0.249</v>
      </c>
      <c r="I951" s="14">
        <v>2020</v>
      </c>
      <c r="J951" s="72" t="s">
        <v>229</v>
      </c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>
      <c r="A952" s="10">
        <v>5.6</v>
      </c>
      <c r="B952" s="19" t="s">
        <v>50</v>
      </c>
      <c r="C952" s="18" t="s">
        <v>63</v>
      </c>
      <c r="D952" s="18" t="s">
        <v>63</v>
      </c>
      <c r="E952" s="13">
        <v>1</v>
      </c>
      <c r="F952" s="13">
        <v>0.66700000000000004</v>
      </c>
      <c r="G952" s="13">
        <v>0.34699999999999998</v>
      </c>
      <c r="H952" s="13">
        <v>0.249</v>
      </c>
      <c r="I952" s="14">
        <v>2020</v>
      </c>
      <c r="J952" s="72" t="s">
        <v>229</v>
      </c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>
      <c r="A953" s="10">
        <v>5.6</v>
      </c>
      <c r="B953" s="19" t="s">
        <v>50</v>
      </c>
      <c r="C953" s="17" t="s">
        <v>230</v>
      </c>
      <c r="D953" s="17" t="s">
        <v>68</v>
      </c>
      <c r="E953" s="13"/>
      <c r="F953" s="13">
        <v>0.23699999999999999</v>
      </c>
      <c r="G953" s="13">
        <v>0.34699999999999998</v>
      </c>
      <c r="H953" s="13">
        <v>0.249</v>
      </c>
      <c r="I953" s="14">
        <v>2020</v>
      </c>
      <c r="J953" s="72" t="s">
        <v>229</v>
      </c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>
      <c r="A954" s="10">
        <v>5.6</v>
      </c>
      <c r="B954" s="19" t="s">
        <v>50</v>
      </c>
      <c r="C954" s="18" t="s">
        <v>69</v>
      </c>
      <c r="D954" s="18" t="s">
        <v>68</v>
      </c>
      <c r="E954" s="13"/>
      <c r="F954" s="13">
        <v>0.23699999999999999</v>
      </c>
      <c r="G954" s="13">
        <v>0.34699999999999998</v>
      </c>
      <c r="H954" s="13">
        <v>0.249</v>
      </c>
      <c r="I954" s="14">
        <v>2020</v>
      </c>
      <c r="J954" s="72" t="s">
        <v>229</v>
      </c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>
      <c r="A955" s="10">
        <v>5.6</v>
      </c>
      <c r="B955" s="19" t="s">
        <v>50</v>
      </c>
      <c r="C955" s="17" t="s">
        <v>70</v>
      </c>
      <c r="D955" s="17" t="s">
        <v>66</v>
      </c>
      <c r="E955" s="13"/>
      <c r="F955" s="13">
        <v>0.38800000000000001</v>
      </c>
      <c r="G955" s="13">
        <v>0.34699999999999998</v>
      </c>
      <c r="H955" s="13">
        <v>0.249</v>
      </c>
      <c r="I955" s="14">
        <v>2020</v>
      </c>
      <c r="J955" s="72" t="s">
        <v>229</v>
      </c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>
      <c r="A956" s="10">
        <v>5.6</v>
      </c>
      <c r="B956" s="19" t="s">
        <v>50</v>
      </c>
      <c r="C956" s="18" t="s">
        <v>71</v>
      </c>
      <c r="D956" s="18" t="s">
        <v>72</v>
      </c>
      <c r="E956" s="13">
        <v>0.33300000000000002</v>
      </c>
      <c r="F956" s="13">
        <v>0.4</v>
      </c>
      <c r="G956" s="13">
        <v>0.34699999999999998</v>
      </c>
      <c r="H956" s="13">
        <v>0.249</v>
      </c>
      <c r="I956" s="14">
        <v>2020</v>
      </c>
      <c r="J956" s="72" t="s">
        <v>229</v>
      </c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>
      <c r="A957" s="10">
        <v>5.6</v>
      </c>
      <c r="B957" s="19" t="s">
        <v>50</v>
      </c>
      <c r="C957" s="17" t="s">
        <v>73</v>
      </c>
      <c r="D957" s="17" t="s">
        <v>68</v>
      </c>
      <c r="E957" s="13">
        <v>0.111</v>
      </c>
      <c r="F957" s="13">
        <v>0.23699999999999999</v>
      </c>
      <c r="G957" s="13">
        <v>0.34699999999999998</v>
      </c>
      <c r="H957" s="13">
        <v>0.249</v>
      </c>
      <c r="I957" s="14">
        <v>2020</v>
      </c>
      <c r="J957" s="72" t="s">
        <v>229</v>
      </c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>
      <c r="A958" s="10">
        <v>5.6</v>
      </c>
      <c r="B958" s="19" t="s">
        <v>50</v>
      </c>
      <c r="C958" s="18" t="s">
        <v>74</v>
      </c>
      <c r="D958" s="18" t="s">
        <v>68</v>
      </c>
      <c r="E958" s="13">
        <v>0.25</v>
      </c>
      <c r="F958" s="13">
        <v>0.23699999999999999</v>
      </c>
      <c r="G958" s="13">
        <v>0.34699999999999998</v>
      </c>
      <c r="H958" s="13">
        <v>0.249</v>
      </c>
      <c r="I958" s="14">
        <v>2020</v>
      </c>
      <c r="J958" s="72" t="s">
        <v>229</v>
      </c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>
      <c r="A959" s="10">
        <v>5.6</v>
      </c>
      <c r="B959" s="19" t="s">
        <v>50</v>
      </c>
      <c r="C959" s="17" t="s">
        <v>75</v>
      </c>
      <c r="D959" s="17" t="s">
        <v>72</v>
      </c>
      <c r="E959" s="13">
        <v>1</v>
      </c>
      <c r="F959" s="13">
        <v>0.4</v>
      </c>
      <c r="G959" s="13">
        <v>0.34699999999999998</v>
      </c>
      <c r="H959" s="13">
        <v>0.249</v>
      </c>
      <c r="I959" s="14">
        <v>2020</v>
      </c>
      <c r="J959" s="72" t="s">
        <v>229</v>
      </c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>
      <c r="A960" s="10">
        <v>5.6</v>
      </c>
      <c r="B960" s="19" t="s">
        <v>50</v>
      </c>
      <c r="C960" s="18" t="s">
        <v>76</v>
      </c>
      <c r="D960" s="18" t="s">
        <v>68</v>
      </c>
      <c r="E960" s="13">
        <v>0.5</v>
      </c>
      <c r="F960" s="13">
        <v>0.23699999999999999</v>
      </c>
      <c r="G960" s="13">
        <v>0.34699999999999998</v>
      </c>
      <c r="H960" s="13">
        <v>0.249</v>
      </c>
      <c r="I960" s="14">
        <v>2020</v>
      </c>
      <c r="J960" s="72" t="s">
        <v>229</v>
      </c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>
      <c r="A961" s="10">
        <v>5.6</v>
      </c>
      <c r="B961" s="19" t="s">
        <v>50</v>
      </c>
      <c r="C961" s="17" t="s">
        <v>77</v>
      </c>
      <c r="D961" s="17" t="s">
        <v>66</v>
      </c>
      <c r="E961" s="13">
        <v>0.5</v>
      </c>
      <c r="F961" s="13">
        <v>0.38800000000000001</v>
      </c>
      <c r="G961" s="13">
        <v>0.34699999999999998</v>
      </c>
      <c r="H961" s="13">
        <v>0.249</v>
      </c>
      <c r="I961" s="14">
        <v>2020</v>
      </c>
      <c r="J961" s="72" t="s">
        <v>229</v>
      </c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>
      <c r="A962" s="10">
        <v>5.6</v>
      </c>
      <c r="B962" s="19" t="s">
        <v>50</v>
      </c>
      <c r="C962" s="18" t="s">
        <v>78</v>
      </c>
      <c r="D962" s="18" t="s">
        <v>68</v>
      </c>
      <c r="E962" s="13"/>
      <c r="F962" s="13">
        <v>0.23699999999999999</v>
      </c>
      <c r="G962" s="13">
        <v>0.34699999999999998</v>
      </c>
      <c r="H962" s="13">
        <v>0.249</v>
      </c>
      <c r="I962" s="14">
        <v>2020</v>
      </c>
      <c r="J962" s="72" t="s">
        <v>229</v>
      </c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>
      <c r="A963" s="10">
        <v>5.6</v>
      </c>
      <c r="B963" s="19" t="s">
        <v>50</v>
      </c>
      <c r="C963" s="17" t="s">
        <v>79</v>
      </c>
      <c r="D963" s="17" t="s">
        <v>68</v>
      </c>
      <c r="E963" s="13"/>
      <c r="F963" s="13">
        <v>0.23699999999999999</v>
      </c>
      <c r="G963" s="13">
        <v>0.34699999999999998</v>
      </c>
      <c r="H963" s="13">
        <v>0.249</v>
      </c>
      <c r="I963" s="14">
        <v>2020</v>
      </c>
      <c r="J963" s="72" t="s">
        <v>229</v>
      </c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>
      <c r="A964" s="10">
        <v>5.6</v>
      </c>
      <c r="B964" s="19" t="s">
        <v>50</v>
      </c>
      <c r="C964" s="18" t="s">
        <v>80</v>
      </c>
      <c r="D964" s="18" t="s">
        <v>66</v>
      </c>
      <c r="E964" s="13"/>
      <c r="F964" s="13">
        <v>0.38800000000000001</v>
      </c>
      <c r="G964" s="13">
        <v>0.34699999999999998</v>
      </c>
      <c r="H964" s="13">
        <v>0.249</v>
      </c>
      <c r="I964" s="14">
        <v>2020</v>
      </c>
      <c r="J964" s="72" t="s">
        <v>229</v>
      </c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>
      <c r="A965" s="10">
        <v>5.6</v>
      </c>
      <c r="B965" s="19" t="s">
        <v>50</v>
      </c>
      <c r="C965" s="17" t="s">
        <v>81</v>
      </c>
      <c r="D965" s="17" t="s">
        <v>82</v>
      </c>
      <c r="E965" s="13">
        <v>1</v>
      </c>
      <c r="F965" s="13">
        <v>0.5</v>
      </c>
      <c r="G965" s="13">
        <v>0.34699999999999998</v>
      </c>
      <c r="H965" s="13">
        <v>0.249</v>
      </c>
      <c r="I965" s="14">
        <v>2020</v>
      </c>
      <c r="J965" s="72" t="s">
        <v>229</v>
      </c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>
      <c r="A966" s="10">
        <v>5.6</v>
      </c>
      <c r="B966" s="19" t="s">
        <v>50</v>
      </c>
      <c r="C966" s="18" t="s">
        <v>83</v>
      </c>
      <c r="D966" s="18" t="s">
        <v>68</v>
      </c>
      <c r="E966" s="13">
        <v>0.33300000000000002</v>
      </c>
      <c r="F966" s="13">
        <v>0.23699999999999999</v>
      </c>
      <c r="G966" s="13">
        <v>0.34699999999999998</v>
      </c>
      <c r="H966" s="13">
        <v>0.249</v>
      </c>
      <c r="I966" s="14">
        <v>2020</v>
      </c>
      <c r="J966" s="72" t="s">
        <v>229</v>
      </c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>
      <c r="A967" s="10">
        <v>5.6</v>
      </c>
      <c r="B967" s="19" t="s">
        <v>50</v>
      </c>
      <c r="C967" s="17" t="s">
        <v>84</v>
      </c>
      <c r="D967" s="17" t="s">
        <v>68</v>
      </c>
      <c r="E967" s="13">
        <v>0.33300000000000002</v>
      </c>
      <c r="F967" s="13">
        <v>0.23699999999999999</v>
      </c>
      <c r="G967" s="13">
        <v>0.34699999999999998</v>
      </c>
      <c r="H967" s="13">
        <v>0.249</v>
      </c>
      <c r="I967" s="14">
        <v>2020</v>
      </c>
      <c r="J967" s="72" t="s">
        <v>229</v>
      </c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>
      <c r="A968" s="10">
        <v>5.6</v>
      </c>
      <c r="B968" s="19" t="s">
        <v>50</v>
      </c>
      <c r="C968" s="18" t="s">
        <v>85</v>
      </c>
      <c r="D968" s="18" t="s">
        <v>82</v>
      </c>
      <c r="E968" s="13"/>
      <c r="F968" s="13">
        <v>0.5</v>
      </c>
      <c r="G968" s="13">
        <v>0.34699999999999998</v>
      </c>
      <c r="H968" s="13">
        <v>0.249</v>
      </c>
      <c r="I968" s="14">
        <v>2020</v>
      </c>
      <c r="J968" s="72" t="s">
        <v>229</v>
      </c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>
      <c r="A969" s="10">
        <v>5.6</v>
      </c>
      <c r="B969" s="19" t="s">
        <v>50</v>
      </c>
      <c r="C969" s="17" t="s">
        <v>86</v>
      </c>
      <c r="D969" s="17" t="s">
        <v>82</v>
      </c>
      <c r="E969" s="13">
        <v>0.66700000000000004</v>
      </c>
      <c r="F969" s="13">
        <v>0.5</v>
      </c>
      <c r="G969" s="13">
        <v>0.34699999999999998</v>
      </c>
      <c r="H969" s="13">
        <v>0.249</v>
      </c>
      <c r="I969" s="14">
        <v>2020</v>
      </c>
      <c r="J969" s="72" t="s">
        <v>229</v>
      </c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>
      <c r="A970" s="10">
        <v>5.6</v>
      </c>
      <c r="B970" s="19" t="s">
        <v>50</v>
      </c>
      <c r="C970" s="18" t="s">
        <v>87</v>
      </c>
      <c r="D970" s="18" t="s">
        <v>66</v>
      </c>
      <c r="E970" s="13">
        <v>0.5</v>
      </c>
      <c r="F970" s="13">
        <v>0.38800000000000001</v>
      </c>
      <c r="G970" s="13">
        <v>0.34699999999999998</v>
      </c>
      <c r="H970" s="13">
        <v>0.249</v>
      </c>
      <c r="I970" s="14">
        <v>2020</v>
      </c>
      <c r="J970" s="72" t="s">
        <v>229</v>
      </c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>
      <c r="A971" s="10">
        <v>5.6</v>
      </c>
      <c r="B971" s="19" t="s">
        <v>50</v>
      </c>
      <c r="C971" s="17" t="s">
        <v>88</v>
      </c>
      <c r="D971" s="17" t="s">
        <v>68</v>
      </c>
      <c r="E971" s="13"/>
      <c r="F971" s="13">
        <v>0.23699999999999999</v>
      </c>
      <c r="G971" s="13">
        <v>0.34699999999999998</v>
      </c>
      <c r="H971" s="13">
        <v>0.249</v>
      </c>
      <c r="I971" s="14">
        <v>2020</v>
      </c>
      <c r="J971" s="72" t="s">
        <v>229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>
      <c r="A972" s="10">
        <v>5.6</v>
      </c>
      <c r="B972" s="19" t="s">
        <v>50</v>
      </c>
      <c r="C972" s="18" t="s">
        <v>89</v>
      </c>
      <c r="D972" s="18" t="s">
        <v>68</v>
      </c>
      <c r="E972" s="13"/>
      <c r="F972" s="13">
        <v>0.23699999999999999</v>
      </c>
      <c r="G972" s="13">
        <v>0.34699999999999998</v>
      </c>
      <c r="H972" s="13">
        <v>0.249</v>
      </c>
      <c r="I972" s="14">
        <v>2020</v>
      </c>
      <c r="J972" s="72" t="s">
        <v>229</v>
      </c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>
      <c r="A973" s="10">
        <v>5.6</v>
      </c>
      <c r="B973" s="19" t="s">
        <v>50</v>
      </c>
      <c r="C973" s="17" t="s">
        <v>90</v>
      </c>
      <c r="D973" s="17" t="s">
        <v>66</v>
      </c>
      <c r="E973" s="13">
        <v>1</v>
      </c>
      <c r="F973" s="13">
        <v>0.38800000000000001</v>
      </c>
      <c r="G973" s="13">
        <v>0.34699999999999998</v>
      </c>
      <c r="H973" s="13">
        <v>0.249</v>
      </c>
      <c r="I973" s="14">
        <v>2020</v>
      </c>
      <c r="J973" s="72" t="s">
        <v>229</v>
      </c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>
      <c r="A974" s="10">
        <v>5.6</v>
      </c>
      <c r="B974" s="19" t="s">
        <v>50</v>
      </c>
      <c r="C974" s="18" t="s">
        <v>91</v>
      </c>
      <c r="D974" s="18" t="s">
        <v>66</v>
      </c>
      <c r="E974" s="13"/>
      <c r="F974" s="13">
        <v>0.38800000000000001</v>
      </c>
      <c r="G974" s="13">
        <v>0.34699999999999998</v>
      </c>
      <c r="H974" s="13">
        <v>0.249</v>
      </c>
      <c r="I974" s="14">
        <v>2020</v>
      </c>
      <c r="J974" s="72" t="s">
        <v>229</v>
      </c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>
      <c r="A975" s="10">
        <v>5.6</v>
      </c>
      <c r="B975" s="19" t="s">
        <v>50</v>
      </c>
      <c r="C975" s="17" t="s">
        <v>82</v>
      </c>
      <c r="D975" s="17" t="s">
        <v>82</v>
      </c>
      <c r="E975" s="13">
        <v>1</v>
      </c>
      <c r="F975" s="13">
        <v>0.5</v>
      </c>
      <c r="G975" s="13">
        <v>0.34699999999999998</v>
      </c>
      <c r="H975" s="13">
        <v>0.249</v>
      </c>
      <c r="I975" s="14">
        <v>2020</v>
      </c>
      <c r="J975" s="72" t="s">
        <v>229</v>
      </c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>
      <c r="A976" s="10">
        <v>5.6</v>
      </c>
      <c r="B976" s="19" t="s">
        <v>50</v>
      </c>
      <c r="C976" s="18" t="s">
        <v>92</v>
      </c>
      <c r="D976" s="18" t="s">
        <v>68</v>
      </c>
      <c r="E976" s="13">
        <v>0.33300000000000002</v>
      </c>
      <c r="F976" s="13">
        <v>0.23699999999999999</v>
      </c>
      <c r="G976" s="13">
        <v>0.34699999999999998</v>
      </c>
      <c r="H976" s="13">
        <v>0.249</v>
      </c>
      <c r="I976" s="14">
        <v>2020</v>
      </c>
      <c r="J976" s="72" t="s">
        <v>229</v>
      </c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>
      <c r="A977" s="10">
        <v>5.6</v>
      </c>
      <c r="B977" s="19" t="s">
        <v>50</v>
      </c>
      <c r="C977" s="17" t="s">
        <v>93</v>
      </c>
      <c r="D977" s="17" t="s">
        <v>82</v>
      </c>
      <c r="E977" s="13">
        <v>0.5</v>
      </c>
      <c r="F977" s="13">
        <v>0.5</v>
      </c>
      <c r="G977" s="13">
        <v>0.34699999999999998</v>
      </c>
      <c r="H977" s="13">
        <v>0.249</v>
      </c>
      <c r="I977" s="14">
        <v>2020</v>
      </c>
      <c r="J977" s="72" t="s">
        <v>229</v>
      </c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>
      <c r="A978" s="10">
        <v>5.6</v>
      </c>
      <c r="B978" s="19" t="s">
        <v>50</v>
      </c>
      <c r="C978" s="18" t="s">
        <v>68</v>
      </c>
      <c r="D978" s="18" t="s">
        <v>68</v>
      </c>
      <c r="E978" s="13">
        <v>0.5</v>
      </c>
      <c r="F978" s="13">
        <v>0.23699999999999999</v>
      </c>
      <c r="G978" s="13">
        <v>0.34699999999999998</v>
      </c>
      <c r="H978" s="13">
        <v>0.249</v>
      </c>
      <c r="I978" s="14">
        <v>2020</v>
      </c>
      <c r="J978" s="72" t="s">
        <v>229</v>
      </c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>
      <c r="A979" s="10">
        <v>5.6</v>
      </c>
      <c r="B979" s="19" t="s">
        <v>50</v>
      </c>
      <c r="C979" s="17" t="s">
        <v>94</v>
      </c>
      <c r="D979" s="17" t="s">
        <v>66</v>
      </c>
      <c r="E979" s="13"/>
      <c r="F979" s="13">
        <v>0.38800000000000001</v>
      </c>
      <c r="G979" s="13">
        <v>0.34699999999999998</v>
      </c>
      <c r="H979" s="13">
        <v>0.249</v>
      </c>
      <c r="I979" s="14">
        <v>2020</v>
      </c>
      <c r="J979" s="72" t="s">
        <v>229</v>
      </c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>
      <c r="A980" s="10">
        <v>5.6</v>
      </c>
      <c r="B980" s="19" t="s">
        <v>50</v>
      </c>
      <c r="C980" s="18" t="s">
        <v>95</v>
      </c>
      <c r="D980" s="18" t="s">
        <v>66</v>
      </c>
      <c r="E980" s="13">
        <v>0.75</v>
      </c>
      <c r="F980" s="13">
        <v>0.38800000000000001</v>
      </c>
      <c r="G980" s="13">
        <v>0.34699999999999998</v>
      </c>
      <c r="H980" s="13">
        <v>0.249</v>
      </c>
      <c r="I980" s="14">
        <v>2020</v>
      </c>
      <c r="J980" s="72" t="s">
        <v>229</v>
      </c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>
      <c r="A981" s="10">
        <v>5.6</v>
      </c>
      <c r="B981" s="19" t="s">
        <v>50</v>
      </c>
      <c r="C981" s="17" t="s">
        <v>96</v>
      </c>
      <c r="D981" s="17" t="s">
        <v>68</v>
      </c>
      <c r="E981" s="13"/>
      <c r="F981" s="13">
        <v>0.23699999999999999</v>
      </c>
      <c r="G981" s="13">
        <v>0.34699999999999998</v>
      </c>
      <c r="H981" s="13">
        <v>0.249</v>
      </c>
      <c r="I981" s="14">
        <v>2020</v>
      </c>
      <c r="J981" s="72" t="s">
        <v>229</v>
      </c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>
      <c r="A982" s="10">
        <v>5.6</v>
      </c>
      <c r="B982" s="19" t="s">
        <v>50</v>
      </c>
      <c r="C982" s="18" t="s">
        <v>97</v>
      </c>
      <c r="D982" s="18" t="s">
        <v>68</v>
      </c>
      <c r="E982" s="13"/>
      <c r="F982" s="13">
        <v>0.23699999999999999</v>
      </c>
      <c r="G982" s="13">
        <v>0.34699999999999998</v>
      </c>
      <c r="H982" s="13">
        <v>0.249</v>
      </c>
      <c r="I982" s="14">
        <v>2020</v>
      </c>
      <c r="J982" s="72" t="s">
        <v>229</v>
      </c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>
      <c r="A983" s="10">
        <v>5.6</v>
      </c>
      <c r="B983" s="19" t="s">
        <v>50</v>
      </c>
      <c r="C983" s="17" t="s">
        <v>98</v>
      </c>
      <c r="D983" s="17" t="s">
        <v>82</v>
      </c>
      <c r="E983" s="13"/>
      <c r="F983" s="13">
        <v>0.5</v>
      </c>
      <c r="G983" s="13">
        <v>0.34699999999999998</v>
      </c>
      <c r="H983" s="13">
        <v>0.249</v>
      </c>
      <c r="I983" s="14">
        <v>2020</v>
      </c>
      <c r="J983" s="72" t="s">
        <v>229</v>
      </c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>
      <c r="A984" s="10">
        <v>5.6</v>
      </c>
      <c r="B984" s="19" t="s">
        <v>50</v>
      </c>
      <c r="C984" s="18" t="s">
        <v>99</v>
      </c>
      <c r="D984" s="18" t="s">
        <v>72</v>
      </c>
      <c r="E984" s="13">
        <v>1</v>
      </c>
      <c r="F984" s="13">
        <v>0.4</v>
      </c>
      <c r="G984" s="13">
        <v>0.34699999999999998</v>
      </c>
      <c r="H984" s="13">
        <v>0.249</v>
      </c>
      <c r="I984" s="14">
        <v>2020</v>
      </c>
      <c r="J984" s="72" t="s">
        <v>229</v>
      </c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>
      <c r="A985" s="10">
        <v>5.6</v>
      </c>
      <c r="B985" s="19" t="s">
        <v>50</v>
      </c>
      <c r="C985" s="17" t="s">
        <v>100</v>
      </c>
      <c r="D985" s="17" t="s">
        <v>72</v>
      </c>
      <c r="E985" s="13">
        <v>0.33300000000000002</v>
      </c>
      <c r="F985" s="13">
        <v>0.4</v>
      </c>
      <c r="G985" s="13">
        <v>0.34699999999999998</v>
      </c>
      <c r="H985" s="13">
        <v>0.249</v>
      </c>
      <c r="I985" s="14">
        <v>2020</v>
      </c>
      <c r="J985" s="72" t="s">
        <v>229</v>
      </c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>
      <c r="A986" s="10">
        <v>5.6</v>
      </c>
      <c r="B986" s="19" t="s">
        <v>50</v>
      </c>
      <c r="C986" s="18" t="s">
        <v>101</v>
      </c>
      <c r="D986" s="18" t="s">
        <v>63</v>
      </c>
      <c r="E986" s="13">
        <v>0.5</v>
      </c>
      <c r="F986" s="13">
        <v>0.66700000000000004</v>
      </c>
      <c r="G986" s="13">
        <v>0.34699999999999998</v>
      </c>
      <c r="H986" s="13">
        <v>0.249</v>
      </c>
      <c r="I986" s="14">
        <v>2020</v>
      </c>
      <c r="J986" s="72" t="s">
        <v>229</v>
      </c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>
      <c r="A987" s="10">
        <v>5.6</v>
      </c>
      <c r="B987" s="19" t="s">
        <v>50</v>
      </c>
      <c r="C987" s="17" t="s">
        <v>102</v>
      </c>
      <c r="D987" s="17" t="s">
        <v>72</v>
      </c>
      <c r="E987" s="13">
        <v>0.25</v>
      </c>
      <c r="F987" s="13">
        <v>0.4</v>
      </c>
      <c r="G987" s="13">
        <v>0.34699999999999998</v>
      </c>
      <c r="H987" s="13">
        <v>0.249</v>
      </c>
      <c r="I987" s="14">
        <v>2020</v>
      </c>
      <c r="J987" s="72" t="s">
        <v>229</v>
      </c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>
      <c r="A988" s="10">
        <v>5.6</v>
      </c>
      <c r="B988" s="19" t="s">
        <v>50</v>
      </c>
      <c r="C988" s="18" t="s">
        <v>103</v>
      </c>
      <c r="D988" s="18" t="s">
        <v>66</v>
      </c>
      <c r="E988" s="13"/>
      <c r="F988" s="13">
        <v>0.38800000000000001</v>
      </c>
      <c r="G988" s="13">
        <v>0.34699999999999998</v>
      </c>
      <c r="H988" s="13">
        <v>0.249</v>
      </c>
      <c r="I988" s="14">
        <v>2020</v>
      </c>
      <c r="J988" s="72" t="s">
        <v>229</v>
      </c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>
      <c r="A989" s="10">
        <v>5.6</v>
      </c>
      <c r="B989" s="19" t="s">
        <v>50</v>
      </c>
      <c r="C989" s="17" t="s">
        <v>104</v>
      </c>
      <c r="D989" s="17" t="s">
        <v>68</v>
      </c>
      <c r="E989" s="13"/>
      <c r="F989" s="13">
        <v>0.23699999999999999</v>
      </c>
      <c r="G989" s="13">
        <v>0.34699999999999998</v>
      </c>
      <c r="H989" s="13">
        <v>0.249</v>
      </c>
      <c r="I989" s="14">
        <v>2020</v>
      </c>
      <c r="J989" s="72" t="s">
        <v>229</v>
      </c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114">
        <v>5.0999999999999996</v>
      </c>
      <c r="B990" s="120" t="s">
        <v>247</v>
      </c>
      <c r="C990" s="116" t="s">
        <v>62</v>
      </c>
      <c r="D990" s="116" t="s">
        <v>63</v>
      </c>
      <c r="E990" s="119">
        <v>0.39300000000000002</v>
      </c>
      <c r="F990" s="118">
        <v>0.3911</v>
      </c>
      <c r="G990" s="118">
        <v>0.3891</v>
      </c>
      <c r="H990" s="118"/>
      <c r="I990" s="117">
        <v>2020</v>
      </c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114">
        <v>5.0999999999999996</v>
      </c>
      <c r="B991" s="120" t="s">
        <v>247</v>
      </c>
      <c r="C991" s="115" t="s">
        <v>65</v>
      </c>
      <c r="D991" s="115" t="s">
        <v>66</v>
      </c>
      <c r="E991" s="119">
        <v>0.2944</v>
      </c>
      <c r="F991" s="118">
        <v>0.37064999999999998</v>
      </c>
      <c r="G991" s="118">
        <v>0.3891</v>
      </c>
      <c r="H991" s="118"/>
      <c r="I991" s="117">
        <v>2020</v>
      </c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114">
        <v>5.0999999999999996</v>
      </c>
      <c r="B992" s="120" t="s">
        <v>247</v>
      </c>
      <c r="C992" s="116" t="s">
        <v>63</v>
      </c>
      <c r="D992" s="116" t="s">
        <v>63</v>
      </c>
      <c r="E992" s="119">
        <v>0.32300000000000001</v>
      </c>
      <c r="F992" s="118">
        <v>0.3911</v>
      </c>
      <c r="G992" s="118">
        <v>0.3891</v>
      </c>
      <c r="H992" s="118"/>
      <c r="I992" s="117">
        <v>2020</v>
      </c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114">
        <v>5.0999999999999996</v>
      </c>
      <c r="B993" s="120" t="s">
        <v>247</v>
      </c>
      <c r="C993" s="115" t="s">
        <v>230</v>
      </c>
      <c r="D993" s="115" t="s">
        <v>68</v>
      </c>
      <c r="E993" s="119">
        <v>0.30009999999999998</v>
      </c>
      <c r="F993" s="118">
        <v>0.4158</v>
      </c>
      <c r="G993" s="118">
        <v>0.3891</v>
      </c>
      <c r="H993" s="118"/>
      <c r="I993" s="117">
        <v>2020</v>
      </c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114">
        <v>5.0999999999999996</v>
      </c>
      <c r="B994" s="120" t="s">
        <v>247</v>
      </c>
      <c r="C994" s="116" t="s">
        <v>69</v>
      </c>
      <c r="D994" s="116" t="s">
        <v>68</v>
      </c>
      <c r="E994" s="119">
        <v>0.34520000000000001</v>
      </c>
      <c r="F994" s="118">
        <v>0.4158</v>
      </c>
      <c r="G994" s="118">
        <v>0.3891</v>
      </c>
      <c r="H994" s="118"/>
      <c r="I994" s="117">
        <v>2020</v>
      </c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114">
        <v>5.0999999999999996</v>
      </c>
      <c r="B995" s="120" t="s">
        <v>247</v>
      </c>
      <c r="C995" s="115" t="s">
        <v>70</v>
      </c>
      <c r="D995" s="115" t="s">
        <v>66</v>
      </c>
      <c r="E995" s="119">
        <v>0.3382</v>
      </c>
      <c r="F995" s="118">
        <v>0.37064999999999998</v>
      </c>
      <c r="G995" s="118">
        <v>0.3891</v>
      </c>
      <c r="H995" s="118"/>
      <c r="I995" s="117">
        <v>2020</v>
      </c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114">
        <v>5.0999999999999996</v>
      </c>
      <c r="B996" s="120" t="s">
        <v>247</v>
      </c>
      <c r="C996" s="116" t="s">
        <v>71</v>
      </c>
      <c r="D996" s="116" t="s">
        <v>72</v>
      </c>
      <c r="E996" s="119">
        <v>0.40289999999999998</v>
      </c>
      <c r="F996" s="118">
        <v>0.41</v>
      </c>
      <c r="G996" s="118">
        <v>0.3891</v>
      </c>
      <c r="H996" s="118"/>
      <c r="I996" s="117">
        <v>2020</v>
      </c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114">
        <v>5.0999999999999996</v>
      </c>
      <c r="B997" s="120" t="s">
        <v>247</v>
      </c>
      <c r="C997" s="115" t="s">
        <v>73</v>
      </c>
      <c r="D997" s="115" t="s">
        <v>68</v>
      </c>
      <c r="E997" s="119">
        <v>0.51060000000000005</v>
      </c>
      <c r="F997" s="118">
        <v>0.4158</v>
      </c>
      <c r="G997" s="118">
        <v>0.3891</v>
      </c>
      <c r="H997" s="118"/>
      <c r="I997" s="117">
        <v>2020</v>
      </c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114">
        <v>5.0999999999999996</v>
      </c>
      <c r="B998" s="120" t="s">
        <v>247</v>
      </c>
      <c r="C998" s="116" t="s">
        <v>74</v>
      </c>
      <c r="D998" s="116" t="s">
        <v>68</v>
      </c>
      <c r="E998" s="119">
        <v>0.43369999999999997</v>
      </c>
      <c r="F998" s="118">
        <v>0.4158</v>
      </c>
      <c r="G998" s="118">
        <v>0.3891</v>
      </c>
      <c r="H998" s="118"/>
      <c r="I998" s="117">
        <v>2020</v>
      </c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114">
        <v>5.0999999999999996</v>
      </c>
      <c r="B999" s="120" t="s">
        <v>247</v>
      </c>
      <c r="C999" s="115" t="s">
        <v>75</v>
      </c>
      <c r="D999" s="115" t="s">
        <v>72</v>
      </c>
      <c r="E999" s="119">
        <v>0.42270000000000002</v>
      </c>
      <c r="F999" s="118">
        <v>0.41</v>
      </c>
      <c r="G999" s="118">
        <v>0.3891</v>
      </c>
      <c r="H999" s="118"/>
      <c r="I999" s="117">
        <v>2020</v>
      </c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>
      <c r="A1000" s="114">
        <v>5.0999999999999996</v>
      </c>
      <c r="B1000" s="120" t="s">
        <v>247</v>
      </c>
      <c r="C1000" s="116" t="s">
        <v>76</v>
      </c>
      <c r="D1000" s="116" t="s">
        <v>68</v>
      </c>
      <c r="E1000" s="119">
        <v>0.43419999999999997</v>
      </c>
      <c r="F1000" s="118">
        <v>0.4158</v>
      </c>
      <c r="G1000" s="118">
        <v>0.3891</v>
      </c>
      <c r="H1000" s="118"/>
      <c r="I1000" s="117">
        <v>2020</v>
      </c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5.75" customHeight="1">
      <c r="A1001" s="114">
        <v>5.0999999999999996</v>
      </c>
      <c r="B1001" s="120" t="s">
        <v>247</v>
      </c>
      <c r="C1001" s="115" t="s">
        <v>77</v>
      </c>
      <c r="D1001" s="115" t="s">
        <v>66</v>
      </c>
      <c r="E1001" s="119">
        <v>0.4194</v>
      </c>
      <c r="F1001" s="118">
        <v>0.37064999999999998</v>
      </c>
      <c r="G1001" s="118">
        <v>0.3891</v>
      </c>
      <c r="H1001" s="118"/>
      <c r="I1001" s="117">
        <v>2020</v>
      </c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5.75" customHeight="1">
      <c r="A1002" s="114">
        <v>5.0999999999999996</v>
      </c>
      <c r="B1002" s="120" t="s">
        <v>247</v>
      </c>
      <c r="C1002" s="116" t="s">
        <v>78</v>
      </c>
      <c r="D1002" s="116" t="s">
        <v>68</v>
      </c>
      <c r="E1002" s="119">
        <v>0.31409999999999999</v>
      </c>
      <c r="F1002" s="118">
        <v>0.4158</v>
      </c>
      <c r="G1002" s="118">
        <v>0.3891</v>
      </c>
      <c r="H1002" s="118"/>
      <c r="I1002" s="117">
        <v>2020</v>
      </c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5.75" customHeight="1">
      <c r="A1003" s="114">
        <v>5.0999999999999996</v>
      </c>
      <c r="B1003" s="120" t="s">
        <v>247</v>
      </c>
      <c r="C1003" s="115" t="s">
        <v>79</v>
      </c>
      <c r="D1003" s="115" t="s">
        <v>68</v>
      </c>
      <c r="E1003" s="119">
        <v>0.34339999999999998</v>
      </c>
      <c r="F1003" s="118">
        <v>0.4158</v>
      </c>
      <c r="G1003" s="118">
        <v>0.3891</v>
      </c>
      <c r="H1003" s="118"/>
      <c r="I1003" s="117">
        <v>2020</v>
      </c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5.75" customHeight="1">
      <c r="A1004" s="114">
        <v>5.0999999999999996</v>
      </c>
      <c r="B1004" s="120" t="s">
        <v>247</v>
      </c>
      <c r="C1004" s="116" t="s">
        <v>80</v>
      </c>
      <c r="D1004" s="116" t="s">
        <v>66</v>
      </c>
      <c r="E1004" s="119">
        <v>0.34210000000000002</v>
      </c>
      <c r="F1004" s="118">
        <v>0.37064999999999998</v>
      </c>
      <c r="G1004" s="118">
        <v>0.3891</v>
      </c>
      <c r="H1004" s="118"/>
      <c r="I1004" s="117">
        <v>2020</v>
      </c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5.75" customHeight="1">
      <c r="A1005" s="114">
        <v>5.0999999999999996</v>
      </c>
      <c r="B1005" s="120" t="s">
        <v>247</v>
      </c>
      <c r="C1005" s="115" t="s">
        <v>81</v>
      </c>
      <c r="D1005" s="115" t="s">
        <v>82</v>
      </c>
      <c r="E1005" s="119">
        <v>0.40239999999999998</v>
      </c>
      <c r="F1005" s="118">
        <v>0.39200000000000002</v>
      </c>
      <c r="G1005" s="118">
        <v>0.3891</v>
      </c>
      <c r="H1005" s="118"/>
      <c r="I1005" s="117">
        <v>2020</v>
      </c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spans="1:26" ht="15.75" customHeight="1">
      <c r="A1006" s="114">
        <v>5.0999999999999996</v>
      </c>
      <c r="B1006" s="120" t="s">
        <v>247</v>
      </c>
      <c r="C1006" s="116" t="s">
        <v>83</v>
      </c>
      <c r="D1006" s="116" t="s">
        <v>68</v>
      </c>
      <c r="E1006" s="119">
        <v>0.47</v>
      </c>
      <c r="F1006" s="118">
        <v>0.4158</v>
      </c>
      <c r="G1006" s="118">
        <v>0.3891</v>
      </c>
      <c r="H1006" s="118"/>
      <c r="I1006" s="117">
        <v>2020</v>
      </c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spans="1:26" ht="15.75" customHeight="1">
      <c r="A1007" s="114">
        <v>5.0999999999999996</v>
      </c>
      <c r="B1007" s="120" t="s">
        <v>247</v>
      </c>
      <c r="C1007" s="115" t="s">
        <v>84</v>
      </c>
      <c r="D1007" s="115" t="s">
        <v>68</v>
      </c>
      <c r="E1007" s="119">
        <v>0.42799999999999999</v>
      </c>
      <c r="F1007" s="118">
        <v>0.4158</v>
      </c>
      <c r="G1007" s="118">
        <v>0.3891</v>
      </c>
      <c r="H1007" s="118"/>
      <c r="I1007" s="117">
        <v>2020</v>
      </c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spans="1:26" ht="15.75" customHeight="1">
      <c r="A1008" s="114">
        <v>5.0999999999999996</v>
      </c>
      <c r="B1008" s="120" t="s">
        <v>247</v>
      </c>
      <c r="C1008" s="116" t="s">
        <v>85</v>
      </c>
      <c r="D1008" s="116" t="s">
        <v>82</v>
      </c>
      <c r="E1008" s="119">
        <v>0.30409999999999998</v>
      </c>
      <c r="F1008" s="118">
        <v>0.39200000000000002</v>
      </c>
      <c r="G1008" s="118">
        <v>0.3891</v>
      </c>
      <c r="H1008" s="118"/>
      <c r="I1008" s="117">
        <v>2020</v>
      </c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spans="1:26" ht="15.75" customHeight="1">
      <c r="A1009" s="114">
        <v>5.0999999999999996</v>
      </c>
      <c r="B1009" s="120" t="s">
        <v>247</v>
      </c>
      <c r="C1009" s="115" t="s">
        <v>86</v>
      </c>
      <c r="D1009" s="115" t="s">
        <v>82</v>
      </c>
      <c r="E1009" s="119">
        <v>0.41399999999999998</v>
      </c>
      <c r="F1009" s="118">
        <v>0.39200000000000002</v>
      </c>
      <c r="G1009" s="118">
        <v>0.3891</v>
      </c>
      <c r="H1009" s="118"/>
      <c r="I1009" s="117">
        <v>2020</v>
      </c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spans="1:26" ht="15.75" customHeight="1">
      <c r="A1010" s="114">
        <v>5.0999999999999996</v>
      </c>
      <c r="B1010" s="120" t="s">
        <v>247</v>
      </c>
      <c r="C1010" s="116" t="s">
        <v>87</v>
      </c>
      <c r="D1010" s="116" t="s">
        <v>66</v>
      </c>
      <c r="E1010" s="119">
        <v>0.40200000000000002</v>
      </c>
      <c r="F1010" s="118">
        <v>0.37064999999999998</v>
      </c>
      <c r="G1010" s="118">
        <v>0.3891</v>
      </c>
      <c r="H1010" s="118"/>
      <c r="I1010" s="117">
        <v>2020</v>
      </c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spans="1:26" ht="15.75" customHeight="1">
      <c r="A1011" s="114">
        <v>5.0999999999999996</v>
      </c>
      <c r="B1011" s="120" t="s">
        <v>247</v>
      </c>
      <c r="C1011" s="115" t="s">
        <v>88</v>
      </c>
      <c r="D1011" s="115" t="s">
        <v>68</v>
      </c>
      <c r="E1011" s="119">
        <v>0.38700000000000001</v>
      </c>
      <c r="F1011" s="118">
        <v>0.4158</v>
      </c>
      <c r="G1011" s="118">
        <v>0.3891</v>
      </c>
      <c r="H1011" s="118"/>
      <c r="I1011" s="117">
        <v>2020</v>
      </c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spans="1:26" ht="15.75" customHeight="1">
      <c r="A1012" s="114">
        <v>5.0999999999999996</v>
      </c>
      <c r="B1012" s="120" t="s">
        <v>247</v>
      </c>
      <c r="C1012" s="116" t="s">
        <v>89</v>
      </c>
      <c r="D1012" s="116" t="s">
        <v>68</v>
      </c>
      <c r="E1012" s="119">
        <v>0.50580000000000003</v>
      </c>
      <c r="F1012" s="118">
        <v>0.4158</v>
      </c>
      <c r="G1012" s="118">
        <v>0.3891</v>
      </c>
      <c r="H1012" s="118"/>
      <c r="I1012" s="117">
        <v>2020</v>
      </c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spans="1:26" ht="15.75" customHeight="1">
      <c r="A1013" s="114">
        <v>5.0999999999999996</v>
      </c>
      <c r="B1013" s="120" t="s">
        <v>247</v>
      </c>
      <c r="C1013" s="115" t="s">
        <v>90</v>
      </c>
      <c r="D1013" s="115" t="s">
        <v>66</v>
      </c>
      <c r="E1013" s="119">
        <v>0.32500000000000001</v>
      </c>
      <c r="F1013" s="118">
        <v>0.37064999999999998</v>
      </c>
      <c r="G1013" s="118">
        <v>0.3891</v>
      </c>
      <c r="H1013" s="118"/>
      <c r="I1013" s="117">
        <v>2020</v>
      </c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spans="1:26" ht="15.75" customHeight="1">
      <c r="A1014" s="114">
        <v>5.0999999999999996</v>
      </c>
      <c r="B1014" s="120" t="s">
        <v>247</v>
      </c>
      <c r="C1014" s="116" t="s">
        <v>91</v>
      </c>
      <c r="D1014" s="116" t="s">
        <v>66</v>
      </c>
      <c r="E1014" s="119">
        <v>0.2944</v>
      </c>
      <c r="F1014" s="118">
        <v>0.37064999999999998</v>
      </c>
      <c r="G1014" s="118">
        <v>0.3891</v>
      </c>
      <c r="H1014" s="118"/>
      <c r="I1014" s="117">
        <v>2020</v>
      </c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spans="1:26" ht="15.75" customHeight="1">
      <c r="A1015" s="114">
        <v>5.0999999999999996</v>
      </c>
      <c r="B1015" s="120" t="s">
        <v>247</v>
      </c>
      <c r="C1015" s="115" t="s">
        <v>82</v>
      </c>
      <c r="D1015" s="115" t="s">
        <v>82</v>
      </c>
      <c r="E1015" s="119">
        <v>0.4929</v>
      </c>
      <c r="F1015" s="118">
        <v>0.39200000000000002</v>
      </c>
      <c r="G1015" s="118">
        <v>0.3891</v>
      </c>
      <c r="H1015" s="118"/>
      <c r="I1015" s="117">
        <v>2020</v>
      </c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spans="1:26" ht="15.75" customHeight="1">
      <c r="A1016" s="114">
        <v>5.0999999999999996</v>
      </c>
      <c r="B1016" s="120" t="s">
        <v>247</v>
      </c>
      <c r="C1016" s="116" t="s">
        <v>92</v>
      </c>
      <c r="D1016" s="116" t="s">
        <v>68</v>
      </c>
      <c r="E1016" s="118">
        <v>0.49249999999999999</v>
      </c>
      <c r="F1016" s="118">
        <v>0.4158</v>
      </c>
      <c r="G1016" s="118">
        <v>0.3891</v>
      </c>
      <c r="H1016" s="118"/>
      <c r="I1016" s="117">
        <v>2020</v>
      </c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spans="1:26" ht="15.75" customHeight="1">
      <c r="A1017" s="114">
        <v>5.0999999999999996</v>
      </c>
      <c r="B1017" s="120" t="s">
        <v>247</v>
      </c>
      <c r="C1017" s="115" t="s">
        <v>93</v>
      </c>
      <c r="D1017" s="115" t="s">
        <v>82</v>
      </c>
      <c r="E1017" s="118">
        <v>0.3987</v>
      </c>
      <c r="F1017" s="118">
        <v>0.39200000000000002</v>
      </c>
      <c r="G1017" s="118">
        <v>0.3891</v>
      </c>
      <c r="H1017" s="118"/>
      <c r="I1017" s="117">
        <v>2020</v>
      </c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spans="1:26" ht="15.75" customHeight="1">
      <c r="A1018" s="114">
        <v>5.0999999999999996</v>
      </c>
      <c r="B1018" s="120" t="s">
        <v>247</v>
      </c>
      <c r="C1018" s="116" t="s">
        <v>68</v>
      </c>
      <c r="D1018" s="116" t="s">
        <v>68</v>
      </c>
      <c r="E1018" s="118">
        <v>0.41139999999999999</v>
      </c>
      <c r="F1018" s="118">
        <v>0.4158</v>
      </c>
      <c r="G1018" s="118">
        <v>0.3891</v>
      </c>
      <c r="H1018" s="118"/>
      <c r="I1018" s="117">
        <v>2020</v>
      </c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spans="1:26" ht="15.75" customHeight="1">
      <c r="A1019" s="114">
        <v>5.0999999999999996</v>
      </c>
      <c r="B1019" s="120" t="s">
        <v>247</v>
      </c>
      <c r="C1019" s="115" t="s">
        <v>94</v>
      </c>
      <c r="D1019" s="115" t="s">
        <v>66</v>
      </c>
      <c r="E1019" s="118">
        <v>0.46450000000000002</v>
      </c>
      <c r="F1019" s="118">
        <v>0.37064999999999998</v>
      </c>
      <c r="G1019" s="118">
        <v>0.3891</v>
      </c>
      <c r="H1019" s="118"/>
      <c r="I1019" s="117">
        <v>2020</v>
      </c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spans="1:26" ht="15.75" customHeight="1">
      <c r="A1020" s="114">
        <v>5.0999999999999996</v>
      </c>
      <c r="B1020" s="120" t="s">
        <v>247</v>
      </c>
      <c r="C1020" s="116" t="s">
        <v>95</v>
      </c>
      <c r="D1020" s="116" t="s">
        <v>66</v>
      </c>
      <c r="E1020" s="118">
        <v>0.36969999999999997</v>
      </c>
      <c r="F1020" s="118">
        <v>0.37064999999999998</v>
      </c>
      <c r="G1020" s="118">
        <v>0.3891</v>
      </c>
      <c r="H1020" s="118"/>
      <c r="I1020" s="117">
        <v>2020</v>
      </c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spans="1:26" ht="15.75" customHeight="1">
      <c r="A1021" s="114">
        <v>5.0999999999999996</v>
      </c>
      <c r="B1021" s="120" t="s">
        <v>247</v>
      </c>
      <c r="C1021" s="115" t="s">
        <v>96</v>
      </c>
      <c r="D1021" s="115" t="s">
        <v>68</v>
      </c>
      <c r="E1021" s="118">
        <v>0.33629999999999999</v>
      </c>
      <c r="F1021" s="118">
        <v>0.4158</v>
      </c>
      <c r="G1021" s="118">
        <v>0.3891</v>
      </c>
      <c r="H1021" s="118"/>
      <c r="I1021" s="117">
        <v>2020</v>
      </c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spans="1:26" ht="15.75" customHeight="1">
      <c r="A1022" s="114">
        <v>5.0999999999999996</v>
      </c>
      <c r="B1022" s="120" t="s">
        <v>247</v>
      </c>
      <c r="C1022" s="116" t="s">
        <v>97</v>
      </c>
      <c r="D1022" s="116" t="s">
        <v>68</v>
      </c>
      <c r="E1022" s="118">
        <v>0.4728</v>
      </c>
      <c r="F1022" s="118">
        <v>0.4158</v>
      </c>
      <c r="G1022" s="118">
        <v>0.3891</v>
      </c>
      <c r="H1022" s="118"/>
      <c r="I1022" s="117">
        <v>2020</v>
      </c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spans="1:26" ht="15.75" customHeight="1">
      <c r="A1023" s="114">
        <v>5.0999999999999996</v>
      </c>
      <c r="B1023" s="120" t="s">
        <v>247</v>
      </c>
      <c r="C1023" s="115" t="s">
        <v>98</v>
      </c>
      <c r="D1023" s="115" t="s">
        <v>82</v>
      </c>
      <c r="E1023" s="118">
        <v>0.3402</v>
      </c>
      <c r="F1023" s="118">
        <v>0.39200000000000002</v>
      </c>
      <c r="G1023" s="118">
        <v>0.3891</v>
      </c>
      <c r="H1023" s="118"/>
      <c r="I1023" s="117">
        <v>2020</v>
      </c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spans="1:26" ht="15.75" customHeight="1">
      <c r="A1024" s="114">
        <v>5.0999999999999996</v>
      </c>
      <c r="B1024" s="120" t="s">
        <v>247</v>
      </c>
      <c r="C1024" s="116" t="s">
        <v>99</v>
      </c>
      <c r="D1024" s="116" t="s">
        <v>72</v>
      </c>
      <c r="E1024" s="118">
        <v>0.36709999999999998</v>
      </c>
      <c r="F1024" s="118">
        <v>0.41</v>
      </c>
      <c r="G1024" s="118">
        <v>0.3891</v>
      </c>
      <c r="H1024" s="118"/>
      <c r="I1024" s="117">
        <v>2020</v>
      </c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spans="1:26" ht="15.75" customHeight="1">
      <c r="A1025" s="114">
        <v>5.0999999999999996</v>
      </c>
      <c r="B1025" s="120" t="s">
        <v>247</v>
      </c>
      <c r="C1025" s="115" t="s">
        <v>100</v>
      </c>
      <c r="D1025" s="115" t="s">
        <v>72</v>
      </c>
      <c r="E1025" s="118">
        <v>0.3977</v>
      </c>
      <c r="F1025" s="118">
        <v>0.41</v>
      </c>
      <c r="G1025" s="118">
        <v>0.3891</v>
      </c>
      <c r="H1025" s="118"/>
      <c r="I1025" s="117">
        <v>2020</v>
      </c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spans="1:26" ht="15.75" customHeight="1">
      <c r="A1026" s="114">
        <v>5.0999999999999996</v>
      </c>
      <c r="B1026" s="120" t="s">
        <v>247</v>
      </c>
      <c r="C1026" s="116" t="s">
        <v>101</v>
      </c>
      <c r="D1026" s="116" t="s">
        <v>63</v>
      </c>
      <c r="E1026" s="118">
        <v>0.45739999999999997</v>
      </c>
      <c r="F1026" s="118">
        <v>0.3911</v>
      </c>
      <c r="G1026" s="118">
        <v>0.3891</v>
      </c>
      <c r="H1026" s="118"/>
      <c r="I1026" s="117">
        <v>2020</v>
      </c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spans="1:26" ht="15.75" customHeight="1">
      <c r="A1027" s="114">
        <v>5.0999999999999996</v>
      </c>
      <c r="B1027" s="120" t="s">
        <v>247</v>
      </c>
      <c r="C1027" s="115" t="s">
        <v>102</v>
      </c>
      <c r="D1027" s="115" t="s">
        <v>72</v>
      </c>
      <c r="E1027" s="118">
        <v>0.45989999999999998</v>
      </c>
      <c r="F1027" s="118">
        <v>0.41</v>
      </c>
      <c r="G1027" s="118">
        <v>0.3891</v>
      </c>
      <c r="H1027" s="118"/>
      <c r="I1027" s="117">
        <v>2020</v>
      </c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spans="1:26" ht="15.75" customHeight="1">
      <c r="A1028" s="114">
        <v>5.0999999999999996</v>
      </c>
      <c r="B1028" s="120" t="s">
        <v>247</v>
      </c>
      <c r="C1028" s="116" t="s">
        <v>103</v>
      </c>
      <c r="D1028" s="116" t="s">
        <v>66</v>
      </c>
      <c r="E1028" s="118">
        <v>0.38059999999999999</v>
      </c>
      <c r="F1028" s="118">
        <v>0.37064999999999998</v>
      </c>
      <c r="G1028" s="118">
        <v>0.3891</v>
      </c>
      <c r="H1028" s="118"/>
      <c r="I1028" s="117">
        <v>2020</v>
      </c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spans="1:26" ht="15.75" customHeight="1">
      <c r="A1029" s="114">
        <v>5.0999999999999996</v>
      </c>
      <c r="B1029" s="120" t="s">
        <v>247</v>
      </c>
      <c r="C1029" s="115" t="s">
        <v>104</v>
      </c>
      <c r="D1029" s="115" t="s">
        <v>68</v>
      </c>
      <c r="E1029" s="118">
        <v>0.46750000000000003</v>
      </c>
      <c r="F1029" s="118">
        <v>0.4158</v>
      </c>
      <c r="G1029" s="118">
        <v>0.3891</v>
      </c>
      <c r="H1029" s="118"/>
      <c r="I1029" s="117">
        <v>2020</v>
      </c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spans="1:26" ht="15.75" customHeight="1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spans="1:26" ht="15.75" customHeight="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spans="1:26" ht="15.75" customHeight="1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spans="1:26" ht="15.75" customHeight="1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spans="1:26" ht="15.75" customHeight="1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spans="1:26" ht="15.75" customHeight="1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spans="1:26" ht="15.75" customHeight="1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spans="1:26" ht="15.75" customHeight="1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spans="1:26" ht="15.75" customHeight="1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spans="1:26" ht="15.75" customHeight="1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</sheetData>
  <autoFilter ref="A1:J989" xr:uid="{00000000-0009-0000-0000-000001000000}"/>
  <hyperlinks>
    <hyperlink ref="J107" r:id="rId1" xr:uid="{00000000-0004-0000-0100-000000000000}"/>
    <hyperlink ref="J108" r:id="rId2" xr:uid="{00000000-0004-0000-0100-000001000000}"/>
    <hyperlink ref="J121" r:id="rId3" xr:uid="{00000000-0004-0000-0100-000002000000}"/>
    <hyperlink ref="J150" r:id="rId4" xr:uid="{00000000-0004-0000-0100-000003000000}"/>
    <hyperlink ref="J201" r:id="rId5" xr:uid="{00000000-0004-0000-0100-000004000000}"/>
    <hyperlink ref="J202" r:id="rId6" xr:uid="{00000000-0004-0000-0100-000005000000}"/>
    <hyperlink ref="J203" r:id="rId7" xr:uid="{00000000-0004-0000-0100-000006000000}"/>
    <hyperlink ref="J204" r:id="rId8" xr:uid="{00000000-0004-0000-0100-000007000000}"/>
    <hyperlink ref="J205" r:id="rId9" xr:uid="{00000000-0004-0000-0100-000008000000}"/>
    <hyperlink ref="J206" r:id="rId10" xr:uid="{00000000-0004-0000-0100-000009000000}"/>
    <hyperlink ref="J207" r:id="rId11" xr:uid="{00000000-0004-0000-0100-00000A000000}"/>
    <hyperlink ref="J208" r:id="rId12" xr:uid="{00000000-0004-0000-0100-00000B000000}"/>
    <hyperlink ref="J209" r:id="rId13" xr:uid="{00000000-0004-0000-0100-00000C000000}"/>
    <hyperlink ref="J210" r:id="rId14" xr:uid="{00000000-0004-0000-0100-00000D000000}"/>
    <hyperlink ref="J211" r:id="rId15" xr:uid="{00000000-0004-0000-0100-00000E000000}"/>
    <hyperlink ref="J212" r:id="rId16" xr:uid="{00000000-0004-0000-0100-00000F000000}"/>
    <hyperlink ref="J213" r:id="rId17" xr:uid="{00000000-0004-0000-0100-000010000000}"/>
    <hyperlink ref="J214" r:id="rId18" xr:uid="{00000000-0004-0000-0100-000011000000}"/>
    <hyperlink ref="J215" r:id="rId19" xr:uid="{00000000-0004-0000-0100-000012000000}"/>
    <hyperlink ref="J216" r:id="rId20" xr:uid="{00000000-0004-0000-0100-000013000000}"/>
    <hyperlink ref="J217" r:id="rId21" xr:uid="{00000000-0004-0000-0100-000014000000}"/>
    <hyperlink ref="J218" r:id="rId22" xr:uid="{00000000-0004-0000-0100-000015000000}"/>
    <hyperlink ref="J219" r:id="rId23" xr:uid="{00000000-0004-0000-0100-000016000000}"/>
    <hyperlink ref="J220" r:id="rId24" xr:uid="{00000000-0004-0000-0100-000017000000}"/>
    <hyperlink ref="J221" r:id="rId25" xr:uid="{00000000-0004-0000-0100-000018000000}"/>
    <hyperlink ref="J222" r:id="rId26" xr:uid="{00000000-0004-0000-0100-000019000000}"/>
    <hyperlink ref="J223" r:id="rId27" xr:uid="{00000000-0004-0000-0100-00001A000000}"/>
    <hyperlink ref="J224" r:id="rId28" xr:uid="{00000000-0004-0000-0100-00001B000000}"/>
    <hyperlink ref="J225" r:id="rId29" xr:uid="{00000000-0004-0000-0100-00001C000000}"/>
    <hyperlink ref="J226" r:id="rId30" xr:uid="{00000000-0004-0000-0100-00001D000000}"/>
    <hyperlink ref="J227" r:id="rId31" xr:uid="{00000000-0004-0000-0100-00001E000000}"/>
    <hyperlink ref="J228" r:id="rId32" xr:uid="{00000000-0004-0000-0100-00001F000000}"/>
    <hyperlink ref="J229" r:id="rId33" xr:uid="{00000000-0004-0000-0100-000020000000}"/>
    <hyperlink ref="J230" r:id="rId34" xr:uid="{00000000-0004-0000-0100-000021000000}"/>
    <hyperlink ref="J231" r:id="rId35" xr:uid="{00000000-0004-0000-0100-000022000000}"/>
    <hyperlink ref="J232" r:id="rId36" xr:uid="{00000000-0004-0000-0100-000023000000}"/>
    <hyperlink ref="J233" r:id="rId37" xr:uid="{00000000-0004-0000-0100-000024000000}"/>
    <hyperlink ref="J234" r:id="rId38" xr:uid="{00000000-0004-0000-0100-000025000000}"/>
    <hyperlink ref="J235" r:id="rId39" xr:uid="{00000000-0004-0000-0100-000026000000}"/>
    <hyperlink ref="J236" r:id="rId40" xr:uid="{00000000-0004-0000-0100-000027000000}"/>
    <hyperlink ref="J237" r:id="rId41" xr:uid="{00000000-0004-0000-0100-000028000000}"/>
    <hyperlink ref="J238" r:id="rId42" xr:uid="{00000000-0004-0000-0100-000029000000}"/>
    <hyperlink ref="J239" r:id="rId43" xr:uid="{00000000-0004-0000-0100-00002A000000}"/>
    <hyperlink ref="J240" r:id="rId44" xr:uid="{00000000-0004-0000-0100-00002B000000}"/>
    <hyperlink ref="E401" r:id="rId45" display="https://data.census.gov/cedsci/table?g=0400000US44,44.060000_0500000US44001&amp;t=Employment&amp;text=unemployment&amp;cid=S2301_C01_001E&amp;vintage=2018&amp;tid=ACSST5Y2018.S2301&amp;hidePreview=true&amp;layer=VT_2018_060_00_PY_D1" xr:uid="{00000000-0004-0000-0100-00002C000000}"/>
    <hyperlink ref="F401" r:id="rId46" display="https://data.census.gov/cedsci/table?tid=ACSST5Y2018.S2301&amp;layer=VT_2018_050_00_PY_D1&amp;g=0500000US44001&amp;hidePreview=true&amp;vintage=2018" xr:uid="{00000000-0004-0000-0100-00002D000000}"/>
    <hyperlink ref="G401" r:id="rId47" display="https://data.census.gov/cedsci/table?q=unemployed&amp;tid=ACSST1Y2018.S2301&amp;vintage=2018&amp;g=0400000US44&amp;hidePreview=true" xr:uid="{00000000-0004-0000-0100-00002E000000}"/>
    <hyperlink ref="H401" r:id="rId48" display="https://data.census.gov/cedsci/table?q=unemployed&amp;tid=ACSST1Y2018.S2301&amp;vintage=2018&amp;g=0100000US&amp;hidePreview=true" xr:uid="{00000000-0004-0000-0100-00002F000000}"/>
    <hyperlink ref="E402" r:id="rId49" display="https://data.census.gov/cedsci/table?g=0100000US_1600050US4409460_0600000US4400935380,4400977000,4400948340,4400951580,4400925300,4400967460,4400766200,4400764220,4400961160,4400780780,4400950500,4400914500,4400109280,4400711800,4400714140&amp;t=Employment&amp;text=unemployment&amp;cid=S2301_C01_001E&amp;vintage=2018&amp;tid=ACSST5Y2018.S2301&amp;hidePreview=true&amp;layer=VT_2018_060_00_PY_D1&amp;y=2018&amp;d=ACS%205-Year%20Estimates%20Subject%20Tables" xr:uid="{00000000-0004-0000-0100-000030000000}"/>
    <hyperlink ref="F402" r:id="rId50" display="https://data.census.gov/cedsci/table?tid=ACSST5Y2018.S2301&amp;layer=VT_2018_050_00_PY_D1&amp;g=0500000US44001&amp;hidePreview=true&amp;vintage=2018" xr:uid="{00000000-0004-0000-0100-000031000000}"/>
    <hyperlink ref="G402" r:id="rId51" display="https://data.census.gov/cedsci/table?q=unemployed&amp;tid=ACSST1Y2018.S2301&amp;vintage=2018&amp;g=0400000US44&amp;hidePreview=true" xr:uid="{00000000-0004-0000-0100-000032000000}"/>
    <hyperlink ref="H402" r:id="rId52" display="https://data.census.gov/cedsci/table?q=unemployed&amp;tid=ACSST1Y2018.S2301&amp;vintage=2018&amp;g=0100000US&amp;hidePreview=true" xr:uid="{00000000-0004-0000-0100-000033000000}"/>
    <hyperlink ref="E403" r:id="rId53" display="https://data.census.gov/cedsci/table?g=0100000US_1600050US4409460_0600000US4400766200,4400764220,4400780780,4400714140,4400711800&amp;t=Employment&amp;text=unemployment&amp;cid=S2301_C01_001E&amp;vintage=2018&amp;tid=ACSST5Y2018.S2301&amp;hidePreview=true&amp;layer=VT_2018_060_00_PY_D1&amp;y=2018&amp;d=ACS%205-Year%20Estimates%20Subject%20Tables&amp;moe=false" xr:uid="{00000000-0004-0000-0100-000034000000}"/>
    <hyperlink ref="F403" r:id="rId54" display="https://data.census.gov/cedsci/table?tid=ACSST5Y2018.S2301&amp;layer=VT_2018_050_00_PY_D1&amp;hidePreview=true&amp;vintage=2018&amp;g=0500000US44007" xr:uid="{00000000-0004-0000-0100-000035000000}"/>
    <hyperlink ref="G403" r:id="rId55" display="https://data.census.gov/cedsci/table?q=unemployed&amp;tid=ACSST1Y2018.S2301&amp;vintage=2018&amp;g=0400000US44&amp;hidePreview=true" xr:uid="{00000000-0004-0000-0100-000036000000}"/>
    <hyperlink ref="H403" r:id="rId56" display="https://data.census.gov/cedsci/table?q=unemployed&amp;tid=ACSST1Y2018.S2301&amp;vintage=2018&amp;g=0100000US&amp;hidePreview=true" xr:uid="{00000000-0004-0000-0100-000037000000}"/>
    <hyperlink ref="E404" r:id="rId57" display="https://data.census.gov/cedsci/table?g=0100000US_1600050US4409460_0600000US4400766200,4400764220,4400780780,4400714140&amp;t=Employment&amp;text=unemployment&amp;cid=S2301_C01_001E&amp;vintage=2018&amp;tid=ACSST5Y2018.S2301&amp;hidePreview=true&amp;layer=VT_2018_060_00_PY_D1&amp;y=2018&amp;d=ACS%205-Year%20Estimates%20Subject%20Tables&amp;moe=false" xr:uid="{00000000-0004-0000-0100-000038000000}"/>
    <hyperlink ref="F404" r:id="rId58" display="https://data.census.gov/cedsci/table?tid=ACSST5Y2018.S2301&amp;layer=VT_2018_050_00_PY_D1&amp;hidePreview=true&amp;vintage=2018&amp;g=0500000US44007" xr:uid="{00000000-0004-0000-0100-000039000000}"/>
    <hyperlink ref="G404" r:id="rId59" display="https://data.census.gov/cedsci/table?q=unemployed&amp;tid=ACSST1Y2018.S2301&amp;vintage=2018&amp;g=0400000US44&amp;hidePreview=true" xr:uid="{00000000-0004-0000-0100-00003A000000}"/>
    <hyperlink ref="H404" r:id="rId60" display="https://data.census.gov/cedsci/table?q=unemployed&amp;tid=ACSST1Y2018.S2301&amp;vintage=2018&amp;g=0100000US&amp;hidePreview=true" xr:uid="{00000000-0004-0000-0100-00003B000000}"/>
    <hyperlink ref="E405" r:id="rId61" display="https://data.census.gov/cedsci/table?g=0100000US_1600050US4409460_0600000US4400935380,4400977000,4400948340,4400951580,4400925300,4400967460,4400766200,4400764220,4400961160,4400780780,4400950500,4400711800,4400714140,4400914500&amp;t=Employment&amp;text=unemployment&amp;cid=S2301_C01_001E&amp;vintage=2018&amp;tid=ACSST5Y2018.S2301&amp;hidePreview=true&amp;layer=VT_2018_060_00_PY_D1&amp;y=2018&amp;d=ACS%205-Year%20Estimates%20Subject%20Tables&amp;moe=false" xr:uid="{00000000-0004-0000-0100-00003C000000}"/>
    <hyperlink ref="F405" r:id="rId62" display="https://data.census.gov/cedsci/table?q=unemployed&amp;tid=ACSST1Y2018.S2301&amp;vintage=2018&amp;g=0100000US_0500000US44009&amp;hidePreview=true" xr:uid="{00000000-0004-0000-0100-00003D000000}"/>
    <hyperlink ref="G405" r:id="rId63" display="https://data.census.gov/cedsci/table?q=unemployed&amp;tid=ACSST1Y2018.S2301&amp;vintage=2018&amp;g=0400000US44&amp;hidePreview=true" xr:uid="{00000000-0004-0000-0100-00003E000000}"/>
    <hyperlink ref="H405" r:id="rId64" display="https://data.census.gov/cedsci/table?q=unemployed&amp;tid=ACSST1Y2018.S2301&amp;vintage=2018&amp;g=0100000US&amp;hidePreview=true" xr:uid="{00000000-0004-0000-0100-00003F000000}"/>
    <hyperlink ref="E406" r:id="rId65" display="https://data.census.gov/cedsci/table?g=0100000US_1600050US4409460_0600000US4400780780&amp;t=Employment&amp;text=unemployment&amp;cid=S2301_C01_001E&amp;vintage=2018&amp;tid=ACSST5Y2018.S2301&amp;hidePreview=true&amp;layer=VT_2018_060_00_PY_D1&amp;y=2018&amp;d=ACS%205-Year%20Estimates%20Subject%20Tables&amp;moe=false" xr:uid="{00000000-0004-0000-0100-000040000000}"/>
    <hyperlink ref="F406" r:id="rId66" display="https://data.census.gov/cedsci/table?tid=ACSST5Y2018.S2301&amp;layer=VT_2018_050_00_PY_D1&amp;hidePreview=true&amp;vintage=2018&amp;g=0500000US44003" xr:uid="{00000000-0004-0000-0100-000041000000}"/>
    <hyperlink ref="G406" r:id="rId67" display="https://data.census.gov/cedsci/table?q=unemployed&amp;tid=ACSST1Y2018.S2301&amp;vintage=2018&amp;g=0400000US44&amp;hidePreview=true" xr:uid="{00000000-0004-0000-0100-000042000000}"/>
    <hyperlink ref="H406" r:id="rId68" display="https://data.census.gov/cedsci/table?q=unemployed&amp;tid=ACSST1Y2018.S2301&amp;vintage=2018&amp;g=0100000US&amp;hidePreview=true" xr:uid="{00000000-0004-0000-0100-000043000000}"/>
    <hyperlink ref="E407" r:id="rId69" display="https://data.census.gov/cedsci/table?g=0100000US_1600050US4409460_0600000US4400766200,4400764220,4400780780,4400719180&amp;t=Employment&amp;text=unemployment&amp;cid=S2301_C01_001E&amp;vintage=2018&amp;tid=ACSST5Y2018.S2301&amp;hidePreview=true&amp;layer=VT_2018_060_00_PY_D1&amp;y=2018&amp;d=ACS%205-Year%20Estimates%20Subject%20Tables&amp;moe=false" xr:uid="{00000000-0004-0000-0100-000044000000}"/>
    <hyperlink ref="F407" r:id="rId70" display="https://data.census.gov/cedsci/table?tid=ACSST5Y2018.S2301&amp;layer=VT_2018_050_00_PY_D1&amp;hidePreview=true&amp;vintage=2018&amp;g=0500000US44007" xr:uid="{00000000-0004-0000-0100-000045000000}"/>
    <hyperlink ref="G407" r:id="rId71" display="https://data.census.gov/cedsci/table?q=unemployed&amp;tid=ACSST1Y2018.S2301&amp;vintage=2018&amp;g=0400000US44&amp;hidePreview=true" xr:uid="{00000000-0004-0000-0100-000046000000}"/>
    <hyperlink ref="H407" r:id="rId72" display="https://data.census.gov/cedsci/table?q=unemployed&amp;tid=ACSST1Y2018.S2301&amp;vintage=2018&amp;g=0100000US&amp;hidePreview=true" xr:uid="{00000000-0004-0000-0100-000047000000}"/>
    <hyperlink ref="E408" r:id="rId73" display="https://data.census.gov/cedsci/table?g=0100000US_1600050US4409460_0600000US4400766200,4400764220,4400780780,4400720080&amp;t=Employment&amp;text=unemployment&amp;cid=S2301_C01_001E&amp;vintage=2018&amp;tid=ACSST5Y2018.S2301&amp;hidePreview=true&amp;layer=VT_2018_060_00_PY_D1&amp;y=2018&amp;d=ACS%205-Year%20Estimates%20Subject%20Tables&amp;moe=false" xr:uid="{00000000-0004-0000-0100-000048000000}"/>
    <hyperlink ref="F408" r:id="rId74" display="https://data.census.gov/cedsci/table?tid=ACSST5Y2018.S2301&amp;layer=VT_2018_050_00_PY_D1&amp;hidePreview=true&amp;vintage=2018&amp;g=0500000US44007" xr:uid="{00000000-0004-0000-0100-000049000000}"/>
    <hyperlink ref="G408" r:id="rId75" display="https://data.census.gov/cedsci/table?q=unemployed&amp;tid=ACSST1Y2018.S2301&amp;vintage=2018&amp;g=0400000US44&amp;hidePreview=true" xr:uid="{00000000-0004-0000-0100-00004A000000}"/>
    <hyperlink ref="H408" r:id="rId76" display="https://data.census.gov/cedsci/table?q=unemployed&amp;tid=ACSST1Y2018.S2301&amp;vintage=2018&amp;g=0100000US&amp;hidePreview=true" xr:uid="{00000000-0004-0000-0100-00004B000000}"/>
    <hyperlink ref="E409" r:id="rId77" display="https://data.census.gov/cedsci/table?g=0100000US_1600050US4409460_0600000US4400322240&amp;t=Employment&amp;text=unemployment&amp;cid=S2301_C01_001E&amp;vintage=2018&amp;tid=ACSST5Y2018.S2301&amp;hidePreview=true&amp;layer=VT_2018_060_00_PY_D1&amp;y=2018&amp;d=ACS%205-Year%20Estimates%20Subject%20Tables&amp;moe=false" xr:uid="{00000000-0004-0000-0100-00004C000000}"/>
    <hyperlink ref="F409" r:id="rId78" display="https://data.census.gov/cedsci/table?tid=ACSST5Y2018.S2301&amp;layer=VT_2018_050_00_PY_D1&amp;hidePreview=true&amp;vintage=2018&amp;g=0500000US44003" xr:uid="{00000000-0004-0000-0100-00004D000000}"/>
    <hyperlink ref="G409" r:id="rId79" display="https://data.census.gov/cedsci/table?q=unemployed&amp;tid=ACSST1Y2018.S2301&amp;vintage=2018&amp;g=0400000US44&amp;hidePreview=true" xr:uid="{00000000-0004-0000-0100-00004E000000}"/>
    <hyperlink ref="H409" r:id="rId80" display="https://data.census.gov/cedsci/table?q=unemployed&amp;tid=ACSST1Y2018.S2301&amp;vintage=2018&amp;g=0100000US&amp;hidePreview=true" xr:uid="{00000000-0004-0000-0100-00004F000000}"/>
    <hyperlink ref="E410" r:id="rId81" display="https://data.census.gov/cedsci/table?g=0100000US_1600050US4409460_0600000US4400766200,4400764220,4400780780,4400722960&amp;t=Employment&amp;text=unemployment&amp;cid=S2301_C01_001E&amp;vintage=2018&amp;tid=ACSST5Y2018.S2301&amp;hidePreview=true&amp;layer=VT_2018_060_00_PY_D1&amp;y=2018&amp;d=ACS%205-Year%20Estimates%20Subject%20Tables&amp;moe=false" xr:uid="{00000000-0004-0000-0100-000050000000}"/>
    <hyperlink ref="F410" r:id="rId82" display="https://data.census.gov/cedsci/table?tid=ACSST5Y2018.S2301&amp;layer=VT_2018_050_00_PY_D1&amp;hidePreview=true&amp;vintage=2018&amp;g=0500000US44007" xr:uid="{00000000-0004-0000-0100-000051000000}"/>
    <hyperlink ref="G410" r:id="rId83" display="https://data.census.gov/cedsci/table?q=unemployed&amp;tid=ACSST1Y2018.S2301&amp;vintage=2018&amp;g=0400000US44&amp;hidePreview=true" xr:uid="{00000000-0004-0000-0100-000052000000}"/>
    <hyperlink ref="H410" r:id="rId84" display="https://data.census.gov/cedsci/table?q=unemployed&amp;tid=ACSST1Y2018.S2301&amp;vintage=2018&amp;g=0100000US&amp;hidePreview=true" xr:uid="{00000000-0004-0000-0100-000053000000}"/>
    <hyperlink ref="E411" r:id="rId85" display="https://data.census.gov/cedsci/table?g=0100000US_1600050US4409460_0600000US4400935380,4400977000,4400948340,4400951580,4400967460,4400766200,4400764220,4400961160,4400780780,4400950500,4400711800,4400714140,4400925300&amp;t=Employment&amp;text=unemployment&amp;cid=S2301_C01_001E&amp;vintage=2018&amp;tid=ACSST5Y2018.S2301&amp;hidePreview=true&amp;layer=VT_2018_060_00_PY_D1&amp;y=2018&amp;d=ACS%205-Year%20Estimates%20Subject%20Tables&amp;moe=false" xr:uid="{00000000-0004-0000-0100-000054000000}"/>
    <hyperlink ref="F411" r:id="rId86" display="https://data.census.gov/cedsci/table?q=unemployed&amp;tid=ACSST1Y2018.S2301&amp;vintage=2018&amp;g=0100000US_0500000US44009&amp;hidePreview=true" xr:uid="{00000000-0004-0000-0100-000055000000}"/>
    <hyperlink ref="G411" r:id="rId87" display="https://data.census.gov/cedsci/table?q=unemployed&amp;tid=ACSST1Y2018.S2301&amp;vintage=2018&amp;g=0400000US44&amp;hidePreview=true" xr:uid="{00000000-0004-0000-0100-000056000000}"/>
    <hyperlink ref="H411" r:id="rId88" display="https://data.census.gov/cedsci/table?q=unemployed&amp;tid=ACSST1Y2018.S2301&amp;vintage=2018&amp;g=0100000US&amp;hidePreview=true" xr:uid="{00000000-0004-0000-0100-000057000000}"/>
    <hyperlink ref="E412" r:id="rId89" display="https://data.census.gov/cedsci/table?g=0100000US_1600050US4409460_0600000US4400766200,4400764220,4400780780,4400722960&amp;t=Employment&amp;text=unemployment&amp;cid=S2301_C01_001E&amp;vintage=2018&amp;tid=ACSST5Y2018.S2301&amp;hidePreview=true&amp;layer=VT_2018_060_00_PY_D1&amp;y=2018&amp;d=ACS%205-Year%20Estimates%20Subject%20Tables&amp;moe=false" xr:uid="{00000000-0004-0000-0100-000058000000}"/>
    <hyperlink ref="F412" r:id="rId90" display="https://data.census.gov/cedsci/table?tid=ACSST5Y2018.S2301&amp;layer=VT_2018_050_00_PY_D1&amp;hidePreview=true&amp;vintage=2018&amp;g=0500000US44007" xr:uid="{00000000-0004-0000-0100-000059000000}"/>
    <hyperlink ref="G412" r:id="rId91" display="https://data.census.gov/cedsci/table?q=unemployed&amp;tid=ACSST1Y2018.S2301&amp;vintage=2018&amp;g=0400000US44&amp;hidePreview=true" xr:uid="{00000000-0004-0000-0100-00005A000000}"/>
    <hyperlink ref="H412" r:id="rId92" display="https://data.census.gov/cedsci/table?q=unemployed&amp;tid=ACSST1Y2018.S2301&amp;vintage=2018&amp;g=0100000US&amp;hidePreview=true" xr:uid="{00000000-0004-0000-0100-00005B000000}"/>
    <hyperlink ref="E413" r:id="rId93" display="https://data.census.gov/cedsci/table?g=0100000US_1600050US4409460_0600000US4400766200,4400764220,4400780780,4400722960&amp;t=Employment&amp;text=unemployment&amp;cid=S2301_C01_001E&amp;vintage=2018&amp;tid=ACSST5Y2018.S2301&amp;hidePreview=true&amp;layer=VT_2018_060_00_PY_D1&amp;y=2018&amp;d=ACS%205-Year%20Estimates%20Subject%20Tables&amp;moe=false" xr:uid="{00000000-0004-0000-0100-00005C000000}"/>
    <hyperlink ref="F413" r:id="rId94" display="https://data.census.gov/cedsci/table?tid=ACSST5Y2018.S2301&amp;layer=VT_2018_050_00_PY_D1&amp;hidePreview=true&amp;vintage=2018&amp;g=0500000US44007" xr:uid="{00000000-0004-0000-0100-00005D000000}"/>
    <hyperlink ref="G413" r:id="rId95" display="https://data.census.gov/cedsci/table?q=unemployed&amp;tid=ACSST1Y2018.S2301&amp;vintage=2018&amp;g=0400000US44&amp;hidePreview=true" xr:uid="{00000000-0004-0000-0100-00005E000000}"/>
    <hyperlink ref="H413" r:id="rId96" display="https://data.census.gov/cedsci/table?q=unemployed&amp;tid=ACSST1Y2018.S2301&amp;vintage=2018&amp;g=0100000US&amp;hidePreview=true" xr:uid="{00000000-0004-0000-0100-00005F000000}"/>
    <hyperlink ref="E414" r:id="rId97" display="https://data.census.gov/cedsci/table?g=0100000US_1600050US4409460_0600000US4400977000,4400948340,4400951580,4400967460,4400766200,4400764220,4400961160,4400780780,4400950500,4400711800,4400714140,4400935380&amp;t=Employment&amp;text=unemployment&amp;cid=S2301_C01_001E&amp;vintage=2018&amp;tid=ACSST5Y2018.S2301&amp;hidePreview=true&amp;layer=VT_2018_060_00_PY_D1&amp;y=2018&amp;d=ACS%205-Year%20Estimates%20Subject%20Tables&amp;moe=false" xr:uid="{00000000-0004-0000-0100-000060000000}"/>
    <hyperlink ref="F414" r:id="rId98" display="https://data.census.gov/cedsci/table?q=unemployed&amp;tid=ACSST1Y2018.S2301&amp;vintage=2018&amp;g=0100000US_0500000US44009&amp;hidePreview=true" xr:uid="{00000000-0004-0000-0100-000061000000}"/>
    <hyperlink ref="G414" r:id="rId99" display="https://data.census.gov/cedsci/table?q=unemployed&amp;tid=ACSST1Y2018.S2301&amp;vintage=2018&amp;g=0400000US44&amp;hidePreview=true" xr:uid="{00000000-0004-0000-0100-000062000000}"/>
    <hyperlink ref="H414" r:id="rId100" display="https://data.census.gov/cedsci/table?q=unemployed&amp;tid=ACSST1Y2018.S2301&amp;vintage=2018&amp;g=0100000US&amp;hidePreview=true" xr:uid="{00000000-0004-0000-0100-000063000000}"/>
    <hyperlink ref="E415" r:id="rId101" display="https://data.census.gov/cedsci/table?g=0100000US_0600000US4400536820&amp;t=Employment&amp;text=unemployment&amp;cid=S2301_C01_001E&amp;vintage=2018&amp;tid=ACSST5Y2018.S2301&amp;hidePreview=true&amp;layer=VT_2018_060_00_PY_D1&amp;y=2018&amp;d=ACS%205-Year%20Estimates%20Subject%20Tables&amp;moe=false" xr:uid="{00000000-0004-0000-0100-000064000000}"/>
    <hyperlink ref="F415" r:id="rId102" display="https://data.census.gov/cedsci/table?tid=ACSST5Y2018.S2301&amp;layer=VT_2018_050_00_PY_D1&amp;hidePreview=true&amp;vintage=2018&amp;g=0500000US44005" xr:uid="{00000000-0004-0000-0100-000065000000}"/>
    <hyperlink ref="G415" r:id="rId103" display="https://data.census.gov/cedsci/table?q=unemployed&amp;tid=ACSST1Y2018.S2301&amp;vintage=2018&amp;g=0400000US44&amp;hidePreview=true" xr:uid="{00000000-0004-0000-0100-000066000000}"/>
    <hyperlink ref="H415" r:id="rId104" display="https://data.census.gov/cedsci/table?q=unemployed&amp;tid=ACSST1Y2018.S2301&amp;vintage=2018&amp;g=0100000US&amp;hidePreview=true" xr:uid="{00000000-0004-0000-0100-000067000000}"/>
    <hyperlink ref="E416" r:id="rId105" display="https://data.census.gov/cedsci/table?g=0100000US_1600050US4409460_0600000US4400766200,4400764220,4400780780,4400737720&amp;t=Employment&amp;text=unemployment&amp;cid=S2301_C01_001E&amp;vintage=2018&amp;tid=ACSST5Y2018.S2301&amp;hidePreview=true&amp;layer=VT_2018_060_00_PY_D1&amp;y=2018&amp;d=ACS%205-Year%20Estimates%20Subject%20Tables&amp;moe=false" xr:uid="{00000000-0004-0000-0100-000068000000}"/>
    <hyperlink ref="F416" r:id="rId106" display="https://data.census.gov/cedsci/table?tid=ACSST5Y2018.S2301&amp;layer=VT_2018_050_00_PY_D1&amp;hidePreview=true&amp;vintage=2018&amp;g=0500000US44007" xr:uid="{00000000-0004-0000-0100-000069000000}"/>
    <hyperlink ref="G416" r:id="rId107" display="https://data.census.gov/cedsci/table?q=unemployed&amp;tid=ACSST1Y2018.S2301&amp;vintage=2018&amp;g=0400000US44&amp;hidePreview=true" xr:uid="{00000000-0004-0000-0100-00006A000000}"/>
    <hyperlink ref="H416" r:id="rId108" display="https://data.census.gov/cedsci/table?q=unemployed&amp;tid=ACSST1Y2018.S2301&amp;vintage=2018&amp;g=0100000US&amp;hidePreview=true" xr:uid="{00000000-0004-0000-0100-00006B000000}"/>
    <hyperlink ref="E417" r:id="rId109" display="https://data.census.gov/cedsci/table?g=0100000US_1600050US4409460_0600000US4400766200,4400764220,4400780780,4400741500&amp;t=Employment&amp;text=unemployment&amp;cid=S2301_C01_001E&amp;vintage=2018&amp;tid=ACSST5Y2018.S2301&amp;hidePreview=true&amp;layer=VT_2018_060_00_PY_D1&amp;y=2018&amp;d=ACS%205-Year%20Estimates%20Subject%20Tables&amp;moe=false" xr:uid="{00000000-0004-0000-0100-00006C000000}"/>
    <hyperlink ref="F417" r:id="rId110" display="https://data.census.gov/cedsci/table?tid=ACSST5Y2018.S2301&amp;layer=VT_2018_050_00_PY_D1&amp;hidePreview=true&amp;vintage=2018&amp;g=0500000US44007" xr:uid="{00000000-0004-0000-0100-00006D000000}"/>
    <hyperlink ref="G417" r:id="rId111" display="https://data.census.gov/cedsci/table?q=unemployed&amp;tid=ACSST1Y2018.S2301&amp;vintage=2018&amp;g=0400000US44&amp;hidePreview=true" xr:uid="{00000000-0004-0000-0100-00006E000000}"/>
    <hyperlink ref="H417" r:id="rId112" display="https://data.census.gov/cedsci/table?q=unemployed&amp;tid=ACSST1Y2018.S2301&amp;vintage=2018&amp;g=0100000US&amp;hidePreview=true" xr:uid="{00000000-0004-0000-0100-00006F000000}"/>
    <hyperlink ref="E418" r:id="rId113" display="https://data.census.gov/cedsci/table?g=0100000US_0600000US4400536820&amp;t=Employment&amp;text=unemployment&amp;cid=S2301_C01_001E&amp;vintage=2018&amp;tid=ACSST5Y2018.S2301&amp;hidePreview=true&amp;layer=VT_2018_060_00_PY_D1&amp;y=2018&amp;d=ACS%205-Year%20Estimates%20Subject%20Tables&amp;moe=false" xr:uid="{00000000-0004-0000-0100-000070000000}"/>
    <hyperlink ref="F418" r:id="rId114" display="https://data.census.gov/cedsci/table?tid=ACSST5Y2018.S2301&amp;layer=VT_2018_050_00_PY_D1&amp;hidePreview=true&amp;vintage=2018&amp;g=0500000US44005" xr:uid="{00000000-0004-0000-0100-000071000000}"/>
    <hyperlink ref="G418" r:id="rId115" display="https://data.census.gov/cedsci/table?q=unemployed&amp;tid=ACSST1Y2018.S2301&amp;vintage=2018&amp;g=0400000US44&amp;hidePreview=true" xr:uid="{00000000-0004-0000-0100-000072000000}"/>
    <hyperlink ref="H418" r:id="rId116" display="https://data.census.gov/cedsci/table?q=unemployed&amp;tid=ACSST1Y2018.S2301&amp;vintage=2018&amp;g=0100000US&amp;hidePreview=true" xr:uid="{00000000-0004-0000-0100-000073000000}"/>
    <hyperlink ref="E419" r:id="rId117" display="https://data.census.gov/cedsci/table?g=0100000US_0600000US4400536820&amp;t=Employment&amp;text=unemployment&amp;cid=S2301_C01_001E&amp;vintage=2018&amp;tid=ACSST5Y2018.S2301&amp;hidePreview=true&amp;layer=VT_2018_060_00_PY_D1&amp;y=2018&amp;d=ACS%205-Year%20Estimates%20Subject%20Tables&amp;moe=false" xr:uid="{00000000-0004-0000-0100-000074000000}"/>
    <hyperlink ref="F419" r:id="rId118" display="https://data.census.gov/cedsci/table?tid=ACSST5Y2018.S2301&amp;layer=VT_2018_050_00_PY_D1&amp;hidePreview=true&amp;vintage=2018&amp;g=0500000US44005" xr:uid="{00000000-0004-0000-0100-000075000000}"/>
    <hyperlink ref="G419" r:id="rId119" display="https://data.census.gov/cedsci/table?q=unemployed&amp;tid=ACSST1Y2018.S2301&amp;vintage=2018&amp;g=0400000US44&amp;hidePreview=true" xr:uid="{00000000-0004-0000-0100-000076000000}"/>
    <hyperlink ref="H419" r:id="rId120" display="https://data.census.gov/cedsci/table?q=unemployed&amp;tid=ACSST1Y2018.S2301&amp;vintage=2018&amp;g=0100000US&amp;hidePreview=true" xr:uid="{00000000-0004-0000-0100-000077000000}"/>
    <hyperlink ref="E420" r:id="rId121" display="https://data.census.gov/cedsci/table?g=0100000US_1600050US4409460_0600000US4400977000,4400948340,4400967460,4400766200,4400764220,4400961160,4400780780,4400950500,4400711800,4400714140,4400951580&amp;t=Employment&amp;text=unemployment&amp;cid=S2301_C01_001E&amp;vintage=2018&amp;tid=ACSST5Y2018.S2301&amp;hidePreview=true&amp;layer=VT_2018_060_00_PY_D1&amp;y=2018&amp;d=ACS%205-Year%20Estimates%20Subject%20Tables&amp;moe=false" xr:uid="{00000000-0004-0000-0100-000078000000}"/>
    <hyperlink ref="F420" r:id="rId122" display="https://data.census.gov/cedsci/table?q=unemployed&amp;tid=ACSST1Y2018.S2301&amp;vintage=2018&amp;g=0100000US_0500000US44009&amp;hidePreview=true" xr:uid="{00000000-0004-0000-0100-000079000000}"/>
    <hyperlink ref="G420" r:id="rId123" display="https://data.census.gov/cedsci/table?q=unemployed&amp;tid=ACSST1Y2018.S2301&amp;vintage=2018&amp;g=0400000US44&amp;hidePreview=true" xr:uid="{00000000-0004-0000-0100-00007A000000}"/>
    <hyperlink ref="H420" r:id="rId124" display="https://data.census.gov/cedsci/table?q=unemployed&amp;tid=ACSST1Y2018.S2301&amp;vintage=2018&amp;g=0100000US&amp;hidePreview=true" xr:uid="{00000000-0004-0000-0100-00007B000000}"/>
    <hyperlink ref="E421" r:id="rId125" display="https://data.census.gov/cedsci/table?g=0100000US_1600050US4409460_0600000US4400766200,4400764220,4400780780,4400741500&amp;t=Employment&amp;text=unemployment&amp;cid=S2301_C01_001E&amp;vintage=2018&amp;tid=ACSST5Y2018.S2301&amp;hidePreview=true&amp;layer=VT_2018_060_00_PY_D1&amp;y=2018&amp;d=ACS%205-Year%20Estimates%20Subject%20Tables&amp;moe=false" xr:uid="{00000000-0004-0000-0100-00007C000000}"/>
    <hyperlink ref="F421" r:id="rId126" display="https://data.census.gov/cedsci/table?tid=ACSST5Y2018.S2301&amp;layer=VT_2018_050_00_PY_D1&amp;hidePreview=true&amp;vintage=2018&amp;g=0500000US44007" xr:uid="{00000000-0004-0000-0100-00007D000000}"/>
    <hyperlink ref="G421" r:id="rId127" display="https://data.census.gov/cedsci/table?q=unemployed&amp;tid=ACSST1Y2018.S2301&amp;vintage=2018&amp;g=0400000US44&amp;hidePreview=true" xr:uid="{00000000-0004-0000-0100-00007E000000}"/>
    <hyperlink ref="H421" r:id="rId128" display="https://data.census.gov/cedsci/table?q=unemployed&amp;tid=ACSST1Y2018.S2301&amp;vintage=2018&amp;g=0100000US&amp;hidePreview=true" xr:uid="{00000000-0004-0000-0100-00007F000000}"/>
    <hyperlink ref="E422" r:id="rId129" display="https://data.census.gov/cedsci/table?g=0100000US_1600050US4409460_0600000US4400766200,4400764220,4400780780,4400741500&amp;t=Employment&amp;text=unemployment&amp;cid=S2301_C01_001E&amp;vintage=2018&amp;tid=ACSST5Y2018.S2301&amp;hidePreview=true&amp;layer=VT_2018_060_00_PY_D1&amp;y=2018&amp;d=ACS%205-Year%20Estimates%20Subject%20Tables&amp;moe=false" xr:uid="{00000000-0004-0000-0100-000080000000}"/>
    <hyperlink ref="F422" r:id="rId130" display="https://data.census.gov/cedsci/table?tid=ACSST5Y2018.S2301&amp;layer=VT_2018_050_00_PY_D1&amp;hidePreview=true&amp;vintage=2018&amp;g=0500000US44007" xr:uid="{00000000-0004-0000-0100-000081000000}"/>
    <hyperlink ref="G422" r:id="rId131" display="https://data.census.gov/cedsci/table?q=unemployed&amp;tid=ACSST1Y2018.S2301&amp;vintage=2018&amp;g=0400000US44&amp;hidePreview=true" xr:uid="{00000000-0004-0000-0100-000082000000}"/>
    <hyperlink ref="H422" r:id="rId132" display="https://data.census.gov/cedsci/table?q=unemployed&amp;tid=ACSST1Y2018.S2301&amp;vintage=2018&amp;g=0100000US&amp;hidePreview=true" xr:uid="{00000000-0004-0000-0100-000083000000}"/>
    <hyperlink ref="E423" r:id="rId133" display="https://data.census.gov/cedsci/table?g=0100000US_1600050US4409460_0600000US4400977000,4400967460,4400766200,4400764220,4400961160,4400780780,4400950500,4400711800,4400714140,4400948340&amp;t=Employment&amp;text=unemployment&amp;cid=S2301_C01_001E&amp;vintage=2018&amp;tid=ACSST5Y2018.S2301&amp;hidePreview=true&amp;layer=VT_2018_060_00_PY_D1&amp;y=2018&amp;d=ACS%205-Year%20Estimates%20Subject%20Tables&amp;moe=false" xr:uid="{00000000-0004-0000-0100-000084000000}"/>
    <hyperlink ref="F423" r:id="rId134" display="https://data.census.gov/cedsci/table?q=unemployed&amp;tid=ACSST1Y2018.S2301&amp;vintage=2018&amp;g=0100000US_0500000US44009&amp;hidePreview=true" xr:uid="{00000000-0004-0000-0100-000085000000}"/>
    <hyperlink ref="G423" r:id="rId135" display="https://data.census.gov/cedsci/table?q=unemployed&amp;tid=ACSST1Y2018.S2301&amp;vintage=2018&amp;g=0400000US44&amp;hidePreview=true" xr:uid="{00000000-0004-0000-0100-000086000000}"/>
    <hyperlink ref="H423" r:id="rId136" display="https://data.census.gov/cedsci/table?q=unemployed&amp;tid=ACSST1Y2018.S2301&amp;vintage=2018&amp;g=0100000US&amp;hidePreview=true" xr:uid="{00000000-0004-0000-0100-000087000000}"/>
    <hyperlink ref="E424" r:id="rId137" display="https://data.census.gov/cedsci/table?g=0100000US_1600050US4409460_0600000US4400977000,4400967460,4400766200,4400764220,4400961160,4400780780,4400711800,4400714140,4400950500&amp;t=Employment&amp;text=unemployment&amp;cid=S2301_C01_001E&amp;vintage=2018&amp;tid=ACSST5Y2018.S2301&amp;hidePreview=true&amp;layer=VT_2018_060_00_PY_D1&amp;y=2018&amp;d=ACS%205-Year%20Estimates%20Subject%20Tables&amp;moe=false" xr:uid="{00000000-0004-0000-0100-000088000000}"/>
    <hyperlink ref="F424" r:id="rId138" display="https://data.census.gov/cedsci/table?q=unemployed&amp;tid=ACSST1Y2018.S2301&amp;vintage=2018&amp;g=0100000US_0500000US44009&amp;hidePreview=true" xr:uid="{00000000-0004-0000-0100-000089000000}"/>
    <hyperlink ref="G424" r:id="rId139" display="https://data.census.gov/cedsci/table?q=unemployed&amp;tid=ACSST1Y2018.S2301&amp;vintage=2018&amp;g=0400000US44&amp;hidePreview=true" xr:uid="{00000000-0004-0000-0100-00008A000000}"/>
    <hyperlink ref="H424" r:id="rId140" display="https://data.census.gov/cedsci/table?q=unemployed&amp;tid=ACSST1Y2018.S2301&amp;vintage=2018&amp;g=0100000US&amp;hidePreview=true" xr:uid="{00000000-0004-0000-0100-00008B000000}"/>
    <hyperlink ref="E425" r:id="rId141" display="https://data.census.gov/cedsci/table?g=0100000US_0600000US4400536820&amp;t=Employment&amp;text=unemployment&amp;cid=S2301_C01_001E&amp;vintage=2018&amp;tid=ACSST5Y2018.S2301&amp;hidePreview=true&amp;layer=VT_2018_060_00_PY_D1&amp;y=2018&amp;d=ACS%205-Year%20Estimates%20Subject%20Tables&amp;moe=false" xr:uid="{00000000-0004-0000-0100-00008C000000}"/>
    <hyperlink ref="F425" r:id="rId142" display="https://data.census.gov/cedsci/table?tid=ACSST5Y2018.S2301&amp;layer=VT_2018_050_00_PY_D1&amp;hidePreview=true&amp;vintage=2018&amp;g=0500000US44005" xr:uid="{00000000-0004-0000-0100-00008D000000}"/>
    <hyperlink ref="G425" r:id="rId143" display="https://data.census.gov/cedsci/table?q=unemployed&amp;tid=ACSST1Y2018.S2301&amp;vintage=2018&amp;g=0400000US44&amp;hidePreview=true" xr:uid="{00000000-0004-0000-0100-00008E000000}"/>
    <hyperlink ref="H425" r:id="rId144" display="https://data.census.gov/cedsci/table?q=unemployed&amp;tid=ACSST1Y2018.S2301&amp;vintage=2018&amp;g=0100000US&amp;hidePreview=true" xr:uid="{00000000-0004-0000-0100-00008F000000}"/>
    <hyperlink ref="E426" r:id="rId145" display="https://data.census.gov/cedsci/table?g=0100000US_1600050US4409460_0600000US4400766200,4400764220,4400780780,4400754640&amp;t=Employment&amp;text=unemployment&amp;cid=S2301_C01_001E&amp;vintage=2018&amp;tid=ACSST5Y2018.S2301&amp;hidePreview=true&amp;layer=VT_2018_060_00_PY_D1&amp;y=2018&amp;d=ACS%205-Year%20Estimates%20Subject%20Tables&amp;moe=false" xr:uid="{00000000-0004-0000-0100-000090000000}"/>
    <hyperlink ref="F426" r:id="rId146" display="https://data.census.gov/cedsci/table?tid=ACSST5Y2018.S2301&amp;layer=VT_2018_050_00_PY_D1&amp;hidePreview=true&amp;vintage=2018&amp;g=0500000US44007" xr:uid="{00000000-0004-0000-0100-000091000000}"/>
    <hyperlink ref="G426" r:id="rId147" display="https://data.census.gov/cedsci/table?q=unemployed&amp;tid=ACSST1Y2018.S2301&amp;vintage=2018&amp;g=0400000US44&amp;hidePreview=true" xr:uid="{00000000-0004-0000-0100-000092000000}"/>
    <hyperlink ref="H426" r:id="rId148" display="https://data.census.gov/cedsci/table?q=unemployed&amp;tid=ACSST1Y2018.S2301&amp;vintage=2018&amp;g=0100000US&amp;hidePreview=true" xr:uid="{00000000-0004-0000-0100-000093000000}"/>
    <hyperlink ref="E427" r:id="rId149" display="https://data.census.gov/cedsci/table?g=0100000US_0600000US4400536820&amp;t=Employment&amp;text=unemployment&amp;cid=S2301_C01_001E&amp;vintage=2018&amp;tid=ACSST5Y2018.S2301&amp;hidePreview=true&amp;layer=VT_2018_060_00_PY_D1&amp;y=2018&amp;d=ACS%205-Year%20Estimates%20Subject%20Tables&amp;moe=false" xr:uid="{00000000-0004-0000-0100-000094000000}"/>
    <hyperlink ref="F427" r:id="rId150" display="https://data.census.gov/cedsci/table?tid=ACSST5Y2018.S2301&amp;layer=VT_2018_050_00_PY_D1&amp;hidePreview=true&amp;vintage=2018&amp;g=0500000US44005" xr:uid="{00000000-0004-0000-0100-000095000000}"/>
    <hyperlink ref="G427" r:id="rId151" display="https://data.census.gov/cedsci/table?q=unemployed&amp;tid=ACSST1Y2018.S2301&amp;vintage=2018&amp;g=0400000US44&amp;hidePreview=true" xr:uid="{00000000-0004-0000-0100-000096000000}"/>
    <hyperlink ref="H427" r:id="rId152" display="https://data.census.gov/cedsci/table?q=unemployed&amp;tid=ACSST1Y2018.S2301&amp;vintage=2018&amp;g=0100000US&amp;hidePreview=true" xr:uid="{00000000-0004-0000-0100-000097000000}"/>
    <hyperlink ref="E428" r:id="rId153" display="https://data.census.gov/cedsci/table?g=0100000US_1600050US4409460_0600000US4400766200,4400764220,4400780780,4400759000&amp;t=Employment&amp;text=unemployment&amp;cid=S2301_C01_001E&amp;vintage=2018&amp;tid=ACSST5Y2018.S2301&amp;hidePreview=true&amp;layer=VT_2018_060_00_PY_D1&amp;y=2018&amp;d=ACS%205-Year%20Estimates%20Subject%20Tables&amp;moe=false" xr:uid="{00000000-0004-0000-0100-000098000000}"/>
    <hyperlink ref="F428" r:id="rId154" display="https://data.census.gov/cedsci/table?tid=ACSST5Y2018.S2301&amp;layer=VT_2018_050_00_PY_D1&amp;hidePreview=true&amp;vintage=2018&amp;g=0500000US44007" xr:uid="{00000000-0004-0000-0100-000099000000}"/>
    <hyperlink ref="G428" r:id="rId155" display="https://data.census.gov/cedsci/table?q=unemployed&amp;tid=ACSST1Y2018.S2301&amp;vintage=2018&amp;g=0400000US44&amp;hidePreview=true" xr:uid="{00000000-0004-0000-0100-00009A000000}"/>
    <hyperlink ref="H428" r:id="rId156" display="https://data.census.gov/cedsci/table?q=unemployed&amp;tid=ACSST1Y2018.S2301&amp;vintage=2018&amp;g=0100000US&amp;hidePreview=true" xr:uid="{00000000-0004-0000-0100-00009B000000}"/>
    <hyperlink ref="E429" r:id="rId157" display="https://data.census.gov/cedsci/table?g=0100000US_1600050US4409460_0600000US4400977000,4400967460,4400766200,4400764220,4400780780,4400711800,4400714140,4400961160&amp;t=Employment&amp;text=unemployment&amp;cid=S2301_C01_001E&amp;vintage=2018&amp;tid=ACSST5Y2018.S2301&amp;hidePreview=true&amp;layer=VT_2018_060_00_PY_D1&amp;y=2018&amp;d=ACS%205-Year%20Estimates%20Subject%20Tables&amp;moe=false" xr:uid="{00000000-0004-0000-0100-00009C000000}"/>
    <hyperlink ref="F429" r:id="rId158" display="https://data.census.gov/cedsci/table?q=unemployed&amp;tid=ACSST1Y2018.S2301&amp;vintage=2018&amp;g=0100000US_0500000US44009&amp;hidePreview=true" xr:uid="{00000000-0004-0000-0100-00009D000000}"/>
    <hyperlink ref="G429" r:id="rId159" display="https://data.census.gov/cedsci/table?q=unemployed&amp;tid=ACSST1Y2018.S2301&amp;vintage=2018&amp;g=0400000US44&amp;hidePreview=true" xr:uid="{00000000-0004-0000-0100-00009E000000}"/>
    <hyperlink ref="H429" r:id="rId160" display="https://data.census.gov/cedsci/table?q=unemployed&amp;tid=ACSST1Y2018.S2301&amp;vintage=2018&amp;g=0100000US&amp;hidePreview=true" xr:uid="{00000000-0004-0000-0100-00009F000000}"/>
    <hyperlink ref="E430" r:id="rId161" display="https://data.census.gov/cedsci/table?g=0100000US_1600050US4409460_0600000US4400977000,4400766200,4400764220,4400780780,4400711800,4400714140,4400967460&amp;t=Employment&amp;text=unemployment&amp;cid=S2301_C01_001E&amp;vintage=2018&amp;tid=ACSST5Y2018.S2301&amp;hidePreview=true&amp;layer=VT_2018_060_00_PY_D1&amp;y=2018&amp;d=ACS%205-Year%20Estimates%20Subject%20Tables&amp;moe=false" xr:uid="{00000000-0004-0000-0100-0000A0000000}"/>
    <hyperlink ref="F430" r:id="rId162" display="https://data.census.gov/cedsci/table?q=unemployed&amp;tid=ACSST1Y2018.S2301&amp;vintage=2018&amp;g=0100000US_0500000US44009&amp;hidePreview=true" xr:uid="{00000000-0004-0000-0100-0000A1000000}"/>
    <hyperlink ref="G430" r:id="rId163" display="https://data.census.gov/cedsci/table?q=unemployed&amp;tid=ACSST1Y2018.S2301&amp;vintage=2018&amp;g=0400000US44&amp;hidePreview=true" xr:uid="{00000000-0004-0000-0100-0000A2000000}"/>
    <hyperlink ref="H430" r:id="rId164" display="https://data.census.gov/cedsci/table?q=unemployed&amp;tid=ACSST1Y2018.S2301&amp;vintage=2018&amp;g=0100000US&amp;hidePreview=true" xr:uid="{00000000-0004-0000-0100-0000A3000000}"/>
    <hyperlink ref="E431" r:id="rId165" display="https://data.census.gov/cedsci/table?g=0100000US_1600050US4409460_0600000US4400780780,4400764220&amp;t=Employment&amp;text=unemployment&amp;cid=S2301_C01_001E&amp;vintage=2018&amp;tid=ACSST5Y2018.S2301&amp;hidePreview=true&amp;layer=VT_2018_060_00_PY_D1&amp;y=2018&amp;d=ACS%205-Year%20Estimates%20Subject%20Tables&amp;moe=false" xr:uid="{00000000-0004-0000-0100-0000A4000000}"/>
    <hyperlink ref="F431" r:id="rId166" display="https://data.census.gov/cedsci/table?tid=ACSST5Y2018.S2301&amp;layer=VT_2018_050_00_PY_D1&amp;hidePreview=true&amp;vintage=2018&amp;g=0500000US44007" xr:uid="{00000000-0004-0000-0100-0000A5000000}"/>
    <hyperlink ref="G431" r:id="rId167" display="https://data.census.gov/cedsci/table?q=unemployed&amp;tid=ACSST1Y2018.S2301&amp;vintage=2018&amp;g=0400000US44&amp;hidePreview=true" xr:uid="{00000000-0004-0000-0100-0000A6000000}"/>
    <hyperlink ref="H431" r:id="rId168" display="https://data.census.gov/cedsci/table?q=unemployed&amp;tid=ACSST1Y2018.S2301&amp;vintage=2018&amp;g=0100000US&amp;hidePreview=true" xr:uid="{00000000-0004-0000-0100-0000A7000000}"/>
    <hyperlink ref="E432" r:id="rId169" display="https://data.census.gov/cedsci/table?g=0100000US_1600050US4409460_0600000US4400780780,4400766200&amp;t=Employment&amp;text=unemployment&amp;cid=S2301_C01_001E&amp;vintage=2018&amp;tid=ACSST5Y2018.S2301&amp;hidePreview=true&amp;layer=VT_2018_060_00_PY_D1&amp;y=2018&amp;d=ACS%205-Year%20Estimates%20Subject%20Tables&amp;moe=false" xr:uid="{00000000-0004-0000-0100-0000A8000000}"/>
    <hyperlink ref="F432" r:id="rId170" display="https://data.census.gov/cedsci/table?tid=ACSST5Y2018.S2301&amp;layer=VT_2018_050_00_PY_D1&amp;hidePreview=true&amp;vintage=2018&amp;g=0500000US44007" xr:uid="{00000000-0004-0000-0100-0000A9000000}"/>
    <hyperlink ref="G432" r:id="rId171" display="https://data.census.gov/cedsci/table?q=unemployed&amp;tid=ACSST1Y2018.S2301&amp;vintage=2018&amp;g=0400000US44&amp;hidePreview=true" xr:uid="{00000000-0004-0000-0100-0000AA000000}"/>
    <hyperlink ref="H432" r:id="rId172" display="https://data.census.gov/cedsci/table?q=unemployed&amp;tid=ACSST1Y2018.S2301&amp;vintage=2018&amp;g=0100000US&amp;hidePreview=true" xr:uid="{00000000-0004-0000-0100-0000AB000000}"/>
    <hyperlink ref="E433" r:id="rId173" display="https://data.census.gov/cedsci/table?g=0100000US_0600000US4400570880&amp;t=Employment&amp;text=unemployment&amp;cid=S2301_C01_001E&amp;vintage=2018&amp;tid=ACSST5Y2018.S2301&amp;hidePreview=true&amp;layer=VT_2018_060_00_PY_D1&amp;y=2018&amp;d=ACS%205-Year%20Estimates%20Subject%20Tables&amp;moe=false" xr:uid="{00000000-0004-0000-0100-0000AC000000}"/>
    <hyperlink ref="F433" r:id="rId174" display="https://data.census.gov/cedsci/table?tid=ACSST5Y2018.S2301&amp;layer=VT_2018_050_00_PY_D1&amp;hidePreview=true&amp;vintage=2018&amp;g=0500000US44005" xr:uid="{00000000-0004-0000-0100-0000AD000000}"/>
    <hyperlink ref="G433" r:id="rId175" display="https://data.census.gov/cedsci/table?q=unemployed&amp;tid=ACSST1Y2018.S2301&amp;vintage=2018&amp;g=0400000US44&amp;hidePreview=true" xr:uid="{00000000-0004-0000-0100-0000AE000000}"/>
    <hyperlink ref="H433" r:id="rId176" display="https://data.census.gov/cedsci/table?q=unemployed&amp;tid=ACSST1Y2018.S2301&amp;vintage=2018&amp;g=0100000US&amp;hidePreview=true" xr:uid="{00000000-0004-0000-0100-0000AF000000}"/>
    <hyperlink ref="E434" r:id="rId177" display="https://data.census.gov/cedsci/table?g=0100000US_0600000US4400377720&amp;t=Employment&amp;text=unemployment&amp;cid=S2301_C01_001E&amp;vintage=2018&amp;tid=ACSST5Y2018.S2301&amp;hidePreview=true&amp;layer=VT_2018_060_00_PY_D1&amp;y=2018&amp;d=ACS%205-Year%20Estimates%20Subject%20Tables&amp;moe=false" xr:uid="{00000000-0004-0000-0100-0000B0000000}"/>
    <hyperlink ref="F434" r:id="rId178" display="https://data.census.gov/cedsci/table?tid=ACSST5Y2018.S2301&amp;layer=VT_2018_050_00_PY_D1&amp;hidePreview=true&amp;vintage=2018&amp;g=0500000US44003" xr:uid="{00000000-0004-0000-0100-0000B1000000}"/>
    <hyperlink ref="G434" r:id="rId179" display="https://data.census.gov/cedsci/table?q=unemployed&amp;tid=ACSST1Y2018.S2301&amp;vintage=2018&amp;g=0400000US44&amp;hidePreview=true" xr:uid="{00000000-0004-0000-0100-0000B2000000}"/>
    <hyperlink ref="H434" r:id="rId180" display="https://data.census.gov/cedsci/table?q=unemployed&amp;tid=ACSST1Y2018.S2301&amp;vintage=2018&amp;g=0100000US&amp;hidePreview=true" xr:uid="{00000000-0004-0000-0100-0000B3000000}"/>
    <hyperlink ref="E435" r:id="rId181" display="https://data.census.gov/cedsci/table?g=0100000US_0600000US4400378440&amp;t=Employment&amp;text=unemployment&amp;cid=S2301_C01_001E&amp;vintage=2018&amp;tid=ACSST5Y2018.S2301&amp;hidePreview=true&amp;layer=VT_2018_060_00_PY_D1&amp;y=2018&amp;d=ACS%205-Year%20Estimates%20Subject%20Tables&amp;moe=false" xr:uid="{00000000-0004-0000-0100-0000B4000000}"/>
    <hyperlink ref="F435" r:id="rId182" display="https://data.census.gov/cedsci/table?tid=ACSST5Y2018.S2301&amp;layer=VT_2018_050_00_PY_D1&amp;hidePreview=true&amp;vintage=2018&amp;g=0500000US44003" xr:uid="{00000000-0004-0000-0100-0000B5000000}"/>
    <hyperlink ref="G435" r:id="rId183" display="https://data.census.gov/cedsci/table?q=unemployed&amp;tid=ACSST1Y2018.S2301&amp;vintage=2018&amp;g=0400000US44&amp;hidePreview=true" xr:uid="{00000000-0004-0000-0100-0000B6000000}"/>
    <hyperlink ref="H435" r:id="rId184" display="https://data.census.gov/cedsci/table?q=unemployed&amp;tid=ACSST1Y2018.S2301&amp;vintage=2018&amp;g=0100000US&amp;hidePreview=true" xr:uid="{00000000-0004-0000-0100-0000B7000000}"/>
    <hyperlink ref="E436" r:id="rId185" display="https://data.census.gov/cedsci/table?g=0100000US_1600050US4409460_0600000US4400935380,4400977000,4400948340,4400951580,4400925300,4400967460,4400766200,4400764220,4400961160,4400780780,4400950500,4400914500,4400711800,4400714140,4400173760&amp;t=Employment&amp;text=unemployment&amp;cid=S2301_C01_001E&amp;vintage=2018&amp;tid=ACSST5Y2018.S2301&amp;hidePreview=true&amp;layer=VT_2018_060_00_PY_D1&amp;y=2018&amp;d=ACS%205-Year%20Estimates%20Subject%20Tables&amp;moe=false" xr:uid="{00000000-0004-0000-0100-0000B8000000}"/>
    <hyperlink ref="F436" r:id="rId186" display="https://data.census.gov/cedsci/table?tid=ACSST5Y2018.S2301&amp;layer=VT_2018_050_00_PY_D1&amp;g=0500000US44001&amp;hidePreview=true&amp;vintage=2018" xr:uid="{00000000-0004-0000-0100-0000B9000000}"/>
    <hyperlink ref="G436" r:id="rId187" display="https://data.census.gov/cedsci/table?q=unemployed&amp;tid=ACSST1Y2018.S2301&amp;vintage=2018&amp;g=0400000US44&amp;hidePreview=true" xr:uid="{00000000-0004-0000-0100-0000BA000000}"/>
    <hyperlink ref="H436" r:id="rId188" display="https://data.census.gov/cedsci/table?q=unemployed&amp;tid=ACSST1Y2018.S2301&amp;vintage=2018&amp;g=0100000US&amp;hidePreview=true" xr:uid="{00000000-0004-0000-0100-0000BB000000}"/>
    <hyperlink ref="E437" r:id="rId189" display="https://data.census.gov/cedsci/table?g=0100000US_0600000US4400374300&amp;t=Employment&amp;text=unemployment&amp;cid=S2301_C01_001E&amp;vintage=2018&amp;tid=ACSST5Y2018.S2301&amp;hidePreview=true&amp;layer=VT_2018_060_00_PY_D1&amp;y=2018&amp;d=ACS%205-Year%20Estimates%20Subject%20Tables&amp;moe=false" xr:uid="{00000000-0004-0000-0100-0000BC000000}"/>
    <hyperlink ref="F437" r:id="rId190" display="https://data.census.gov/cedsci/table?tid=ACSST5Y2018.S2301&amp;layer=VT_2018_050_00_PY_D1&amp;hidePreview=true&amp;vintage=2018&amp;g=0500000US44003" xr:uid="{00000000-0004-0000-0100-0000BD000000}"/>
    <hyperlink ref="G437" r:id="rId191" display="https://data.census.gov/cedsci/table?q=unemployed&amp;tid=ACSST1Y2018.S2301&amp;vintage=2018&amp;g=0400000US44&amp;hidePreview=true" xr:uid="{00000000-0004-0000-0100-0000BE000000}"/>
    <hyperlink ref="H437" r:id="rId192" display="https://data.census.gov/cedsci/table?q=unemployed&amp;tid=ACSST1Y2018.S2301&amp;vintage=2018&amp;g=0100000US&amp;hidePreview=true" xr:uid="{00000000-0004-0000-0100-0000BF000000}"/>
    <hyperlink ref="E438" r:id="rId193" display="https://data.census.gov/cedsci/table?g=0100000US_1600050US4409460_0600000US4400766200,4400764220,4400780780,4400711800,4400714140,4400977000&amp;t=Employment&amp;text=unemployment&amp;cid=S2301_C01_001E&amp;vintage=2018&amp;tid=ACSST5Y2018.S2301&amp;hidePreview=true&amp;layer=VT_2018_060_00_PY_D1&amp;y=2018&amp;d=ACS%205-Year%20Estimates%20Subject%20Tables&amp;moe=false" xr:uid="{00000000-0004-0000-0100-0000C0000000}"/>
    <hyperlink ref="F438" r:id="rId194" display="https://data.census.gov/cedsci/table?q=unemployed&amp;tid=ACSST1Y2018.S2301&amp;vintage=2018&amp;g=0100000US_0500000US44009&amp;hidePreview=true" xr:uid="{00000000-0004-0000-0100-0000C1000000}"/>
    <hyperlink ref="G438" r:id="rId195" display="https://data.census.gov/cedsci/table?q=unemployed&amp;tid=ACSST1Y2018.S2301&amp;vintage=2018&amp;g=0400000US44&amp;hidePreview=true" xr:uid="{00000000-0004-0000-0100-0000C2000000}"/>
    <hyperlink ref="H438" r:id="rId196" display="https://data.census.gov/cedsci/table?q=unemployed&amp;tid=ACSST1Y2018.S2301&amp;vintage=2018&amp;g=0100000US&amp;hidePreview=true" xr:uid="{00000000-0004-0000-0100-0000C3000000}"/>
    <hyperlink ref="E439" r:id="rId197" display="https://data.census.gov/cedsci/table?g=0100000US_1600050US4409460_0600000US4400780780&amp;t=Employment&amp;text=unemployment&amp;cid=S2301_C01_001E&amp;vintage=2018&amp;tid=ACSST5Y2018.S2301&amp;hidePreview=true&amp;layer=VT_2018_060_00_PY_D1&amp;y=2018&amp;d=ACS%205-Year%20Estimates%20Subject%20Tables&amp;moe=false" xr:uid="{00000000-0004-0000-0100-0000C4000000}"/>
    <hyperlink ref="F439" r:id="rId198" display="https://data.census.gov/cedsci/table?tid=ACSST5Y2018.S2301&amp;layer=VT_2018_050_00_PY_D1&amp;hidePreview=true&amp;vintage=2018&amp;g=0500000US44007" xr:uid="{00000000-0004-0000-0100-0000C5000000}"/>
    <hyperlink ref="G439" r:id="rId199" display="https://data.census.gov/cedsci/table?q=unemployed&amp;tid=ACSST1Y2018.S2301&amp;vintage=2018&amp;g=0400000US44&amp;hidePreview=true" xr:uid="{00000000-0004-0000-0100-0000C6000000}"/>
    <hyperlink ref="H439" r:id="rId200" display="https://data.census.gov/cedsci/table?q=unemployed&amp;tid=ACSST1Y2018.S2301&amp;vintage=2018&amp;g=0100000US&amp;hidePreview=true" xr:uid="{00000000-0004-0000-0100-0000C7000000}"/>
    <hyperlink ref="E440" r:id="rId201" display="https://data.census.gov/cedsci/table?g=0400000US44,44.060000_0500000US44001&amp;t=Employment&amp;text=unemployment&amp;cid=S2301_C01_001E&amp;vintage=2018&amp;tid=ACSST5Y2018.S2301&amp;hidePreview=true&amp;layer=VT_2018_060_00_PY_D1" xr:uid="{00000000-0004-0000-0100-0000C8000000}"/>
    <hyperlink ref="F440" r:id="rId202" display="https://data.census.gov/cedsci/table?tid=ACSST5Y2018.S2301&amp;layer=VT_2018_050_00_PY_D1&amp;g=0500000US44001&amp;hidePreview=true&amp;vintage=2018" xr:uid="{00000000-0004-0000-0100-0000C9000000}"/>
    <hyperlink ref="G440" r:id="rId203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CA000000}"/>
    <hyperlink ref="H440" r:id="rId204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CB000000}"/>
    <hyperlink ref="E441" r:id="rId205" display="https://data.census.gov/cedsci/table?g=0400000US44_0600000US4400935380,4400536820,4400318640,4400557880,4400173760,4400719180,4400752480,4400977000,4400754640,4400322240,4400759000,4400378440,4400741500,4400737720,4400948340,4400951580,4400925300,4400374300,4400967460,4400105140,4400766200,4400764220,4400542400,4400500000,4400722960,4400961160,4400720080,4400714140,4400730340,4400751760,4400570880,4400545460,4400549960,4400711800,4400727460,4400780780,4400950500,4400914500,4400377720,4400109280&amp;t=Employment&amp;tid=ACSST5Y2018.S2301&amp;vintage=2017&amp;hidePreview=true&amp;layer=VT_2017_060_00_PY_D1&amp;cid=S0801_C01_001E" xr:uid="{00000000-0004-0000-0100-0000CC000000}"/>
    <hyperlink ref="F441" r:id="rId206" display="https://data.census.gov/cedsci/table?tid=ACSST5Y2018.S2301&amp;layer=VT_2018_050_00_PY_D1&amp;g=0500000US44001&amp;hidePreview=true&amp;vintage=2018" xr:uid="{00000000-0004-0000-0100-0000CD000000}"/>
    <hyperlink ref="G441" r:id="rId207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CE000000}"/>
    <hyperlink ref="H441" r:id="rId208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CF000000}"/>
    <hyperlink ref="E442" r:id="rId209" display="https://data.census.gov/cedsci/table?g=0400000US44_0600000US4400977000,4400711800&amp;t=Employment&amp;tid=ACSST5Y2018.S2301&amp;vintage=2017&amp;hidePreview=true&amp;layer=VT_2017_060_00_PY_D1&amp;cid=S0801_C01_001E" xr:uid="{00000000-0004-0000-0100-0000D0000000}"/>
    <hyperlink ref="F442" r:id="rId210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D1000000}"/>
    <hyperlink ref="G442" r:id="rId211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D2000000}"/>
    <hyperlink ref="H442" r:id="rId212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D3000000}"/>
    <hyperlink ref="E443" r:id="rId213" display="https://data.census.gov/cedsci/table?g=0400000US44_0600000US4400977000,4400714140&amp;t=Employment&amp;tid=ACSST5Y2018.S2301&amp;vintage=2017&amp;hidePreview=true&amp;layer=VT_2017_060_00_PY_D1&amp;cid=S0801_C01_001E" xr:uid="{00000000-0004-0000-0100-0000D4000000}"/>
    <hyperlink ref="F443" r:id="rId214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D5000000}"/>
    <hyperlink ref="G443" r:id="rId215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D6000000}"/>
    <hyperlink ref="H443" r:id="rId216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D7000000}"/>
    <hyperlink ref="E444" r:id="rId217" display="https://data.census.gov/cedsci/table?g=0400000US44_0600000US4400977000,4400914500&amp;t=Employment&amp;tid=ACSST5Y2018.S2301&amp;vintage=2017&amp;hidePreview=true&amp;layer=VT_2017_060_00_PY_D1&amp;cid=S0801_C01_001E" xr:uid="{00000000-0004-0000-0100-0000D8000000}"/>
    <hyperlink ref="F444" r:id="rId218" display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D9000000}"/>
    <hyperlink ref="G444" r:id="rId219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DA000000}"/>
    <hyperlink ref="H444" r:id="rId220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DB000000}"/>
    <hyperlink ref="E445" r:id="rId221" display="https://data.census.gov/cedsci/table?g=0400000US44_0600000US4400977000,4400318640&amp;t=Employment&amp;tid=ACSST5Y2018.S2301&amp;vintage=2017&amp;hidePreview=true&amp;layer=VT_2017_060_00_PY_D1&amp;cid=S0801_C01_001E" xr:uid="{00000000-0004-0000-0100-0000DC000000}"/>
    <hyperlink ref="F445" r:id="rId222" display="https://data.census.gov/cedsci/table?g=0100000US_0500000US44003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DD000000}"/>
    <hyperlink ref="G445" r:id="rId223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DE000000}"/>
    <hyperlink ref="H445" r:id="rId224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DF000000}"/>
    <hyperlink ref="E446" r:id="rId225" display="https://data.census.gov/cedsci/table?g=0400000US44_0600000US4400977000,4400719180&amp;t=Employment&amp;tid=ACSST5Y2018.S2301&amp;vintage=2017&amp;hidePreview=true&amp;layer=VT_2017_060_00_PY_D1&amp;cid=S0801_C01_001E" xr:uid="{00000000-0004-0000-0100-0000E0000000}"/>
    <hyperlink ref="F446" r:id="rId226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E1000000}"/>
    <hyperlink ref="G446" r:id="rId227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E2000000}"/>
    <hyperlink ref="H446" r:id="rId228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E3000000}"/>
    <hyperlink ref="E447" r:id="rId229" display="https://data.census.gov/cedsci/table?g=0400000US44_0600000US4400977000,4400720080&amp;t=Employment&amp;tid=ACSST5Y2018.S2301&amp;vintage=2017&amp;hidePreview=true&amp;layer=VT_2017_060_00_PY_D1&amp;cid=S0801_C01_001E" xr:uid="{00000000-0004-0000-0100-0000E4000000}"/>
    <hyperlink ref="F447" r:id="rId230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E5000000}"/>
    <hyperlink ref="G447" r:id="rId231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E6000000}"/>
    <hyperlink ref="H447" r:id="rId232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E7000000}"/>
    <hyperlink ref="E448" r:id="rId233" display="https://data.census.gov/cedsci/table?g=0400000US44_0600000US4400977000,4400322240&amp;t=Employment&amp;tid=ACSST5Y2018.S2301&amp;vintage=2017&amp;hidePreview=true&amp;layer=VT_2017_060_00_PY_D1&amp;cid=S0801_C01_001E" xr:uid="{00000000-0004-0000-0100-0000E8000000}"/>
    <hyperlink ref="F448" r:id="rId234" display="https://data.census.gov/cedsci/table?g=0100000US_0500000US44003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E9000000}"/>
    <hyperlink ref="G448" r:id="rId235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EA000000}"/>
    <hyperlink ref="H448" r:id="rId236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EB000000}"/>
    <hyperlink ref="E449" r:id="rId237" display="https://data.census.gov/cedsci/table?g=0400000US44_0600000US4400977000,4400722960&amp;t=Employment&amp;tid=ACSST5Y2018.S2301&amp;vintage=2017&amp;hidePreview=true&amp;layer=VT_2017_060_00_PY_D1&amp;cid=S0801_C01_001E" xr:uid="{00000000-0004-0000-0100-0000EC000000}"/>
    <hyperlink ref="F449" r:id="rId238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ED000000}"/>
    <hyperlink ref="G449" r:id="rId239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EE000000}"/>
    <hyperlink ref="H449" r:id="rId240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EF000000}"/>
    <hyperlink ref="E450" r:id="rId241" display="https://data.census.gov/cedsci/table?g=0400000US44_0600000US4400977000,4400925300&amp;t=Employment&amp;tid=ACSST5Y2018.S2301&amp;vintage=2017&amp;hidePreview=true&amp;layer=VT_2017_060_00_PY_D1&amp;cid=S0801_C01_001E" xr:uid="{00000000-0004-0000-0100-0000F0000000}"/>
    <hyperlink ref="F450" r:id="rId242" display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F1000000}"/>
    <hyperlink ref="G450" r:id="rId243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F2000000}"/>
    <hyperlink ref="H450" r:id="rId244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F3000000}"/>
    <hyperlink ref="E451" r:id="rId245" display="https://data.census.gov/cedsci/table?g=0400000US44_0600000US4400977000,4400727460&amp;t=Employment&amp;tid=ACSST5Y2018.S2301&amp;vintage=2017&amp;hidePreview=true&amp;layer=VT_2017_060_00_PY_D1&amp;cid=S0801_C01_001E" xr:uid="{00000000-0004-0000-0100-0000F4000000}"/>
    <hyperlink ref="F451" r:id="rId246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F5000000}"/>
    <hyperlink ref="G451" r:id="rId247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F6000000}"/>
    <hyperlink ref="H451" r:id="rId248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F7000000}"/>
    <hyperlink ref="E452" r:id="rId249" display="https://data.census.gov/cedsci/table?g=0400000US44_0600000US4400977000,4400730340&amp;t=Employment&amp;tid=ACSST5Y2018.S2301&amp;vintage=2017&amp;hidePreview=true&amp;layer=VT_2017_060_00_PY_D1&amp;cid=S0801_C01_001E" xr:uid="{00000000-0004-0000-0100-0000F8000000}"/>
    <hyperlink ref="F452" r:id="rId250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F9000000}"/>
    <hyperlink ref="G452" r:id="rId251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FA000000}"/>
    <hyperlink ref="H452" r:id="rId252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FB000000}"/>
    <hyperlink ref="E453" r:id="rId253" display="https://data.census.gov/cedsci/table?g=0400000US44_0600000US4400977000,4400935380&amp;t=Employment&amp;tid=ACSST5Y2018.S2301&amp;vintage=2017&amp;hidePreview=true&amp;layer=VT_2017_060_00_PY_D1&amp;cid=S0801_C01_001E" xr:uid="{00000000-0004-0000-0100-0000FC000000}"/>
    <hyperlink ref="F453" r:id="rId254" display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FD000000}"/>
    <hyperlink ref="G453" r:id="rId255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FE000000}"/>
    <hyperlink ref="H453" r:id="rId256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FF000000}"/>
    <hyperlink ref="E454" r:id="rId257" display="https://data.census.gov/cedsci/table?g=0400000US44_0600000US4400977000,4400536820&amp;t=Employment&amp;tid=ACSST5Y2018.S2301&amp;vintage=2017&amp;hidePreview=true&amp;layer=VT_2017_060_00_PY_D1&amp;cid=S0801_C01_001E" xr:uid="{00000000-0004-0000-0100-000000010000}"/>
    <hyperlink ref="F454" r:id="rId258" display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01010000}"/>
    <hyperlink ref="G454" r:id="rId259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02010000}"/>
    <hyperlink ref="H454" r:id="rId260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03010000}"/>
    <hyperlink ref="E455" r:id="rId261" display="https://data.census.gov/cedsci/table?g=0400000US44_0600000US4400977000,4400737720&amp;t=Employment&amp;tid=ACSST5Y2018.S2301&amp;vintage=2017&amp;hidePreview=true&amp;layer=VT_2017_060_00_PY_D1&amp;cid=S0801_C01_001E" xr:uid="{00000000-0004-0000-0100-000004010000}"/>
    <hyperlink ref="F455" r:id="rId262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05010000}"/>
    <hyperlink ref="G455" r:id="rId263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06010000}"/>
    <hyperlink ref="H455" r:id="rId264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07010000}"/>
    <hyperlink ref="E456" r:id="rId265" display="https://data.census.gov/cedsci/table?g=0400000US44_0600000US4400977000,4400741500&amp;t=Employment&amp;tid=ACSST5Y2018.S2301&amp;vintage=2017&amp;hidePreview=true&amp;layer=VT_2017_060_00_PY_D1&amp;cid=S0801_C01_001E" xr:uid="{00000000-0004-0000-0100-000008010000}"/>
    <hyperlink ref="F456" r:id="rId266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09010000}"/>
    <hyperlink ref="G456" r:id="rId267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0A010000}"/>
    <hyperlink ref="H456" r:id="rId268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0B010000}"/>
    <hyperlink ref="E457" r:id="rId269" display="https://data.census.gov/cedsci/table?g=0400000US44_0600000US4400977000,4400542400&amp;t=Employment&amp;tid=ACSST5Y2018.S2301&amp;vintage=2017&amp;hidePreview=true&amp;layer=VT_2017_060_00_PY_D1&amp;cid=S0801_C01_001E" xr:uid="{00000000-0004-0000-0100-00000C010000}"/>
    <hyperlink ref="F457" r:id="rId270" display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0D010000}"/>
    <hyperlink ref="G457" r:id="rId271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0E010000}"/>
    <hyperlink ref="H457" r:id="rId272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0F010000}"/>
    <hyperlink ref="E458" r:id="rId273" display="https://data.census.gov/cedsci/table?g=0400000US44_0600000US4400977000,4400545460&amp;t=Employment&amp;tid=ACSST5Y2018.S2301&amp;vintage=2017&amp;hidePreview=true&amp;layer=VT_2017_060_00_PY_D1&amp;cid=S0801_C01_001E" xr:uid="{00000000-0004-0000-0100-000010010000}"/>
    <hyperlink ref="F458" r:id="rId274" display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11010000}"/>
    <hyperlink ref="G458" r:id="rId275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12010000}"/>
    <hyperlink ref="H458" r:id="rId276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13010000}"/>
    <hyperlink ref="E459" r:id="rId277" display="https://data.census.gov/cedsci/table?g=0400000US44_0600000US4400977000,4400951580&amp;t=Employment&amp;tid=ACSST5Y2018.S2301&amp;vintage=2017&amp;hidePreview=true&amp;layer=VT_2017_060_00_PY_D1&amp;cid=S0801_C01_001E" xr:uid="{00000000-0004-0000-0100-000014010000}"/>
    <hyperlink ref="F459" r:id="rId278" display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15010000}"/>
    <hyperlink ref="G459" r:id="rId279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16010000}"/>
    <hyperlink ref="H459" r:id="rId280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17010000}"/>
    <hyperlink ref="E460" r:id="rId281" display="https://data.census.gov/cedsci/table?g=0400000US44_0600000US4400977000,4400751760&amp;t=Employment&amp;tid=ACSST5Y2018.S2301&amp;vintage=2017&amp;hidePreview=true&amp;layer=VT_2017_060_00_PY_D1&amp;cid=S0801_C01_001E" xr:uid="{00000000-0004-0000-0100-000018010000}"/>
    <hyperlink ref="F460" r:id="rId282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19010000}"/>
    <hyperlink ref="G460" r:id="rId283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1A010000}"/>
    <hyperlink ref="H460" r:id="rId284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1B010000}"/>
    <hyperlink ref="E461" r:id="rId285" display="https://data.census.gov/cedsci/table?g=0400000US44_0600000US4400977000,4400752480&amp;t=Employment&amp;tid=ACSST5Y2018.S2301&amp;vintage=2017&amp;hidePreview=true&amp;layer=VT_2017_060_00_PY_D1&amp;cid=S0801_C01_001E" xr:uid="{00000000-0004-0000-0100-00001C010000}"/>
    <hyperlink ref="F461" r:id="rId286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1D010000}"/>
    <hyperlink ref="G461" r:id="rId287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1E010000}"/>
    <hyperlink ref="H461" r:id="rId288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1F010000}"/>
    <hyperlink ref="E462" r:id="rId289" display="https://data.census.gov/cedsci/table?g=0400000US44_0600000US4400977000,4400948340&amp;t=Employment&amp;tid=ACSST5Y2018.S2301&amp;vintage=2017&amp;hidePreview=true&amp;layer=VT_2017_060_00_PY_D1&amp;cid=S0801_C01_001E" xr:uid="{00000000-0004-0000-0100-000020010000}"/>
    <hyperlink ref="F462" r:id="rId290" display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21010000}"/>
    <hyperlink ref="G462" r:id="rId291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22010000}"/>
    <hyperlink ref="H462" r:id="rId292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23010000}"/>
    <hyperlink ref="E463" r:id="rId293" display="https://data.census.gov/cedsci/table?g=0400000US44_0600000US4400977000,4400950500&amp;t=Employment&amp;tid=ACSST5Y2018.S2301&amp;vintage=2017&amp;hidePreview=true&amp;layer=VT_2017_060_00_PY_D1&amp;cid=S0801_C01_001E" xr:uid="{00000000-0004-0000-0100-000024010000}"/>
    <hyperlink ref="F463" r:id="rId294" display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25010000}"/>
    <hyperlink ref="G463" r:id="rId295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26010000}"/>
    <hyperlink ref="H463" r:id="rId296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27010000}"/>
    <hyperlink ref="E464" r:id="rId297" display="https://data.census.gov/cedsci/table?g=0400000US44_0600000US4400977000,4400549960&amp;t=Employment&amp;tid=ACSST5Y2018.S2301&amp;vintage=2017&amp;hidePreview=true&amp;layer=VT_2017_060_00_PY_D1&amp;cid=S0801_C01_001E" xr:uid="{00000000-0004-0000-0100-000028010000}"/>
    <hyperlink ref="F464" r:id="rId298" display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29010000}"/>
    <hyperlink ref="G464" r:id="rId299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2A010000}"/>
    <hyperlink ref="H464" r:id="rId300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2B010000}"/>
    <hyperlink ref="E465" r:id="rId301" display="https://data.census.gov/cedsci/table?g=0400000US44_0600000US4400977000,4400754640&amp;t=Employment&amp;tid=ACSST5Y2018.S2301&amp;vintage=2017&amp;hidePreview=true&amp;layer=VT_2017_060_00_PY_D1&amp;cid=S0801_C01_001E" xr:uid="{00000000-0004-0000-0100-00002C010000}"/>
    <hyperlink ref="F465" r:id="rId302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2D010000}"/>
    <hyperlink ref="G465" r:id="rId303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2E010000}"/>
    <hyperlink ref="H465" r:id="rId304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2F010000}"/>
    <hyperlink ref="E466" r:id="rId305" display="https://data.census.gov/cedsci/table?g=0400000US44_0600000US4400977000,4400557880&amp;t=Employment&amp;tid=ACSST5Y2018.S2301&amp;vintage=2017&amp;hidePreview=true&amp;layer=VT_2017_060_00_PY_D1&amp;cid=S0801_C01_001E" xr:uid="{00000000-0004-0000-0100-000030010000}"/>
    <hyperlink ref="F466" r:id="rId306" display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31010000}"/>
    <hyperlink ref="G466" r:id="rId307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32010000}"/>
    <hyperlink ref="H466" r:id="rId308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33010000}"/>
    <hyperlink ref="E467" r:id="rId309" display="https://data.census.gov/cedsci/table?g=0400000US44_0600000US4400977000,4400759000&amp;t=Employment&amp;tid=ACSST5Y2018.S2301&amp;vintage=2017&amp;hidePreview=true&amp;layer=VT_2017_060_00_PY_D1&amp;cid=S0801_C01_001E" xr:uid="{00000000-0004-0000-0100-000034010000}"/>
    <hyperlink ref="F467" r:id="rId310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35010000}"/>
    <hyperlink ref="G467" r:id="rId311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36010000}"/>
    <hyperlink ref="H467" r:id="rId312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37010000}"/>
    <hyperlink ref="E468" r:id="rId313" display="https://data.census.gov/cedsci/table?g=0400000US44_0600000US4400977000,4400961160&amp;t=Employment&amp;tid=ACSST5Y2018.S2301&amp;vintage=2017&amp;hidePreview=true&amp;layer=VT_2017_060_00_PY_D1&amp;cid=S0801_C01_001E" xr:uid="{00000000-0004-0000-0100-000038010000}"/>
    <hyperlink ref="F468" r:id="rId314" display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39010000}"/>
    <hyperlink ref="G468" r:id="rId315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3A010000}"/>
    <hyperlink ref="H468" r:id="rId316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3B010000}"/>
    <hyperlink ref="E469" r:id="rId317" display="https://data.census.gov/cedsci/table?g=0400000US44_0600000US4400977000,4400967460&amp;t=Employment&amp;tid=ACSST5Y2018.S2301&amp;vintage=2017&amp;hidePreview=true&amp;layer=VT_2017_060_00_PY_D1&amp;cid=S0801_C01_001E" xr:uid="{00000000-0004-0000-0100-00003C010000}"/>
    <hyperlink ref="F469" r:id="rId318" display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3D010000}"/>
    <hyperlink ref="G469" r:id="rId319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3E010000}"/>
    <hyperlink ref="H469" r:id="rId320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3F010000}"/>
    <hyperlink ref="E470" r:id="rId321" display="https://data.census.gov/cedsci/table?g=0400000US44_0600000US4400977000,4400764220&amp;t=Employment&amp;tid=ACSST5Y2018.S2301&amp;vintage=2017&amp;hidePreview=true&amp;layer=VT_2017_060_00_PY_D1&amp;cid=S0801_C01_001E" xr:uid="{00000000-0004-0000-0100-000040010000}"/>
    <hyperlink ref="F470" r:id="rId322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41010000}"/>
    <hyperlink ref="G470" r:id="rId323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42010000}"/>
    <hyperlink ref="H470" r:id="rId324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43010000}"/>
    <hyperlink ref="E471" r:id="rId325" display="https://data.census.gov/cedsci/table?g=0400000US44_0600000US4400977000,4400766200&amp;t=Employment&amp;tid=ACSST5Y2018.S2301&amp;vintage=2017&amp;hidePreview=true&amp;layer=VT_2017_060_00_PY_D1&amp;cid=S0801_C01_001E" xr:uid="{00000000-0004-0000-0100-000044010000}"/>
    <hyperlink ref="F471" r:id="rId326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45010000}"/>
    <hyperlink ref="G471" r:id="rId327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46010000}"/>
    <hyperlink ref="H471" r:id="rId328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47010000}"/>
    <hyperlink ref="E472" r:id="rId329" display="https://data.census.gov/cedsci/table?g=0400000US44_0600000US4400977000,4400570880&amp;t=Employment&amp;tid=ACSST5Y2018.S2301&amp;vintage=2017&amp;hidePreview=true&amp;layer=VT_2017_060_00_PY_D1&amp;cid=S0801_C01_001E" xr:uid="{00000000-0004-0000-0100-000048010000}"/>
    <hyperlink ref="F472" r:id="rId330" display="https://data.census.gov/cedsci/table?g=0100000US_0500000US44005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49010000}"/>
    <hyperlink ref="G472" r:id="rId331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4A010000}"/>
    <hyperlink ref="H472" r:id="rId332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4B010000}"/>
    <hyperlink ref="E473" r:id="rId333" display="https://data.census.gov/cedsci/table?g=0400000US44_0600000US4400977000,4400377720&amp;t=Employment&amp;tid=ACSST5Y2018.S2301&amp;vintage=2017&amp;hidePreview=true&amp;layer=VT_2017_060_00_PY_D1&amp;cid=S0801_C01_001E" xr:uid="{00000000-0004-0000-0100-00004C010000}"/>
    <hyperlink ref="F473" r:id="rId334" display="https://data.census.gov/cedsci/table?g=0100000US_0500000US44003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4D010000}"/>
    <hyperlink ref="G473" r:id="rId335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4E010000}"/>
    <hyperlink ref="H473" r:id="rId336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4F010000}"/>
    <hyperlink ref="E474" r:id="rId337" display="https://data.census.gov/cedsci/table?g=0400000US44_0600000US4400977000,4400378440&amp;t=Employment&amp;tid=ACSST5Y2018.S2301&amp;vintage=2017&amp;hidePreview=true&amp;layer=VT_2017_060_00_PY_D1&amp;cid=S0801_C01_001E" xr:uid="{00000000-0004-0000-0100-000050010000}"/>
    <hyperlink ref="F474" r:id="rId338" display="https://data.census.gov/cedsci/table?g=0100000US_0500000US44003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51010000}"/>
    <hyperlink ref="G474" r:id="rId339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52010000}"/>
    <hyperlink ref="H474" r:id="rId340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53010000}"/>
    <hyperlink ref="E475" r:id="rId341" display="https://data.census.gov/cedsci/table?g=0400000US44_0600000US4400935380,4400536820,4400318640,4400557880,4400173760,4400719180,4400752480,4400977000,4400754640,4400322240,4400759000,4400378440,4400741500,4400737720,4400948340,4400951580,4400925300,4400374300,4400967460,4400105140,4400766200,4400764220,4400542400,4400500000,4400722960,4400961160,4400720080,4400714140,4400730340,4400751760,4400570880,4400545460,4400549960,4400711800,4400727460,4400780780,4400950500,4400914500,4400377720,4400109280&amp;t=Employment&amp;tid=ACSST5Y2018.S2301&amp;vintage=2017&amp;hidePreview=true&amp;layer=VT_2017_060_00_PY_D1&amp;cid=S0801_C01_001E" xr:uid="{00000000-0004-0000-0100-000054010000}"/>
    <hyperlink ref="F475" r:id="rId342" display="https://data.census.gov/cedsci/table?tid=ACSST5Y2018.S2301&amp;layer=VT_2018_050_00_PY_D1&amp;g=0500000US44001&amp;hidePreview=true&amp;vintage=2018" xr:uid="{00000000-0004-0000-0100-000055010000}"/>
    <hyperlink ref="G475" r:id="rId343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56010000}"/>
    <hyperlink ref="H475" r:id="rId344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57010000}"/>
    <hyperlink ref="E476" r:id="rId345" display="https://data.census.gov/cedsci/table?g=0400000US44_0600000US4400977000,4400374300&amp;t=Employment&amp;tid=ACSST5Y2018.S2301&amp;vintage=2017&amp;hidePreview=true&amp;layer=VT_2017_060_00_PY_D1&amp;cid=S0801_C01_001E" xr:uid="{00000000-0004-0000-0100-000058010000}"/>
    <hyperlink ref="F476" r:id="rId346" display="https://data.census.gov/cedsci/table?g=0100000US_0500000US44003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59010000}"/>
    <hyperlink ref="G476" r:id="rId347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5A010000}"/>
    <hyperlink ref="H476" r:id="rId348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5B010000}"/>
    <hyperlink ref="E477" r:id="rId349" display="https://data.census.gov/cedsci/table?g=0400000US44_0600000US4400977000&amp;t=Employment&amp;tid=ACSST5Y2018.S2301&amp;vintage=2017&amp;hidePreview=true&amp;layer=VT_2017_060_00_PY_D1&amp;cid=S0801_C01_001E" xr:uid="{00000000-0004-0000-0100-00005C010000}"/>
    <hyperlink ref="F477" r:id="rId350" display="https://data.census.gov/cedsci/table?g=0100000US_0500000US44009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5D010000}"/>
    <hyperlink ref="G477" r:id="rId351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5E010000}"/>
    <hyperlink ref="H477" r:id="rId352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5F010000}"/>
    <hyperlink ref="E478" r:id="rId353" display="https://data.census.gov/cedsci/table?g=0400000US44_0600000US4400977000,4400780780&amp;t=Employment&amp;tid=ACSST5Y2018.S2301&amp;vintage=2017&amp;hidePreview=true&amp;layer=VT_2017_060_00_PY_D1&amp;cid=S0801_C01_001E" xr:uid="{00000000-0004-0000-0100-000060010000}"/>
    <hyperlink ref="F478" r:id="rId354" display="https://data.census.gov/cedsci/table?g=0100000US_0500000US44007&amp;text=Labor%20force%20participation%20rate&amp;t=Employment%3AEmployment%20and%20Labor%20Force%20Status&amp;y=2018&amp;d=ACS%201-Year%20Estimates%20Comparison%20Profiles&amp;tid=ACSST1Y2018.S2301&amp;hidePreview=true&amp;cid=B12006_001E&amp;vintage=2018&amp;layer=VT_2018_050_00_PY_D1" xr:uid="{00000000-0004-0000-0100-000061010000}"/>
    <hyperlink ref="G478" r:id="rId355" display="https://data.census.gov/cedsci/table?g=0100000US_0400000US44&amp;text=Labor%20force%20participation%20rate&amp;t=Employment%3AEmployment%20and%20Labor%20Force%20Status&amp;y=2018&amp;d=ACS%201-Year%20Estimates%20Comparison%20Profiles&amp;tid=ACSST1Y2018.S2301&amp;hidePreview=true&amp;cid=B12006_001E&amp;vintage=2018&amp;layer=VT_2018_040_00_PY_D1" xr:uid="{00000000-0004-0000-0100-000062010000}"/>
    <hyperlink ref="H478" r:id="rId356" display="https://data.census.gov/cedsci/table?g=0100000US&amp;text=Labor%20force%20participation%20rate&amp;t=Employment%3AEmployment%20and%20Labor%20Force%20Status&amp;y=2018&amp;d=ACS%201-Year%20Estimates%20Comparison%20Profiles&amp;tid=ACSST1Y2018.S2301&amp;hidePreview=true&amp;cid=B12006_001E&amp;vintage=2018" xr:uid="{00000000-0004-0000-0100-000063010000}"/>
    <hyperlink ref="E557" r:id="rId357" display="https://data.census.gov/cedsci/table?tid=ACSST5Y2018.S2001&amp;t=Earnings%20%28Individuals%29&amp;hidePreview=true&amp;moe=false&amp;vintage=2018&amp;g=0100000US_0500000US44009,44001.060000" xr:uid="{00000000-0004-0000-0100-000012020000}"/>
    <hyperlink ref="F557" r:id="rId358" display="https://data.census.gov/cedsci/table?tid=ACSST5Y2018.S2001&amp;t=Earnings%20%28Individuals%29&amp;hidePreview=true&amp;moe=false&amp;vintage=2018&amp;g=0100000US_0500000US44001" xr:uid="{00000000-0004-0000-0100-000013020000}"/>
    <hyperlink ref="G557" r:id="rId359" display="https://data.census.gov/cedsci/table?tid=ACSST5Y2018.S2001&amp;t=Earnings%20%28Individuals%29&amp;hidePreview=true&amp;moe=false&amp;vintage=2018&amp;g=0100000US_0400000US44" xr:uid="{00000000-0004-0000-0100-000014020000}"/>
    <hyperlink ref="H557" r:id="rId360" display="https://data.census.gov/cedsci/table?tid=ACSST5Y2018.S2001&amp;t=Earnings%20%28Individuals%29&amp;hidePreview=true&amp;moe=false&amp;vintage=2018&amp;g=0100000US" xr:uid="{00000000-0004-0000-0100-000015020000}"/>
    <hyperlink ref="E558" r:id="rId361" display="https://data.census.gov/cedsci/table?tid=ACSST5Y2018.S2001&amp;t=Earnings%20%28Individuals%29&amp;hidePreview=true&amp;moe=false&amp;vintage=2018&amp;g=0100000US_0500000US44009,44001.060000" xr:uid="{00000000-0004-0000-0100-000016020000}"/>
    <hyperlink ref="F558" r:id="rId362" display="https://data.census.gov/cedsci/table?tid=ACSST5Y2018.S2001&amp;t=Earnings%20%28Individuals%29&amp;hidePreview=true&amp;moe=false&amp;vintage=2018&amp;g=0100000US_0500000US44001" xr:uid="{00000000-0004-0000-0100-000017020000}"/>
    <hyperlink ref="G558" r:id="rId363" display="https://data.census.gov/cedsci/table?tid=ACSST5Y2018.S2001&amp;t=Earnings%20%28Individuals%29&amp;hidePreview=true&amp;moe=false&amp;vintage=2018&amp;g=0100000US_0400000US44" xr:uid="{00000000-0004-0000-0100-000018020000}"/>
    <hyperlink ref="H558" r:id="rId364" display="https://data.census.gov/cedsci/table?tid=ACSST5Y2018.S2001&amp;t=Earnings%20%28Individuals%29&amp;hidePreview=true&amp;moe=false&amp;vintage=2018&amp;g=0100000US" xr:uid="{00000000-0004-0000-0100-000019020000}"/>
    <hyperlink ref="E559" r:id="rId365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1A020000}"/>
    <hyperlink ref="F559" r:id="rId366" display="https://data.census.gov/cedsci/table?tid=ACSST5Y2018.S2001&amp;t=Earnings%20%28Individuals%29&amp;hidePreview=true&amp;moe=false&amp;vintage=2018&amp;g=0100000US_0500000US44007" xr:uid="{00000000-0004-0000-0100-00001B020000}"/>
    <hyperlink ref="G559" r:id="rId367" display="https://data.census.gov/cedsci/table?tid=ACSST5Y2018.S2001&amp;t=Earnings%20%28Individuals%29&amp;hidePreview=true&amp;moe=false&amp;vintage=2018&amp;g=0100000US_0400000US44" xr:uid="{00000000-0004-0000-0100-00001C020000}"/>
    <hyperlink ref="H559" r:id="rId368" display="https://data.census.gov/cedsci/table?tid=ACSST5Y2018.S2001&amp;t=Earnings%20%28Individuals%29&amp;hidePreview=true&amp;moe=false&amp;vintage=2018&amp;g=0100000US" xr:uid="{00000000-0004-0000-0100-00001D020000}"/>
    <hyperlink ref="E560" r:id="rId369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1E020000}"/>
    <hyperlink ref="F560" r:id="rId370" display="https://data.census.gov/cedsci/table?tid=ACSST5Y2018.S2001&amp;t=Earnings%20%28Individuals%29&amp;hidePreview=true&amp;moe=false&amp;vintage=2018&amp;g=0100000US_0500000US44007" xr:uid="{00000000-0004-0000-0100-00001F020000}"/>
    <hyperlink ref="G560" r:id="rId371" display="https://data.census.gov/cedsci/table?tid=ACSST5Y2018.S2001&amp;t=Earnings%20%28Individuals%29&amp;hidePreview=true&amp;moe=false&amp;vintage=2018&amp;g=0100000US_0400000US44" xr:uid="{00000000-0004-0000-0100-000020020000}"/>
    <hyperlink ref="H560" r:id="rId372" display="https://data.census.gov/cedsci/table?tid=ACSST5Y2018.S2001&amp;t=Earnings%20%28Individuals%29&amp;hidePreview=true&amp;moe=false&amp;vintage=2018&amp;g=0100000US" xr:uid="{00000000-0004-0000-0100-000021020000}"/>
    <hyperlink ref="E561" r:id="rId373" display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xr:uid="{00000000-0004-0000-0100-000022020000}"/>
    <hyperlink ref="F561" r:id="rId374" display="https://data.census.gov/cedsci/table?tid=ACSST5Y2018.S2001&amp;t=Earnings%20%28Individuals%29&amp;hidePreview=true&amp;moe=false&amp;vintage=2018&amp;g=0100000US_0500000US44009" xr:uid="{00000000-0004-0000-0100-000023020000}"/>
    <hyperlink ref="G561" r:id="rId375" display="https://data.census.gov/cedsci/table?tid=ACSST5Y2018.S2001&amp;t=Earnings%20%28Individuals%29&amp;hidePreview=true&amp;moe=false&amp;vintage=2018&amp;g=0100000US_0400000US44" xr:uid="{00000000-0004-0000-0100-000024020000}"/>
    <hyperlink ref="H561" r:id="rId376" display="https://data.census.gov/cedsci/table?tid=ACSST5Y2018.S2001&amp;t=Earnings%20%28Individuals%29&amp;hidePreview=true&amp;moe=false&amp;vintage=2018&amp;g=0100000US" xr:uid="{00000000-0004-0000-0100-000025020000}"/>
    <hyperlink ref="E562" r:id="rId377" display="https://data.census.gov/cedsci/table?tid=ACSST5Y2018.S2001&amp;t=Earnings%20%28Individuals%29&amp;hidePreview=true&amp;moe=false&amp;vintage=2018&amp;g=0100000US_0500000US44009,44003.060000" xr:uid="{00000000-0004-0000-0100-000026020000}"/>
    <hyperlink ref="F562" r:id="rId378" display="https://data.census.gov/cedsci/table?tid=ACSST5Y2018.S2001&amp;t=Earnings%20%28Individuals%29&amp;hidePreview=true&amp;moe=false&amp;vintage=2018&amp;g=0100000US_0500000US44003" xr:uid="{00000000-0004-0000-0100-000027020000}"/>
    <hyperlink ref="G562" r:id="rId379" display="https://data.census.gov/cedsci/table?tid=ACSST5Y2018.S2001&amp;t=Earnings%20%28Individuals%29&amp;hidePreview=true&amp;moe=false&amp;vintage=2018&amp;g=0100000US_0400000US44" xr:uid="{00000000-0004-0000-0100-000028020000}"/>
    <hyperlink ref="H562" r:id="rId380" display="https://data.census.gov/cedsci/table?tid=ACSST5Y2018.S2001&amp;t=Earnings%20%28Individuals%29&amp;hidePreview=true&amp;moe=false&amp;vintage=2018&amp;g=0100000US" xr:uid="{00000000-0004-0000-0100-000029020000}"/>
    <hyperlink ref="E563" r:id="rId381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2A020000}"/>
    <hyperlink ref="F563" r:id="rId382" display="https://data.census.gov/cedsci/table?tid=ACSST5Y2018.S2001&amp;t=Earnings%20%28Individuals%29&amp;hidePreview=true&amp;moe=false&amp;vintage=2018&amp;g=0100000US_0500000US44007" xr:uid="{00000000-0004-0000-0100-00002B020000}"/>
    <hyperlink ref="G563" r:id="rId383" display="https://data.census.gov/cedsci/table?tid=ACSST5Y2018.S2001&amp;t=Earnings%20%28Individuals%29&amp;hidePreview=true&amp;moe=false&amp;vintage=2018&amp;g=0100000US_0400000US44" xr:uid="{00000000-0004-0000-0100-00002C020000}"/>
    <hyperlink ref="H563" r:id="rId384" display="https://data.census.gov/cedsci/table?tid=ACSST5Y2018.S2001&amp;t=Earnings%20%28Individuals%29&amp;hidePreview=true&amp;moe=false&amp;vintage=2018&amp;g=0100000US" xr:uid="{00000000-0004-0000-0100-00002D020000}"/>
    <hyperlink ref="E564" r:id="rId385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2E020000}"/>
    <hyperlink ref="F564" r:id="rId386" display="https://data.census.gov/cedsci/table?tid=ACSST5Y2018.S2001&amp;t=Earnings%20%28Individuals%29&amp;hidePreview=true&amp;moe=false&amp;vintage=2018&amp;g=0100000US_0500000US44007" xr:uid="{00000000-0004-0000-0100-00002F020000}"/>
    <hyperlink ref="G564" r:id="rId387" display="https://data.census.gov/cedsci/table?tid=ACSST5Y2018.S2001&amp;t=Earnings%20%28Individuals%29&amp;hidePreview=true&amp;moe=false&amp;vintage=2018&amp;g=0100000US_0400000US44" xr:uid="{00000000-0004-0000-0100-000030020000}"/>
    <hyperlink ref="H564" r:id="rId388" display="https://data.census.gov/cedsci/table?tid=ACSST5Y2018.S2001&amp;t=Earnings%20%28Individuals%29&amp;hidePreview=true&amp;moe=false&amp;vintage=2018&amp;g=0100000US" xr:uid="{00000000-0004-0000-0100-000031020000}"/>
    <hyperlink ref="E565" r:id="rId389" display="https://data.census.gov/cedsci/table?tid=ACSST5Y2018.S2001&amp;t=Earnings%20%28Individuals%29&amp;hidePreview=true&amp;moe=false&amp;vintage=2018&amp;g=0100000US_0500000US44009,44003.060000" xr:uid="{00000000-0004-0000-0100-000032020000}"/>
    <hyperlink ref="F565" r:id="rId390" display="https://data.census.gov/cedsci/table?tid=ACSST5Y2018.S2001&amp;t=Earnings%20%28Individuals%29&amp;hidePreview=true&amp;moe=false&amp;vintage=2018&amp;g=0100000US_0500000US44003" xr:uid="{00000000-0004-0000-0100-000033020000}"/>
    <hyperlink ref="G565" r:id="rId391" display="https://data.census.gov/cedsci/table?tid=ACSST5Y2018.S2001&amp;t=Earnings%20%28Individuals%29&amp;hidePreview=true&amp;moe=false&amp;vintage=2018&amp;g=0100000US_0400000US44" xr:uid="{00000000-0004-0000-0100-000034020000}"/>
    <hyperlink ref="H565" r:id="rId392" display="https://data.census.gov/cedsci/table?tid=ACSST5Y2018.S2001&amp;t=Earnings%20%28Individuals%29&amp;hidePreview=true&amp;moe=false&amp;vintage=2018&amp;g=0100000US" xr:uid="{00000000-0004-0000-0100-000035020000}"/>
    <hyperlink ref="E566" r:id="rId393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36020000}"/>
    <hyperlink ref="F566" r:id="rId394" display="https://data.census.gov/cedsci/table?tid=ACSST5Y2018.S2001&amp;t=Earnings%20%28Individuals%29&amp;hidePreview=true&amp;moe=false&amp;vintage=2018&amp;g=0100000US_0500000US44007" xr:uid="{00000000-0004-0000-0100-000037020000}"/>
    <hyperlink ref="G566" r:id="rId395" display="https://data.census.gov/cedsci/table?tid=ACSST5Y2018.S2001&amp;t=Earnings%20%28Individuals%29&amp;hidePreview=true&amp;moe=false&amp;vintage=2018&amp;g=0100000US_0400000US44" xr:uid="{00000000-0004-0000-0100-000038020000}"/>
    <hyperlink ref="H566" r:id="rId396" display="https://data.census.gov/cedsci/table?tid=ACSST5Y2018.S2001&amp;t=Earnings%20%28Individuals%29&amp;hidePreview=true&amp;moe=false&amp;vintage=2018&amp;g=0100000US" xr:uid="{00000000-0004-0000-0100-000039020000}"/>
    <hyperlink ref="E567" r:id="rId397" display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xr:uid="{00000000-0004-0000-0100-00003A020000}"/>
    <hyperlink ref="F567" r:id="rId398" display="https://data.census.gov/cedsci/table?tid=ACSST5Y2018.S2001&amp;t=Earnings%20%28Individuals%29&amp;hidePreview=true&amp;moe=false&amp;vintage=2018&amp;g=0100000US_0500000US44009" xr:uid="{00000000-0004-0000-0100-00003B020000}"/>
    <hyperlink ref="G567" r:id="rId399" display="https://data.census.gov/cedsci/table?tid=ACSST5Y2018.S2001&amp;t=Earnings%20%28Individuals%29&amp;hidePreview=true&amp;moe=false&amp;vintage=2018&amp;g=0100000US_0400000US44" xr:uid="{00000000-0004-0000-0100-00003C020000}"/>
    <hyperlink ref="H567" r:id="rId400" display="https://data.census.gov/cedsci/table?tid=ACSST5Y2018.S2001&amp;t=Earnings%20%28Individuals%29&amp;hidePreview=true&amp;moe=false&amp;vintage=2018&amp;g=0100000US" xr:uid="{00000000-0004-0000-0100-00003D020000}"/>
    <hyperlink ref="E568" r:id="rId401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3E020000}"/>
    <hyperlink ref="F568" r:id="rId402" display="https://data.census.gov/cedsci/table?tid=ACSST5Y2018.S2001&amp;t=Earnings%20%28Individuals%29&amp;hidePreview=true&amp;moe=false&amp;vintage=2018&amp;g=0100000US_0500000US44007" xr:uid="{00000000-0004-0000-0100-00003F020000}"/>
    <hyperlink ref="G568" r:id="rId403" display="https://data.census.gov/cedsci/table?tid=ACSST5Y2018.S2001&amp;t=Earnings%20%28Individuals%29&amp;hidePreview=true&amp;moe=false&amp;vintage=2018&amp;g=0100000US_0400000US44" xr:uid="{00000000-0004-0000-0100-000040020000}"/>
    <hyperlink ref="H568" r:id="rId404" display="https://data.census.gov/cedsci/table?tid=ACSST5Y2018.S2001&amp;t=Earnings%20%28Individuals%29&amp;hidePreview=true&amp;moe=false&amp;vintage=2018&amp;g=0100000US" xr:uid="{00000000-0004-0000-0100-000041020000}"/>
    <hyperlink ref="E569" r:id="rId405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42020000}"/>
    <hyperlink ref="F569" r:id="rId406" display="https://data.census.gov/cedsci/table?tid=ACSST5Y2018.S2001&amp;t=Earnings%20%28Individuals%29&amp;hidePreview=true&amp;moe=false&amp;vintage=2018&amp;g=0100000US_0500000US44007" xr:uid="{00000000-0004-0000-0100-000043020000}"/>
    <hyperlink ref="G569" r:id="rId407" display="https://data.census.gov/cedsci/table?tid=ACSST5Y2018.S2001&amp;t=Earnings%20%28Individuals%29&amp;hidePreview=true&amp;moe=false&amp;vintage=2018&amp;g=0100000US_0400000US44" xr:uid="{00000000-0004-0000-0100-000044020000}"/>
    <hyperlink ref="H569" r:id="rId408" display="https://data.census.gov/cedsci/table?tid=ACSST5Y2018.S2001&amp;t=Earnings%20%28Individuals%29&amp;hidePreview=true&amp;moe=false&amp;vintage=2018&amp;g=0100000US" xr:uid="{00000000-0004-0000-0100-000045020000}"/>
    <hyperlink ref="E570" r:id="rId409" display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xr:uid="{00000000-0004-0000-0100-000046020000}"/>
    <hyperlink ref="F570" r:id="rId410" display="https://data.census.gov/cedsci/table?tid=ACSST5Y2018.S2001&amp;t=Earnings%20%28Individuals%29&amp;hidePreview=true&amp;moe=false&amp;vintage=2018&amp;g=0100000US_0500000US44009" xr:uid="{00000000-0004-0000-0100-000047020000}"/>
    <hyperlink ref="G570" r:id="rId411" display="https://data.census.gov/cedsci/table?tid=ACSST5Y2018.S2001&amp;t=Earnings%20%28Individuals%29&amp;hidePreview=true&amp;moe=false&amp;vintage=2018&amp;g=0100000US_0400000US44" xr:uid="{00000000-0004-0000-0100-000048020000}"/>
    <hyperlink ref="H570" r:id="rId412" display="https://data.census.gov/cedsci/table?tid=ACSST5Y2018.S2001&amp;t=Earnings%20%28Individuals%29&amp;hidePreview=true&amp;moe=false&amp;vintage=2018&amp;g=0100000US" xr:uid="{00000000-0004-0000-0100-000049020000}"/>
    <hyperlink ref="E571" r:id="rId413" display="https://data.census.gov/cedsci/table?tid=ACSST5Y2018.S2001&amp;t=Earnings%20%28Individuals%29&amp;hidePreview=true&amp;moe=false&amp;vintage=2018&amp;g=0100000US_0600000US4400536820,4400542400,4400545460,4400549960,4400557880,4400570880" xr:uid="{00000000-0004-0000-0100-00004A020000}"/>
    <hyperlink ref="F571" r:id="rId414" display="https://data.census.gov/cedsci/table?tid=ACSST5Y2018.S2001&amp;t=Earnings%20%28Individuals%29&amp;hidePreview=true&amp;moe=false&amp;vintage=2018&amp;g=0100000US_0500000US44005" xr:uid="{00000000-0004-0000-0100-00004B020000}"/>
    <hyperlink ref="G571" r:id="rId415" display="https://data.census.gov/cedsci/table?tid=ACSST5Y2018.S2001&amp;t=Earnings%20%28Individuals%29&amp;hidePreview=true&amp;moe=false&amp;vintage=2018&amp;g=0100000US_0400000US44" xr:uid="{00000000-0004-0000-0100-00004C020000}"/>
    <hyperlink ref="H571" r:id="rId416" display="https://data.census.gov/cedsci/table?tid=ACSST5Y2018.S2001&amp;t=Earnings%20%28Individuals%29&amp;hidePreview=true&amp;moe=false&amp;vintage=2018&amp;g=0100000US" xr:uid="{00000000-0004-0000-0100-00004D020000}"/>
    <hyperlink ref="E572" r:id="rId417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4E020000}"/>
    <hyperlink ref="F572" r:id="rId418" display="https://data.census.gov/cedsci/table?tid=ACSST5Y2018.S2001&amp;t=Earnings%20%28Individuals%29&amp;hidePreview=true&amp;moe=false&amp;vintage=2018&amp;g=0100000US_0500000US44007" xr:uid="{00000000-0004-0000-0100-00004F020000}"/>
    <hyperlink ref="G572" r:id="rId419" display="https://data.census.gov/cedsci/table?tid=ACSST5Y2018.S2001&amp;t=Earnings%20%28Individuals%29&amp;hidePreview=true&amp;moe=false&amp;vintage=2018&amp;g=0100000US_0400000US44" xr:uid="{00000000-0004-0000-0100-000050020000}"/>
    <hyperlink ref="H572" r:id="rId420" display="https://data.census.gov/cedsci/table?tid=ACSST5Y2018.S2001&amp;t=Earnings%20%28Individuals%29&amp;hidePreview=true&amp;moe=false&amp;vintage=2018&amp;g=0100000US" xr:uid="{00000000-0004-0000-0100-000051020000}"/>
    <hyperlink ref="E573" r:id="rId421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52020000}"/>
    <hyperlink ref="F573" r:id="rId422" display="https://data.census.gov/cedsci/table?tid=ACSST5Y2018.S2001&amp;t=Earnings%20%28Individuals%29&amp;hidePreview=true&amp;moe=false&amp;vintage=2018&amp;g=0100000US_0500000US44007" xr:uid="{00000000-0004-0000-0100-000053020000}"/>
    <hyperlink ref="G573" r:id="rId423" display="https://data.census.gov/cedsci/table?tid=ACSST5Y2018.S2001&amp;t=Earnings%20%28Individuals%29&amp;hidePreview=true&amp;moe=false&amp;vintage=2018&amp;g=0100000US_0400000US44" xr:uid="{00000000-0004-0000-0100-000054020000}"/>
    <hyperlink ref="H573" r:id="rId424" display="https://data.census.gov/cedsci/table?tid=ACSST5Y2018.S2001&amp;t=Earnings%20%28Individuals%29&amp;hidePreview=true&amp;moe=false&amp;vintage=2018&amp;g=0100000US" xr:uid="{00000000-0004-0000-0100-000055020000}"/>
    <hyperlink ref="E574" r:id="rId425" display="https://data.census.gov/cedsci/table?tid=ACSST5Y2018.S2001&amp;t=Earnings%20%28Individuals%29&amp;hidePreview=true&amp;moe=false&amp;vintage=2018&amp;g=0100000US_0600000US4400536820,4400542400,4400545460,4400549960,4400557880,4400570880" xr:uid="{00000000-0004-0000-0100-000056020000}"/>
    <hyperlink ref="F574" r:id="rId426" display="https://data.census.gov/cedsci/table?tid=ACSST5Y2018.S2001&amp;t=Earnings%20%28Individuals%29&amp;hidePreview=true&amp;moe=false&amp;vintage=2018&amp;g=0100000US_0500000US44005" xr:uid="{00000000-0004-0000-0100-000057020000}"/>
    <hyperlink ref="G574" r:id="rId427" display="https://data.census.gov/cedsci/table?tid=ACSST5Y2018.S2001&amp;t=Earnings%20%28Individuals%29&amp;hidePreview=true&amp;moe=false&amp;vintage=2018&amp;g=0100000US_0400000US44" xr:uid="{00000000-0004-0000-0100-000058020000}"/>
    <hyperlink ref="H574" r:id="rId428" display="https://data.census.gov/cedsci/table?tid=ACSST5Y2018.S2001&amp;t=Earnings%20%28Individuals%29&amp;hidePreview=true&amp;moe=false&amp;vintage=2018&amp;g=0100000US" xr:uid="{00000000-0004-0000-0100-000059020000}"/>
    <hyperlink ref="E575" r:id="rId429" display="https://data.census.gov/cedsci/table?tid=ACSST5Y2018.S2001&amp;t=Earnings%20%28Individuals%29&amp;hidePreview=true&amp;moe=false&amp;vintage=2018&amp;g=0100000US_0600000US4400536820,4400542400,4400545460,4400549960,4400557880,4400570880" xr:uid="{00000000-0004-0000-0100-00005A020000}"/>
    <hyperlink ref="F575" r:id="rId430" display="https://data.census.gov/cedsci/table?tid=ACSST5Y2018.S2001&amp;t=Earnings%20%28Individuals%29&amp;hidePreview=true&amp;moe=false&amp;vintage=2018&amp;g=0100000US_0500000US44005" xr:uid="{00000000-0004-0000-0100-00005B020000}"/>
    <hyperlink ref="G575" r:id="rId431" display="https://data.census.gov/cedsci/table?tid=ACSST5Y2018.S2001&amp;t=Earnings%20%28Individuals%29&amp;hidePreview=true&amp;moe=false&amp;vintage=2018&amp;g=0100000US_0400000US44" xr:uid="{00000000-0004-0000-0100-00005C020000}"/>
    <hyperlink ref="H575" r:id="rId432" display="https://data.census.gov/cedsci/table?tid=ACSST5Y2018.S2001&amp;t=Earnings%20%28Individuals%29&amp;hidePreview=true&amp;moe=false&amp;vintage=2018&amp;g=0100000US" xr:uid="{00000000-0004-0000-0100-00005D020000}"/>
    <hyperlink ref="E576" r:id="rId433" display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xr:uid="{00000000-0004-0000-0100-00005E020000}"/>
    <hyperlink ref="F576" r:id="rId434" display="https://data.census.gov/cedsci/table?tid=ACSST5Y2018.S2001&amp;t=Earnings%20%28Individuals%29&amp;hidePreview=true&amp;moe=false&amp;vintage=2018&amp;g=0100000US_0500000US44009" xr:uid="{00000000-0004-0000-0100-00005F020000}"/>
    <hyperlink ref="G576" r:id="rId435" display="https://data.census.gov/cedsci/table?tid=ACSST5Y2018.S2001&amp;t=Earnings%20%28Individuals%29&amp;hidePreview=true&amp;moe=false&amp;vintage=2018&amp;g=0100000US_0400000US44" xr:uid="{00000000-0004-0000-0100-000060020000}"/>
    <hyperlink ref="H576" r:id="rId436" display="https://data.census.gov/cedsci/table?tid=ACSST5Y2018.S2001&amp;t=Earnings%20%28Individuals%29&amp;hidePreview=true&amp;moe=false&amp;vintage=2018&amp;g=0100000US" xr:uid="{00000000-0004-0000-0100-000061020000}"/>
    <hyperlink ref="E577" r:id="rId437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62020000}"/>
    <hyperlink ref="F577" r:id="rId438" display="https://data.census.gov/cedsci/table?tid=ACSST5Y2018.S2001&amp;t=Earnings%20%28Individuals%29&amp;hidePreview=true&amp;moe=false&amp;vintage=2018&amp;g=0100000US_0500000US44007" xr:uid="{00000000-0004-0000-0100-000063020000}"/>
    <hyperlink ref="G577" r:id="rId439" display="https://data.census.gov/cedsci/table?tid=ACSST5Y2018.S2001&amp;t=Earnings%20%28Individuals%29&amp;hidePreview=true&amp;moe=false&amp;vintage=2018&amp;g=0100000US_0400000US44" xr:uid="{00000000-0004-0000-0100-000064020000}"/>
    <hyperlink ref="H577" r:id="rId440" display="https://data.census.gov/cedsci/table?tid=ACSST5Y2018.S2001&amp;t=Earnings%20%28Individuals%29&amp;hidePreview=true&amp;moe=false&amp;vintage=2018&amp;g=0100000US" xr:uid="{00000000-0004-0000-0100-000065020000}"/>
    <hyperlink ref="E578" r:id="rId441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66020000}"/>
    <hyperlink ref="F578" r:id="rId442" display="https://data.census.gov/cedsci/table?tid=ACSST5Y2018.S2001&amp;t=Earnings%20%28Individuals%29&amp;hidePreview=true&amp;moe=false&amp;vintage=2018&amp;g=0100000US_0500000US44007" xr:uid="{00000000-0004-0000-0100-000067020000}"/>
    <hyperlink ref="G578" r:id="rId443" display="https://data.census.gov/cedsci/table?tid=ACSST5Y2018.S2001&amp;t=Earnings%20%28Individuals%29&amp;hidePreview=true&amp;moe=false&amp;vintage=2018&amp;g=0100000US_0400000US44" xr:uid="{00000000-0004-0000-0100-000068020000}"/>
    <hyperlink ref="H578" r:id="rId444" display="https://data.census.gov/cedsci/table?tid=ACSST5Y2018.S2001&amp;t=Earnings%20%28Individuals%29&amp;hidePreview=true&amp;moe=false&amp;vintage=2018&amp;g=0100000US" xr:uid="{00000000-0004-0000-0100-000069020000}"/>
    <hyperlink ref="E579" r:id="rId445" display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xr:uid="{00000000-0004-0000-0100-00006A020000}"/>
    <hyperlink ref="F579" r:id="rId446" display="https://data.census.gov/cedsci/table?tid=ACSST5Y2018.S2001&amp;t=Earnings%20%28Individuals%29&amp;hidePreview=true&amp;moe=false&amp;vintage=2018&amp;g=0100000US_0500000US44009" xr:uid="{00000000-0004-0000-0100-00006B020000}"/>
    <hyperlink ref="G579" r:id="rId447" display="https://data.census.gov/cedsci/table?tid=ACSST5Y2018.S2001&amp;t=Earnings%20%28Individuals%29&amp;hidePreview=true&amp;moe=false&amp;vintage=2018&amp;g=0100000US_0400000US44" xr:uid="{00000000-0004-0000-0100-00006C020000}"/>
    <hyperlink ref="H579" r:id="rId448" display="https://data.census.gov/cedsci/table?tid=ACSST5Y2018.S2001&amp;t=Earnings%20%28Individuals%29&amp;hidePreview=true&amp;moe=false&amp;vintage=2018&amp;g=0100000US" xr:uid="{00000000-0004-0000-0100-00006D020000}"/>
    <hyperlink ref="E580" r:id="rId449" display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xr:uid="{00000000-0004-0000-0100-00006E020000}"/>
    <hyperlink ref="F580" r:id="rId450" display="https://data.census.gov/cedsci/table?tid=ACSST5Y2018.S2001&amp;t=Earnings%20%28Individuals%29&amp;hidePreview=true&amp;moe=false&amp;vintage=2018&amp;g=0100000US_0500000US44009" xr:uid="{00000000-0004-0000-0100-00006F020000}"/>
    <hyperlink ref="G580" r:id="rId451" display="https://data.census.gov/cedsci/table?tid=ACSST5Y2018.S2001&amp;t=Earnings%20%28Individuals%29&amp;hidePreview=true&amp;moe=false&amp;vintage=2018&amp;g=0100000US_0400000US44" xr:uid="{00000000-0004-0000-0100-000070020000}"/>
    <hyperlink ref="H580" r:id="rId452" display="https://data.census.gov/cedsci/table?tid=ACSST5Y2018.S2001&amp;t=Earnings%20%28Individuals%29&amp;hidePreview=true&amp;moe=false&amp;vintage=2018&amp;g=0100000US" xr:uid="{00000000-0004-0000-0100-000071020000}"/>
    <hyperlink ref="E581" r:id="rId453" display="https://data.census.gov/cedsci/table?tid=ACSST5Y2018.S2001&amp;t=Earnings%20%28Individuals%29&amp;hidePreview=true&amp;moe=false&amp;vintage=2018&amp;g=0100000US_0600000US4400536820,4400542400,4400545460,4400549960,4400557880,4400570880" xr:uid="{00000000-0004-0000-0100-000072020000}"/>
    <hyperlink ref="F581" r:id="rId454" display="https://data.census.gov/cedsci/table?tid=ACSST5Y2018.S2001&amp;t=Earnings%20%28Individuals%29&amp;hidePreview=true&amp;moe=false&amp;vintage=2018&amp;g=0100000US_0500000US44005" xr:uid="{00000000-0004-0000-0100-000073020000}"/>
    <hyperlink ref="G581" r:id="rId455" display="https://data.census.gov/cedsci/table?tid=ACSST5Y2018.S2001&amp;t=Earnings%20%28Individuals%29&amp;hidePreview=true&amp;moe=false&amp;vintage=2018&amp;g=0100000US_0400000US44" xr:uid="{00000000-0004-0000-0100-000074020000}"/>
    <hyperlink ref="H581" r:id="rId456" display="https://data.census.gov/cedsci/table?tid=ACSST5Y2018.S2001&amp;t=Earnings%20%28Individuals%29&amp;hidePreview=true&amp;moe=false&amp;vintage=2018&amp;g=0100000US" xr:uid="{00000000-0004-0000-0100-000075020000}"/>
    <hyperlink ref="E582" r:id="rId457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76020000}"/>
    <hyperlink ref="F582" r:id="rId458" display="https://data.census.gov/cedsci/table?tid=ACSST5Y2018.S2001&amp;t=Earnings%20%28Individuals%29&amp;hidePreview=true&amp;moe=false&amp;vintage=2018&amp;g=0100000US_0500000US44007" xr:uid="{00000000-0004-0000-0100-000077020000}"/>
    <hyperlink ref="G582" r:id="rId459" display="https://data.census.gov/cedsci/table?tid=ACSST5Y2018.S2001&amp;t=Earnings%20%28Individuals%29&amp;hidePreview=true&amp;moe=false&amp;vintage=2018&amp;g=0100000US_0400000US44" xr:uid="{00000000-0004-0000-0100-000078020000}"/>
    <hyperlink ref="H582" r:id="rId460" display="https://data.census.gov/cedsci/table?tid=ACSST5Y2018.S2001&amp;t=Earnings%20%28Individuals%29&amp;hidePreview=true&amp;moe=false&amp;vintage=2018&amp;g=0100000US" xr:uid="{00000000-0004-0000-0100-000079020000}"/>
    <hyperlink ref="E583" r:id="rId461" display="https://data.census.gov/cedsci/table?tid=ACSST5Y2018.S2001&amp;t=Earnings%20%28Individuals%29&amp;hidePreview=true&amp;moe=false&amp;vintage=2018&amp;g=0100000US_0600000US4400536820,4400542400,4400545460,4400549960,4400557880,4400570880" xr:uid="{00000000-0004-0000-0100-00007A020000}"/>
    <hyperlink ref="F583" r:id="rId462" display="https://data.census.gov/cedsci/table?tid=ACSST5Y2018.S2001&amp;t=Earnings%20%28Individuals%29&amp;hidePreview=true&amp;moe=false&amp;vintage=2018&amp;g=0100000US_0500000US44005" xr:uid="{00000000-0004-0000-0100-00007B020000}"/>
    <hyperlink ref="G583" r:id="rId463" display="https://data.census.gov/cedsci/table?tid=ACSST5Y2018.S2001&amp;t=Earnings%20%28Individuals%29&amp;hidePreview=true&amp;moe=false&amp;vintage=2018&amp;g=0100000US_0400000US44" xr:uid="{00000000-0004-0000-0100-00007C020000}"/>
    <hyperlink ref="H583" r:id="rId464" display="https://data.census.gov/cedsci/table?tid=ACSST5Y2018.S2001&amp;t=Earnings%20%28Individuals%29&amp;hidePreview=true&amp;moe=false&amp;vintage=2018&amp;g=0100000US" xr:uid="{00000000-0004-0000-0100-00007D020000}"/>
    <hyperlink ref="E584" r:id="rId465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7E020000}"/>
    <hyperlink ref="F584" r:id="rId466" display="https://data.census.gov/cedsci/table?tid=ACSST5Y2018.S2001&amp;t=Earnings%20%28Individuals%29&amp;hidePreview=true&amp;moe=false&amp;vintage=2018&amp;g=0100000US_0500000US44007" xr:uid="{00000000-0004-0000-0100-00007F020000}"/>
    <hyperlink ref="G584" r:id="rId467" display="https://data.census.gov/cedsci/table?tid=ACSST5Y2018.S2001&amp;t=Earnings%20%28Individuals%29&amp;hidePreview=true&amp;moe=false&amp;vintage=2018&amp;g=0100000US_0400000US44" xr:uid="{00000000-0004-0000-0100-000080020000}"/>
    <hyperlink ref="H584" r:id="rId468" display="https://data.census.gov/cedsci/table?tid=ACSST5Y2018.S2001&amp;t=Earnings%20%28Individuals%29&amp;hidePreview=true&amp;moe=false&amp;vintage=2018&amp;g=0100000US" xr:uid="{00000000-0004-0000-0100-000081020000}"/>
    <hyperlink ref="E585" r:id="rId469" display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xr:uid="{00000000-0004-0000-0100-000082020000}"/>
    <hyperlink ref="F585" r:id="rId470" display="https://data.census.gov/cedsci/table?tid=ACSST5Y2018.S2001&amp;t=Earnings%20%28Individuals%29&amp;hidePreview=true&amp;moe=false&amp;vintage=2018&amp;g=0100000US_0500000US44009" xr:uid="{00000000-0004-0000-0100-000083020000}"/>
    <hyperlink ref="G585" r:id="rId471" display="https://data.census.gov/cedsci/table?tid=ACSST5Y2018.S2001&amp;t=Earnings%20%28Individuals%29&amp;hidePreview=true&amp;moe=false&amp;vintage=2018&amp;g=0100000US_0400000US44" xr:uid="{00000000-0004-0000-0100-000084020000}"/>
    <hyperlink ref="H585" r:id="rId472" display="https://data.census.gov/cedsci/table?tid=ACSST5Y2018.S2001&amp;t=Earnings%20%28Individuals%29&amp;hidePreview=true&amp;moe=false&amp;vintage=2018&amp;g=0100000US" xr:uid="{00000000-0004-0000-0100-000085020000}"/>
    <hyperlink ref="E586" r:id="rId473" display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xr:uid="{00000000-0004-0000-0100-000086020000}"/>
    <hyperlink ref="F586" r:id="rId474" display="https://data.census.gov/cedsci/table?tid=ACSST5Y2018.S2001&amp;t=Earnings%20%28Individuals%29&amp;hidePreview=true&amp;moe=false&amp;vintage=2018&amp;g=0100000US_0500000US44009" xr:uid="{00000000-0004-0000-0100-000087020000}"/>
    <hyperlink ref="G586" r:id="rId475" display="https://data.census.gov/cedsci/table?tid=ACSST5Y2018.S2001&amp;t=Earnings%20%28Individuals%29&amp;hidePreview=true&amp;moe=false&amp;vintage=2018&amp;g=0100000US_0400000US44" xr:uid="{00000000-0004-0000-0100-000088020000}"/>
    <hyperlink ref="H586" r:id="rId476" display="https://data.census.gov/cedsci/table?tid=ACSST5Y2018.S2001&amp;t=Earnings%20%28Individuals%29&amp;hidePreview=true&amp;moe=false&amp;vintage=2018&amp;g=0100000US" xr:uid="{00000000-0004-0000-0100-000089020000}"/>
    <hyperlink ref="E587" r:id="rId477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8A020000}"/>
    <hyperlink ref="F587" r:id="rId478" display="https://data.census.gov/cedsci/table?tid=ACSST5Y2018.S2001&amp;t=Earnings%20%28Individuals%29&amp;hidePreview=true&amp;moe=false&amp;vintage=2018&amp;g=0100000US_0500000US44007" xr:uid="{00000000-0004-0000-0100-00008B020000}"/>
    <hyperlink ref="G587" r:id="rId479" display="https://data.census.gov/cedsci/table?tid=ACSST5Y2018.S2001&amp;t=Earnings%20%28Individuals%29&amp;hidePreview=true&amp;moe=false&amp;vintage=2018&amp;g=0100000US_0400000US44" xr:uid="{00000000-0004-0000-0100-00008C020000}"/>
    <hyperlink ref="H587" r:id="rId480" display="https://data.census.gov/cedsci/table?tid=ACSST5Y2018.S2001&amp;t=Earnings%20%28Individuals%29&amp;hidePreview=true&amp;moe=false&amp;vintage=2018&amp;g=0100000US" xr:uid="{00000000-0004-0000-0100-00008D020000}"/>
    <hyperlink ref="E588" r:id="rId481" display="https://data.census.gov/cedsci/table?tid=ACSST5Y2018.S2001&amp;t=Earnings%20%28Individuals%29&amp;hidePreview=true&amp;moe=false&amp;vintage=2018&amp;g=0100000US_0600000US4400570880,4400720080,4400719180,4400714140,4400752480,4400754640,4400730340,4400751760,4400759000,4400741500,4400737720,4400711800,4400727460,4400766200,4400764220,4400722960" xr:uid="{00000000-0004-0000-0100-00008E020000}"/>
    <hyperlink ref="F588" r:id="rId482" display="https://data.census.gov/cedsci/table?tid=ACSST5Y2018.S2001&amp;t=Earnings%20%28Individuals%29&amp;hidePreview=true&amp;moe=false&amp;vintage=2018&amp;g=0100000US_0500000US44007" xr:uid="{00000000-0004-0000-0100-00008F020000}"/>
    <hyperlink ref="G588" r:id="rId483" display="https://data.census.gov/cedsci/table?tid=ACSST5Y2018.S2001&amp;t=Earnings%20%28Individuals%29&amp;hidePreview=true&amp;moe=false&amp;vintage=2018&amp;g=0100000US_0400000US44" xr:uid="{00000000-0004-0000-0100-000090020000}"/>
    <hyperlink ref="H588" r:id="rId484" display="https://data.census.gov/cedsci/table?tid=ACSST5Y2018.S2001&amp;t=Earnings%20%28Individuals%29&amp;hidePreview=true&amp;moe=false&amp;vintage=2018&amp;g=0100000US" xr:uid="{00000000-0004-0000-0100-000091020000}"/>
    <hyperlink ref="E589" r:id="rId485" display="https://data.census.gov/cedsci/table?tid=ACSST5Y2018.S2001&amp;t=Earnings%20%28Individuals%29&amp;hidePreview=true&amp;moe=false&amp;vintage=2018&amp;g=0100000US_0600000US4400570880" xr:uid="{00000000-0004-0000-0100-000092020000}"/>
    <hyperlink ref="F589" r:id="rId486" display="https://data.census.gov/cedsci/table?tid=ACSST5Y2018.S2001&amp;t=Earnings%20%28Individuals%29&amp;hidePreview=true&amp;moe=false&amp;vintage=2018&amp;g=0100000US_0500000US44005" xr:uid="{00000000-0004-0000-0100-000093020000}"/>
    <hyperlink ref="G589" r:id="rId487" display="https://data.census.gov/cedsci/table?tid=ACSST5Y2018.S2001&amp;t=Earnings%20%28Individuals%29&amp;hidePreview=true&amp;moe=false&amp;vintage=2018&amp;g=0100000US_0400000US44" xr:uid="{00000000-0004-0000-0100-000094020000}"/>
    <hyperlink ref="H589" r:id="rId488" display="https://data.census.gov/cedsci/table?tid=ACSST5Y2018.S2001&amp;t=Earnings%20%28Individuals%29&amp;hidePreview=true&amp;moe=false&amp;vintage=2018&amp;g=0100000US" xr:uid="{00000000-0004-0000-0100-000095020000}"/>
    <hyperlink ref="E590" r:id="rId489" display="https://data.census.gov/cedsci/table?tid=ACSST5Y2018.S2001&amp;t=Earnings%20%28Individuals%29&amp;hidePreview=true&amp;moe=false&amp;vintage=2018&amp;g=0100000US_0500000US44009,44003.060000" xr:uid="{00000000-0004-0000-0100-000096020000}"/>
    <hyperlink ref="F590" r:id="rId490" display="https://data.census.gov/cedsci/table?tid=ACSST5Y2018.S2001&amp;t=Earnings%20%28Individuals%29&amp;hidePreview=true&amp;moe=false&amp;vintage=2018&amp;g=0100000US_0500000US44003" xr:uid="{00000000-0004-0000-0100-000097020000}"/>
    <hyperlink ref="G590" r:id="rId491" display="https://data.census.gov/cedsci/table?tid=ACSST5Y2018.S2001&amp;t=Earnings%20%28Individuals%29&amp;hidePreview=true&amp;moe=false&amp;vintage=2018&amp;g=0100000US_0400000US44" xr:uid="{00000000-0004-0000-0100-000098020000}"/>
    <hyperlink ref="H590" r:id="rId492" display="https://data.census.gov/cedsci/table?tid=ACSST5Y2018.S2001&amp;t=Earnings%20%28Individuals%29&amp;hidePreview=true&amp;moe=false&amp;vintage=2018&amp;g=0100000US" xr:uid="{00000000-0004-0000-0100-000099020000}"/>
    <hyperlink ref="E591" r:id="rId493" display="https://data.census.gov/cedsci/table?tid=ACSST5Y2018.S2001&amp;t=Earnings%20%28Individuals%29&amp;hidePreview=true&amp;moe=false&amp;vintage=2018&amp;g=0100000US_0500000US44009,44003.060000" xr:uid="{00000000-0004-0000-0100-00009A020000}"/>
    <hyperlink ref="F591" r:id="rId494" display="https://data.census.gov/cedsci/table?tid=ACSST5Y2018.S2001&amp;t=Earnings%20%28Individuals%29&amp;hidePreview=true&amp;moe=false&amp;vintage=2018&amp;g=0100000US_0500000US44003" xr:uid="{00000000-0004-0000-0100-00009B020000}"/>
    <hyperlink ref="G591" r:id="rId495" display="https://data.census.gov/cedsci/table?tid=ACSST5Y2018.S2001&amp;t=Earnings%20%28Individuals%29&amp;hidePreview=true&amp;moe=false&amp;vintage=2018&amp;g=0100000US_0400000US44" xr:uid="{00000000-0004-0000-0100-00009C020000}"/>
    <hyperlink ref="H591" r:id="rId496" display="https://data.census.gov/cedsci/table?tid=ACSST5Y2018.S2001&amp;t=Earnings%20%28Individuals%29&amp;hidePreview=true&amp;moe=false&amp;vintage=2018&amp;g=0100000US" xr:uid="{00000000-0004-0000-0100-00009D020000}"/>
    <hyperlink ref="E592" r:id="rId497" display="https://data.census.gov/cedsci/table?tid=ACSST5Y2018.S2001&amp;t=Earnings%20%28Individuals%29&amp;hidePreview=true&amp;moe=false&amp;vintage=2018&amp;g=0100000US_0500000US44009,44001.060000" xr:uid="{00000000-0004-0000-0100-00009E020000}"/>
    <hyperlink ref="F592" r:id="rId498" display="https://data.census.gov/cedsci/table?tid=ACSST5Y2018.S2001&amp;t=Earnings%20%28Individuals%29&amp;hidePreview=true&amp;moe=false&amp;vintage=2018&amp;g=0100000US_0500000US44001" xr:uid="{00000000-0004-0000-0100-00009F020000}"/>
    <hyperlink ref="G592" r:id="rId499" display="https://data.census.gov/cedsci/table?tid=ACSST5Y2018.S2001&amp;t=Earnings%20%28Individuals%29&amp;hidePreview=true&amp;moe=false&amp;vintage=2018&amp;g=0100000US_0400000US44" xr:uid="{00000000-0004-0000-0100-0000A0020000}"/>
    <hyperlink ref="H592" r:id="rId500" display="https://data.census.gov/cedsci/table?tid=ACSST5Y2018.S2001&amp;t=Earnings%20%28Individuals%29&amp;hidePreview=true&amp;moe=false&amp;vintage=2018&amp;g=0100000US" xr:uid="{00000000-0004-0000-0100-0000A1020000}"/>
    <hyperlink ref="E593" r:id="rId501" display="https://data.census.gov/cedsci/table?tid=ACSST5Y2018.S2001&amp;t=Earnings%20%28Individuals%29&amp;hidePreview=true&amp;moe=false&amp;vintage=2018&amp;g=0100000US_0500000US44009,44003.060000" xr:uid="{00000000-0004-0000-0100-0000A2020000}"/>
    <hyperlink ref="F593" r:id="rId502" display="https://data.census.gov/cedsci/table?tid=ACSST5Y2018.S2001&amp;t=Earnings%20%28Individuals%29&amp;hidePreview=true&amp;moe=false&amp;vintage=2018&amp;g=0100000US_0500000US44003" xr:uid="{00000000-0004-0000-0100-0000A3020000}"/>
    <hyperlink ref="G593" r:id="rId503" display="https://data.census.gov/cedsci/table?tid=ACSST5Y2018.S2001&amp;t=Earnings%20%28Individuals%29&amp;hidePreview=true&amp;moe=false&amp;vintage=2018&amp;g=0100000US_0400000US44" xr:uid="{00000000-0004-0000-0100-0000A4020000}"/>
    <hyperlink ref="H593" r:id="rId504" display="https://data.census.gov/cedsci/table?tid=ACSST5Y2018.S2001&amp;t=Earnings%20%28Individuals%29&amp;hidePreview=true&amp;moe=false&amp;vintage=2018&amp;g=0100000US" xr:uid="{00000000-0004-0000-0100-0000A5020000}"/>
    <hyperlink ref="E594" r:id="rId505" display="https://data.census.gov/cedsci/table?tid=ACSST5Y2018.S2001&amp;t=Earnings%20%28Individuals%29&amp;hidePreview=true&amp;moe=false&amp;vintage=2018&amp;g=0100000US_0600000US4400570880,4400914500,4400925300,4400935380,4400948340,4400950500,4400951580,4400961160,4400967460,4400977000" xr:uid="{00000000-0004-0000-0100-0000A6020000}"/>
    <hyperlink ref="F594" r:id="rId506" display="https://data.census.gov/cedsci/table?tid=ACSST5Y2018.S2001&amp;t=Earnings%20%28Individuals%29&amp;hidePreview=true&amp;moe=false&amp;vintage=2018&amp;g=0100000US_0500000US44009" xr:uid="{00000000-0004-0000-0100-0000A7020000}"/>
    <hyperlink ref="G594" r:id="rId507" display="https://data.census.gov/cedsci/table?tid=ACSST5Y2018.S2001&amp;t=Earnings%20%28Individuals%29&amp;hidePreview=true&amp;moe=false&amp;vintage=2018&amp;g=0100000US_0400000US44" xr:uid="{00000000-0004-0000-0100-0000A8020000}"/>
    <hyperlink ref="H594" r:id="rId508" display="https://data.census.gov/cedsci/table?tid=ACSST5Y2018.S2001&amp;t=Earnings%20%28Individuals%29&amp;hidePreview=true&amp;moe=false&amp;vintage=2018&amp;g=0100000US" xr:uid="{00000000-0004-0000-0100-0000A9020000}"/>
    <hyperlink ref="E595" r:id="rId509" display="https://data.census.gov/cedsci/table?tid=ACSST5Y2018.S2001&amp;t=Earnings%20%28Individuals%29&amp;hidePreview=true&amp;moe=false&amp;vintage=2018&amp;g=0100000US_0600000US4400570880,4400780780" xr:uid="{00000000-0004-0000-0100-0000AA020000}"/>
    <hyperlink ref="F595" r:id="rId510" display="https://data.census.gov/cedsci/table?tid=ACSST5Y2018.S2001&amp;t=Earnings%20%28Individuals%29&amp;hidePreview=true&amp;moe=false&amp;vintage=2018&amp;g=0100000US_0500000US44007" xr:uid="{00000000-0004-0000-0100-0000AB020000}"/>
    <hyperlink ref="G595" r:id="rId511" display="https://data.census.gov/cedsci/table?tid=ACSST5Y2018.S2001&amp;t=Earnings%20%28Individuals%29&amp;hidePreview=true&amp;moe=false&amp;vintage=2018&amp;g=0100000US_0400000US44" xr:uid="{00000000-0004-0000-0100-0000AC020000}"/>
    <hyperlink ref="H595" r:id="rId512" display="https://data.census.gov/cedsci/table?tid=ACSST5Y2018.S2001&amp;t=Earnings%20%28Individuals%29&amp;hidePreview=true&amp;moe=false&amp;vintage=2018&amp;g=0100000US" xr:uid="{00000000-0004-0000-0100-0000AD020000}"/>
    <hyperlink ref="E596" r:id="rId513" display="https://data.census.gov/cedsci/table?tid=ACSST5Y2018.S2001&amp;t=Earnings%20%28Individuals%29&amp;hidePreview=true&amp;moe=false&amp;vintage=2018&amp;g=0100000US_0500000US44009,44001.060000" xr:uid="{00000000-0004-0000-0100-0000AE020000}"/>
    <hyperlink ref="F596" r:id="rId514" display="https://data.census.gov/cedsci/table?tid=ACSST5Y2018.S2001&amp;t=Earnings%20%28Individuals%29&amp;hidePreview=true&amp;moe=false&amp;vintage=2018&amp;g=0100000US_0500000US44001" xr:uid="{00000000-0004-0000-0100-0000AF020000}"/>
    <hyperlink ref="G596" r:id="rId515" display="https://data.census.gov/cedsci/table?tid=ACSST5Y2018.S2001&amp;t=Earnings%20%28Individuals%29&amp;hidePreview=true&amp;moe=false&amp;vintage=2018&amp;g=0100000US_0400000US44" xr:uid="{00000000-0004-0000-0100-0000B0020000}"/>
    <hyperlink ref="H596" r:id="rId516" display="https://data.census.gov/cedsci/table?tid=ACSST5Y2018.S2001&amp;t=Earnings%20%28Individuals%29&amp;hidePreview=true&amp;moe=false&amp;vintage=2018&amp;g=0100000US" xr:uid="{00000000-0004-0000-0100-0000B1020000}"/>
    <hyperlink ref="J596" r:id="rId517" xr:uid="{00000000-0004-0000-0100-0000B2020000}"/>
    <hyperlink ref="J597" r:id="rId518" xr:uid="{00000000-0004-0000-0100-0000B3020000}"/>
    <hyperlink ref="J598" r:id="rId519" xr:uid="{00000000-0004-0000-0100-0000B4020000}"/>
    <hyperlink ref="J599" r:id="rId520" xr:uid="{00000000-0004-0000-0100-0000B5020000}"/>
    <hyperlink ref="J600" r:id="rId521" xr:uid="{00000000-0004-0000-0100-0000B6020000}"/>
    <hyperlink ref="J601" r:id="rId522" xr:uid="{00000000-0004-0000-0100-0000B7020000}"/>
    <hyperlink ref="J602" r:id="rId523" xr:uid="{00000000-0004-0000-0100-0000B8020000}"/>
    <hyperlink ref="J603" r:id="rId524" xr:uid="{00000000-0004-0000-0100-0000B9020000}"/>
    <hyperlink ref="J604" r:id="rId525" xr:uid="{00000000-0004-0000-0100-0000BA020000}"/>
    <hyperlink ref="J605" r:id="rId526" xr:uid="{00000000-0004-0000-0100-0000BB020000}"/>
    <hyperlink ref="J606" r:id="rId527" xr:uid="{00000000-0004-0000-0100-0000BC020000}"/>
    <hyperlink ref="J607" r:id="rId528" xr:uid="{00000000-0004-0000-0100-0000BD020000}"/>
    <hyperlink ref="J608" r:id="rId529" xr:uid="{00000000-0004-0000-0100-0000BE020000}"/>
    <hyperlink ref="J609" r:id="rId530" xr:uid="{00000000-0004-0000-0100-0000BF020000}"/>
    <hyperlink ref="J610" r:id="rId531" xr:uid="{00000000-0004-0000-0100-0000C0020000}"/>
    <hyperlink ref="J611" r:id="rId532" xr:uid="{00000000-0004-0000-0100-0000C1020000}"/>
    <hyperlink ref="J612" r:id="rId533" xr:uid="{00000000-0004-0000-0100-0000C2020000}"/>
    <hyperlink ref="J613" r:id="rId534" xr:uid="{00000000-0004-0000-0100-0000C3020000}"/>
    <hyperlink ref="J614" r:id="rId535" xr:uid="{00000000-0004-0000-0100-0000C4020000}"/>
    <hyperlink ref="J615" r:id="rId536" xr:uid="{00000000-0004-0000-0100-0000C5020000}"/>
    <hyperlink ref="J616" r:id="rId537" xr:uid="{00000000-0004-0000-0100-0000C6020000}"/>
    <hyperlink ref="J617" r:id="rId538" xr:uid="{00000000-0004-0000-0100-0000C7020000}"/>
    <hyperlink ref="J618" r:id="rId539" xr:uid="{00000000-0004-0000-0100-0000C8020000}"/>
    <hyperlink ref="J619" r:id="rId540" xr:uid="{00000000-0004-0000-0100-0000C9020000}"/>
    <hyperlink ref="J620" r:id="rId541" xr:uid="{00000000-0004-0000-0100-0000CA020000}"/>
    <hyperlink ref="J621" r:id="rId542" xr:uid="{00000000-0004-0000-0100-0000CB020000}"/>
    <hyperlink ref="J622" r:id="rId543" xr:uid="{00000000-0004-0000-0100-0000CC020000}"/>
    <hyperlink ref="J623" r:id="rId544" xr:uid="{00000000-0004-0000-0100-0000CD020000}"/>
    <hyperlink ref="J624" r:id="rId545" xr:uid="{00000000-0004-0000-0100-0000CE020000}"/>
    <hyperlink ref="J625" r:id="rId546" xr:uid="{00000000-0004-0000-0100-0000CF020000}"/>
    <hyperlink ref="J626" r:id="rId547" xr:uid="{00000000-0004-0000-0100-0000D0020000}"/>
    <hyperlink ref="J627" r:id="rId548" xr:uid="{00000000-0004-0000-0100-0000D1020000}"/>
    <hyperlink ref="J628" r:id="rId549" xr:uid="{00000000-0004-0000-0100-0000D2020000}"/>
    <hyperlink ref="J629" r:id="rId550" xr:uid="{00000000-0004-0000-0100-0000D3020000}"/>
    <hyperlink ref="J630" r:id="rId551" xr:uid="{00000000-0004-0000-0100-0000D4020000}"/>
    <hyperlink ref="J631" r:id="rId552" xr:uid="{00000000-0004-0000-0100-0000D5020000}"/>
    <hyperlink ref="J632" r:id="rId553" xr:uid="{00000000-0004-0000-0100-0000D6020000}"/>
    <hyperlink ref="J633" r:id="rId554" xr:uid="{00000000-0004-0000-0100-0000D7020000}"/>
    <hyperlink ref="J634" r:id="rId555" xr:uid="{00000000-0004-0000-0100-0000D8020000}"/>
    <hyperlink ref="K712" r:id="rId556" xr:uid="{00000000-0004-0000-0100-0000D9020000}"/>
    <hyperlink ref="K713" r:id="rId557" xr:uid="{00000000-0004-0000-0100-0000DA020000}"/>
    <hyperlink ref="J752" r:id="rId558" xr:uid="{00000000-0004-0000-0100-0000DB020000}"/>
    <hyperlink ref="J789" r:id="rId559" xr:uid="{00000000-0004-0000-0100-0000DC020000}"/>
    <hyperlink ref="J790" r:id="rId560" xr:uid="{00000000-0004-0000-0100-0000DD020000}"/>
    <hyperlink ref="J870" r:id="rId561" xr:uid="{00000000-0004-0000-0100-0000DE020000}"/>
    <hyperlink ref="J871" r:id="rId562" xr:uid="{00000000-0004-0000-0100-0000DF020000}"/>
    <hyperlink ref="J872" r:id="rId563" xr:uid="{00000000-0004-0000-0100-0000E0020000}"/>
    <hyperlink ref="J873" r:id="rId564" xr:uid="{00000000-0004-0000-0100-0000E1020000}"/>
    <hyperlink ref="J874" r:id="rId565" xr:uid="{00000000-0004-0000-0100-0000E2020000}"/>
    <hyperlink ref="J875" r:id="rId566" xr:uid="{00000000-0004-0000-0100-0000E3020000}"/>
    <hyperlink ref="J876" r:id="rId567" xr:uid="{00000000-0004-0000-0100-0000E4020000}"/>
    <hyperlink ref="J877" r:id="rId568" xr:uid="{00000000-0004-0000-0100-0000E5020000}"/>
    <hyperlink ref="J878" r:id="rId569" xr:uid="{00000000-0004-0000-0100-0000E6020000}"/>
    <hyperlink ref="J879" r:id="rId570" xr:uid="{00000000-0004-0000-0100-0000E7020000}"/>
    <hyperlink ref="J880" r:id="rId571" xr:uid="{00000000-0004-0000-0100-0000E8020000}"/>
    <hyperlink ref="J881" r:id="rId572" xr:uid="{00000000-0004-0000-0100-0000E9020000}"/>
    <hyperlink ref="J882" r:id="rId573" xr:uid="{00000000-0004-0000-0100-0000EA020000}"/>
    <hyperlink ref="J883" r:id="rId574" xr:uid="{00000000-0004-0000-0100-0000EB020000}"/>
    <hyperlink ref="J884" r:id="rId575" xr:uid="{00000000-0004-0000-0100-0000EC020000}"/>
    <hyperlink ref="J885" r:id="rId576" xr:uid="{00000000-0004-0000-0100-0000ED020000}"/>
    <hyperlink ref="J886" r:id="rId577" xr:uid="{00000000-0004-0000-0100-0000EE020000}"/>
    <hyperlink ref="J887" r:id="rId578" xr:uid="{00000000-0004-0000-0100-0000EF020000}"/>
    <hyperlink ref="J888" r:id="rId579" xr:uid="{00000000-0004-0000-0100-0000F0020000}"/>
    <hyperlink ref="J889" r:id="rId580" xr:uid="{00000000-0004-0000-0100-0000F1020000}"/>
    <hyperlink ref="J890" r:id="rId581" xr:uid="{00000000-0004-0000-0100-0000F2020000}"/>
    <hyperlink ref="J891" r:id="rId582" xr:uid="{00000000-0004-0000-0100-0000F3020000}"/>
    <hyperlink ref="J892" r:id="rId583" xr:uid="{00000000-0004-0000-0100-0000F4020000}"/>
    <hyperlink ref="J893" r:id="rId584" xr:uid="{00000000-0004-0000-0100-0000F5020000}"/>
    <hyperlink ref="J894" r:id="rId585" xr:uid="{00000000-0004-0000-0100-0000F6020000}"/>
    <hyperlink ref="J895" r:id="rId586" xr:uid="{00000000-0004-0000-0100-0000F7020000}"/>
    <hyperlink ref="J896" r:id="rId587" xr:uid="{00000000-0004-0000-0100-0000F8020000}"/>
    <hyperlink ref="J897" r:id="rId588" xr:uid="{00000000-0004-0000-0100-0000F9020000}"/>
    <hyperlink ref="J898" r:id="rId589" xr:uid="{00000000-0004-0000-0100-0000FA020000}"/>
    <hyperlink ref="J899" r:id="rId590" xr:uid="{00000000-0004-0000-0100-0000FB020000}"/>
    <hyperlink ref="J900" r:id="rId591" xr:uid="{00000000-0004-0000-0100-0000FC020000}"/>
    <hyperlink ref="J901" r:id="rId592" xr:uid="{00000000-0004-0000-0100-0000FD020000}"/>
    <hyperlink ref="J902" r:id="rId593" xr:uid="{00000000-0004-0000-0100-0000FE020000}"/>
    <hyperlink ref="J903" r:id="rId594" xr:uid="{00000000-0004-0000-0100-0000FF020000}"/>
    <hyperlink ref="J904" r:id="rId595" xr:uid="{00000000-0004-0000-0100-000000030000}"/>
    <hyperlink ref="J905" r:id="rId596" xr:uid="{00000000-0004-0000-0100-000001030000}"/>
    <hyperlink ref="J906" r:id="rId597" xr:uid="{00000000-0004-0000-0100-000002030000}"/>
    <hyperlink ref="J907" r:id="rId598" xr:uid="{00000000-0004-0000-0100-000003030000}"/>
    <hyperlink ref="J908" r:id="rId599" xr:uid="{00000000-0004-0000-0100-000004030000}"/>
    <hyperlink ref="J909" r:id="rId600" xr:uid="{00000000-0004-0000-0100-00000503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2.6171875" defaultRowHeight="15" customHeight="1"/>
  <cols>
    <col min="1" max="1" width="14" customWidth="1"/>
    <col min="2" max="2" width="41.47265625" customWidth="1"/>
    <col min="3" max="3" width="20.37890625" customWidth="1"/>
    <col min="4" max="4" width="23.37890625" customWidth="1"/>
    <col min="5" max="5" width="22.140625" customWidth="1"/>
    <col min="6" max="6" width="24.6171875" customWidth="1"/>
    <col min="7" max="26" width="8.85546875" customWidth="1"/>
  </cols>
  <sheetData>
    <row r="1" spans="1:4" ht="13.5" customHeight="1"/>
    <row r="2" spans="1:4" ht="13.5" customHeight="1">
      <c r="A2" s="99" t="s">
        <v>53</v>
      </c>
      <c r="B2" s="113" t="s">
        <v>3</v>
      </c>
    </row>
    <row r="3" spans="1:4" ht="13.5" customHeight="1"/>
    <row r="4" spans="1:4" ht="13.5" customHeight="1">
      <c r="A4" s="93"/>
      <c r="B4" s="91" t="s">
        <v>246</v>
      </c>
      <c r="C4" s="100"/>
      <c r="D4" s="101"/>
    </row>
    <row r="5" spans="1:4" ht="13.5" customHeight="1">
      <c r="A5" s="91" t="s">
        <v>55</v>
      </c>
      <c r="B5" s="93" t="s">
        <v>231</v>
      </c>
      <c r="C5" s="102" t="s">
        <v>232</v>
      </c>
      <c r="D5" s="103" t="s">
        <v>233</v>
      </c>
    </row>
    <row r="6" spans="1:4" ht="13.5" customHeight="1">
      <c r="A6" s="93" t="s">
        <v>63</v>
      </c>
      <c r="B6" s="104"/>
      <c r="C6" s="105">
        <v>0.17100000000000001</v>
      </c>
      <c r="D6" s="106"/>
    </row>
    <row r="7" spans="1:4" ht="13.5" customHeight="1">
      <c r="A7" s="95" t="s">
        <v>72</v>
      </c>
      <c r="B7" s="107"/>
      <c r="C7" s="108">
        <v>0.17100000000000001</v>
      </c>
      <c r="D7" s="109"/>
    </row>
    <row r="8" spans="1:4" ht="13.5" customHeight="1">
      <c r="A8" s="95" t="s">
        <v>82</v>
      </c>
      <c r="B8" s="107"/>
      <c r="C8" s="108">
        <v>0.17100000000000001</v>
      </c>
      <c r="D8" s="109"/>
    </row>
    <row r="9" spans="1:4" ht="13.5" customHeight="1">
      <c r="A9" s="95" t="s">
        <v>68</v>
      </c>
      <c r="B9" s="107"/>
      <c r="C9" s="108">
        <v>0.17099999999999996</v>
      </c>
      <c r="D9" s="109"/>
    </row>
    <row r="10" spans="1:4" ht="13.5" customHeight="1">
      <c r="A10" s="95" t="s">
        <v>66</v>
      </c>
      <c r="B10" s="107"/>
      <c r="C10" s="108">
        <v>0.17100000000000001</v>
      </c>
      <c r="D10" s="109"/>
    </row>
    <row r="11" spans="1:4" ht="13.5" customHeight="1">
      <c r="A11" s="97" t="s">
        <v>234</v>
      </c>
      <c r="B11" s="110"/>
      <c r="C11" s="111">
        <v>0.17100000000000007</v>
      </c>
      <c r="D11" s="112"/>
    </row>
    <row r="12" spans="1:4" ht="13.5" customHeight="1"/>
    <row r="13" spans="1:4" ht="13.5" customHeight="1"/>
    <row r="14" spans="1:4" ht="13.5" customHeight="1"/>
    <row r="15" spans="1:4" ht="13.5" customHeight="1"/>
    <row r="16" spans="1:4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1000"/>
  <sheetViews>
    <sheetView showGridLines="0" workbookViewId="0"/>
  </sheetViews>
  <sheetFormatPr defaultColWidth="12.6171875" defaultRowHeight="15" customHeight="1"/>
  <cols>
    <col min="1" max="1" width="2.47265625" customWidth="1"/>
    <col min="2" max="2" width="11.6171875" customWidth="1"/>
    <col min="3" max="3" width="13.6171875" customWidth="1"/>
    <col min="4" max="4" width="2.47265625" customWidth="1"/>
    <col min="5" max="5" width="9.37890625" customWidth="1"/>
    <col min="6" max="6" width="6.6171875" customWidth="1"/>
    <col min="7" max="7" width="2.6171875" customWidth="1"/>
    <col min="8" max="8" width="11.6171875" customWidth="1"/>
    <col min="9" max="9" width="17.6171875" customWidth="1"/>
    <col min="10" max="10" width="2.47265625" customWidth="1"/>
    <col min="11" max="11" width="9.37890625" customWidth="1"/>
    <col min="12" max="12" width="6.6171875" customWidth="1"/>
    <col min="13" max="13" width="2.6171875" customWidth="1"/>
    <col min="14" max="14" width="11.6171875" customWidth="1"/>
    <col min="15" max="15" width="17.6171875" customWidth="1"/>
    <col min="16" max="16" width="2.47265625" customWidth="1"/>
    <col min="17" max="17" width="9.37890625" customWidth="1"/>
    <col min="18" max="18" width="6.6171875" customWidth="1"/>
    <col min="19" max="19" width="2.6171875" customWidth="1"/>
    <col min="20" max="20" width="11.6171875" customWidth="1"/>
    <col min="21" max="21" width="17.6171875" customWidth="1"/>
    <col min="22" max="22" width="2.47265625" customWidth="1"/>
    <col min="23" max="23" width="9.37890625" customWidth="1"/>
    <col min="24" max="24" width="6.6171875" customWidth="1"/>
    <col min="25" max="25" width="2.6171875" customWidth="1"/>
    <col min="26" max="26" width="11.6171875" customWidth="1"/>
    <col min="27" max="27" width="17.6171875" customWidth="1"/>
    <col min="28" max="28" width="2.47265625" customWidth="1"/>
    <col min="29" max="29" width="9.37890625" customWidth="1"/>
    <col min="30" max="30" width="6.6171875" customWidth="1"/>
  </cols>
  <sheetData>
    <row r="1" spans="2:30" ht="21" customHeight="1">
      <c r="B1" s="73" t="s">
        <v>235</v>
      </c>
    </row>
    <row r="2" spans="2:30" ht="14.4">
      <c r="B2" s="74" t="s">
        <v>236</v>
      </c>
    </row>
    <row r="4" spans="2:30" ht="19.5" customHeight="1">
      <c r="B4" s="129" t="s">
        <v>237</v>
      </c>
      <c r="C4" s="130"/>
      <c r="D4" s="130"/>
      <c r="E4" s="130"/>
      <c r="F4" s="131"/>
      <c r="H4" s="129" t="s">
        <v>238</v>
      </c>
      <c r="I4" s="130"/>
      <c r="J4" s="130"/>
      <c r="K4" s="130"/>
      <c r="L4" s="131"/>
      <c r="N4" s="129" t="s">
        <v>239</v>
      </c>
      <c r="O4" s="130"/>
      <c r="P4" s="130"/>
      <c r="Q4" s="130"/>
      <c r="R4" s="131"/>
      <c r="T4" s="129" t="s">
        <v>240</v>
      </c>
      <c r="U4" s="130"/>
      <c r="V4" s="130"/>
      <c r="W4" s="130"/>
      <c r="X4" s="131"/>
      <c r="Z4" s="129" t="s">
        <v>241</v>
      </c>
      <c r="AA4" s="130"/>
      <c r="AB4" s="130"/>
      <c r="AC4" s="130"/>
      <c r="AD4" s="131"/>
    </row>
    <row r="5" spans="2:30" ht="9" customHeight="1"/>
    <row r="6" spans="2:30" ht="14.4">
      <c r="B6" s="99" t="s">
        <v>52</v>
      </c>
      <c r="C6" s="75">
        <v>1.1000000000000001</v>
      </c>
      <c r="D6" s="76"/>
      <c r="E6" s="77"/>
      <c r="F6" s="78"/>
      <c r="H6" s="99" t="s">
        <v>52</v>
      </c>
      <c r="I6" s="75">
        <v>1.1000000000000001</v>
      </c>
      <c r="J6" s="76"/>
      <c r="K6" s="77"/>
      <c r="L6" s="78"/>
      <c r="N6" s="99" t="s">
        <v>52</v>
      </c>
      <c r="O6" s="75">
        <v>3.1</v>
      </c>
      <c r="P6" s="76"/>
      <c r="Q6" s="77"/>
      <c r="R6" s="78"/>
      <c r="T6" s="99" t="s">
        <v>52</v>
      </c>
      <c r="U6" s="75">
        <v>4.0999999999999996</v>
      </c>
      <c r="V6" s="76"/>
      <c r="W6" s="77"/>
      <c r="X6" s="78"/>
      <c r="Z6" s="99" t="s">
        <v>52</v>
      </c>
      <c r="AA6" s="75">
        <v>1.1000000000000001</v>
      </c>
      <c r="AB6" s="76"/>
      <c r="AC6" s="77"/>
      <c r="AD6" s="78"/>
    </row>
    <row r="7" spans="2:30" ht="14.4">
      <c r="B7" s="79"/>
      <c r="C7" s="74"/>
      <c r="D7" s="74"/>
      <c r="E7" s="127" t="s">
        <v>242</v>
      </c>
      <c r="F7" s="128"/>
      <c r="H7" s="79"/>
      <c r="I7" s="74"/>
      <c r="J7" s="74"/>
      <c r="K7" s="127" t="s">
        <v>242</v>
      </c>
      <c r="L7" s="128"/>
      <c r="N7" s="79"/>
      <c r="O7" s="74"/>
      <c r="P7" s="74"/>
      <c r="Q7" s="127" t="s">
        <v>242</v>
      </c>
      <c r="R7" s="128"/>
      <c r="T7" s="79"/>
      <c r="U7" s="74"/>
      <c r="V7" s="74"/>
      <c r="W7" s="127" t="s">
        <v>242</v>
      </c>
      <c r="X7" s="128"/>
      <c r="Z7" s="79"/>
      <c r="AA7" s="74"/>
      <c r="AB7" s="74"/>
      <c r="AC7" s="127" t="s">
        <v>242</v>
      </c>
      <c r="AD7" s="128"/>
    </row>
    <row r="8" spans="2:30" ht="14.4">
      <c r="B8" s="91" t="s">
        <v>55</v>
      </c>
      <c r="C8" s="92" t="s">
        <v>243</v>
      </c>
      <c r="D8" s="74"/>
      <c r="E8" s="80" t="s">
        <v>55</v>
      </c>
      <c r="F8" s="81" t="s">
        <v>244</v>
      </c>
      <c r="H8" s="91" t="s">
        <v>55</v>
      </c>
      <c r="I8" s="92" t="s">
        <v>245</v>
      </c>
      <c r="J8" s="74"/>
      <c r="K8" s="80" t="s">
        <v>55</v>
      </c>
      <c r="L8" s="81" t="s">
        <v>244</v>
      </c>
      <c r="N8" s="91" t="s">
        <v>55</v>
      </c>
      <c r="O8" s="92" t="s">
        <v>245</v>
      </c>
      <c r="P8" s="74"/>
      <c r="Q8" s="80" t="s">
        <v>55</v>
      </c>
      <c r="R8" s="81" t="s">
        <v>244</v>
      </c>
      <c r="T8" s="91" t="s">
        <v>55</v>
      </c>
      <c r="U8" s="92" t="s">
        <v>245</v>
      </c>
      <c r="V8" s="74"/>
      <c r="W8" s="80" t="s">
        <v>55</v>
      </c>
      <c r="X8" s="81" t="s">
        <v>244</v>
      </c>
      <c r="Z8" s="91" t="s">
        <v>55</v>
      </c>
      <c r="AA8" s="92" t="s">
        <v>245</v>
      </c>
      <c r="AB8" s="74"/>
      <c r="AC8" s="80" t="s">
        <v>55</v>
      </c>
      <c r="AD8" s="81" t="s">
        <v>244</v>
      </c>
    </row>
    <row r="9" spans="2:30" ht="14.4">
      <c r="B9" s="93" t="s">
        <v>63</v>
      </c>
      <c r="C9" s="94" t="e">
        <v>#DIV/0!</v>
      </c>
      <c r="D9" s="82"/>
      <c r="E9" s="74" t="s">
        <v>63</v>
      </c>
      <c r="F9" s="83" t="e">
        <f t="shared" ref="F9:F13" si="0">(C9-$C$14)/_xlfn.STDEV.S(C$9:C$13)</f>
        <v>#DIV/0!</v>
      </c>
      <c r="H9" s="93" t="s">
        <v>63</v>
      </c>
      <c r="I9" s="94"/>
      <c r="J9" s="82"/>
      <c r="K9" s="74" t="s">
        <v>63</v>
      </c>
      <c r="L9" s="83" t="e">
        <f t="shared" ref="L9:L13" si="1">(I9-$C$14)/_xlfn.STDEV.S(I$9:I$13)</f>
        <v>#DIV/0!</v>
      </c>
      <c r="N9" s="93" t="s">
        <v>63</v>
      </c>
      <c r="O9" s="94">
        <v>2.8333333333333335E-2</v>
      </c>
      <c r="P9" s="82"/>
      <c r="Q9" s="74" t="s">
        <v>63</v>
      </c>
      <c r="R9" s="83" t="e">
        <f t="shared" ref="R9:R13" si="2">(O9-$C$14)/_xlfn.STDEV.S(O$9:O$13)</f>
        <v>#DIV/0!</v>
      </c>
      <c r="T9" s="93" t="s">
        <v>63</v>
      </c>
      <c r="U9" s="94">
        <v>5.0333333333333334E-2</v>
      </c>
      <c r="V9" s="82"/>
      <c r="W9" s="74" t="s">
        <v>63</v>
      </c>
      <c r="X9" s="83" t="e">
        <f t="shared" ref="X9:X13" si="3">(U9-$C$14)/_xlfn.STDEV.S(U$9:U$13)</f>
        <v>#DIV/0!</v>
      </c>
      <c r="Z9" s="93" t="s">
        <v>63</v>
      </c>
      <c r="AA9" s="94"/>
      <c r="AB9" s="82"/>
      <c r="AC9" s="74" t="s">
        <v>63</v>
      </c>
      <c r="AD9" s="83" t="e">
        <f t="shared" ref="AD9:AD13" si="4">(AA9-$C$14)/_xlfn.STDEV.S(AA$9:AA$13)</f>
        <v>#DIV/0!</v>
      </c>
    </row>
    <row r="10" spans="2:30" ht="14.4">
      <c r="B10" s="95" t="s">
        <v>72</v>
      </c>
      <c r="C10" s="96" t="e">
        <v>#DIV/0!</v>
      </c>
      <c r="D10" s="82"/>
      <c r="E10" s="74" t="s">
        <v>72</v>
      </c>
      <c r="F10" s="83" t="e">
        <f t="shared" si="0"/>
        <v>#DIV/0!</v>
      </c>
      <c r="H10" s="95" t="s">
        <v>72</v>
      </c>
      <c r="I10" s="96"/>
      <c r="J10" s="82"/>
      <c r="K10" s="74" t="s">
        <v>72</v>
      </c>
      <c r="L10" s="83" t="e">
        <f t="shared" si="1"/>
        <v>#DIV/0!</v>
      </c>
      <c r="N10" s="95" t="s">
        <v>72</v>
      </c>
      <c r="O10" s="96">
        <v>3.5999999999999997E-2</v>
      </c>
      <c r="P10" s="82"/>
      <c r="Q10" s="74" t="s">
        <v>72</v>
      </c>
      <c r="R10" s="83" t="e">
        <f t="shared" si="2"/>
        <v>#DIV/0!</v>
      </c>
      <c r="T10" s="95" t="s">
        <v>72</v>
      </c>
      <c r="U10" s="96">
        <v>0.10780000000000001</v>
      </c>
      <c r="V10" s="82"/>
      <c r="W10" s="74" t="s">
        <v>72</v>
      </c>
      <c r="X10" s="83" t="e">
        <f t="shared" si="3"/>
        <v>#DIV/0!</v>
      </c>
      <c r="Z10" s="95" t="s">
        <v>72</v>
      </c>
      <c r="AA10" s="96"/>
      <c r="AB10" s="82"/>
      <c r="AC10" s="74" t="s">
        <v>72</v>
      </c>
      <c r="AD10" s="83" t="e">
        <f t="shared" si="4"/>
        <v>#DIV/0!</v>
      </c>
    </row>
    <row r="11" spans="2:30" ht="14.4">
      <c r="B11" s="95" t="s">
        <v>82</v>
      </c>
      <c r="C11" s="96" t="e">
        <v>#DIV/0!</v>
      </c>
      <c r="D11" s="82"/>
      <c r="E11" s="74" t="s">
        <v>82</v>
      </c>
      <c r="F11" s="83" t="e">
        <f t="shared" si="0"/>
        <v>#DIV/0!</v>
      </c>
      <c r="H11" s="95" t="s">
        <v>82</v>
      </c>
      <c r="I11" s="96"/>
      <c r="J11" s="82"/>
      <c r="K11" s="74" t="s">
        <v>82</v>
      </c>
      <c r="L11" s="83" t="e">
        <f t="shared" si="1"/>
        <v>#DIV/0!</v>
      </c>
      <c r="N11" s="95" t="s">
        <v>82</v>
      </c>
      <c r="O11" s="96">
        <v>4.6666666666666669E-2</v>
      </c>
      <c r="P11" s="82"/>
      <c r="Q11" s="74" t="s">
        <v>82</v>
      </c>
      <c r="R11" s="83" t="e">
        <f t="shared" si="2"/>
        <v>#DIV/0!</v>
      </c>
      <c r="T11" s="95" t="s">
        <v>82</v>
      </c>
      <c r="U11" s="96">
        <v>6.9000000000000006E-2</v>
      </c>
      <c r="V11" s="82"/>
      <c r="W11" s="74" t="s">
        <v>82</v>
      </c>
      <c r="X11" s="83" t="e">
        <f t="shared" si="3"/>
        <v>#DIV/0!</v>
      </c>
      <c r="Z11" s="95" t="s">
        <v>82</v>
      </c>
      <c r="AA11" s="96"/>
      <c r="AB11" s="82"/>
      <c r="AC11" s="74" t="s">
        <v>82</v>
      </c>
      <c r="AD11" s="83" t="e">
        <f t="shared" si="4"/>
        <v>#DIV/0!</v>
      </c>
    </row>
    <row r="12" spans="2:30" ht="14.4">
      <c r="B12" s="95" t="s">
        <v>68</v>
      </c>
      <c r="C12" s="96" t="e">
        <v>#DIV/0!</v>
      </c>
      <c r="D12" s="82"/>
      <c r="E12" s="74" t="s">
        <v>68</v>
      </c>
      <c r="F12" s="83" t="e">
        <f t="shared" si="0"/>
        <v>#DIV/0!</v>
      </c>
      <c r="H12" s="95" t="s">
        <v>68</v>
      </c>
      <c r="I12" s="96"/>
      <c r="J12" s="82"/>
      <c r="K12" s="74" t="s">
        <v>68</v>
      </c>
      <c r="L12" s="83" t="e">
        <f t="shared" si="1"/>
        <v>#DIV/0!</v>
      </c>
      <c r="N12" s="95" t="s">
        <v>68</v>
      </c>
      <c r="O12" s="96">
        <v>4.7562500000000001E-2</v>
      </c>
      <c r="P12" s="82"/>
      <c r="Q12" s="74" t="s">
        <v>68</v>
      </c>
      <c r="R12" s="83" t="e">
        <f t="shared" si="2"/>
        <v>#DIV/0!</v>
      </c>
      <c r="T12" s="95" t="s">
        <v>68</v>
      </c>
      <c r="U12" s="96">
        <v>0.1363125</v>
      </c>
      <c r="V12" s="82"/>
      <c r="W12" s="74" t="s">
        <v>68</v>
      </c>
      <c r="X12" s="83" t="e">
        <f t="shared" si="3"/>
        <v>#DIV/0!</v>
      </c>
      <c r="Z12" s="95" t="s">
        <v>68</v>
      </c>
      <c r="AA12" s="96"/>
      <c r="AB12" s="82"/>
      <c r="AC12" s="74" t="s">
        <v>68</v>
      </c>
      <c r="AD12" s="83" t="e">
        <f t="shared" si="4"/>
        <v>#DIV/0!</v>
      </c>
    </row>
    <row r="13" spans="2:30" ht="14.4">
      <c r="B13" s="95" t="s">
        <v>66</v>
      </c>
      <c r="C13" s="96" t="e">
        <v>#DIV/0!</v>
      </c>
      <c r="D13" s="82"/>
      <c r="E13" s="74" t="s">
        <v>66</v>
      </c>
      <c r="F13" s="83" t="e">
        <f t="shared" si="0"/>
        <v>#DIV/0!</v>
      </c>
      <c r="H13" s="95" t="s">
        <v>66</v>
      </c>
      <c r="I13" s="96"/>
      <c r="J13" s="82"/>
      <c r="K13" s="74" t="s">
        <v>66</v>
      </c>
      <c r="L13" s="83" t="e">
        <f t="shared" si="1"/>
        <v>#DIV/0!</v>
      </c>
      <c r="N13" s="95" t="s">
        <v>66</v>
      </c>
      <c r="O13" s="96">
        <v>4.7E-2</v>
      </c>
      <c r="P13" s="82"/>
      <c r="Q13" s="74" t="s">
        <v>66</v>
      </c>
      <c r="R13" s="83" t="e">
        <f t="shared" si="2"/>
        <v>#DIV/0!</v>
      </c>
      <c r="T13" s="95" t="s">
        <v>66</v>
      </c>
      <c r="U13" s="96">
        <v>8.6750000000000008E-2</v>
      </c>
      <c r="V13" s="82"/>
      <c r="W13" s="74" t="s">
        <v>66</v>
      </c>
      <c r="X13" s="83" t="e">
        <f t="shared" si="3"/>
        <v>#DIV/0!</v>
      </c>
      <c r="Z13" s="95" t="s">
        <v>66</v>
      </c>
      <c r="AA13" s="96"/>
      <c r="AB13" s="82"/>
      <c r="AC13" s="74" t="s">
        <v>66</v>
      </c>
      <c r="AD13" s="83" t="e">
        <f t="shared" si="4"/>
        <v>#DIV/0!</v>
      </c>
    </row>
    <row r="14" spans="2:30" ht="14.4">
      <c r="B14" s="97" t="s">
        <v>234</v>
      </c>
      <c r="C14" s="98" t="e">
        <v>#DIV/0!</v>
      </c>
      <c r="D14" s="84"/>
      <c r="E14" s="85"/>
      <c r="F14" s="86"/>
      <c r="H14" s="97" t="s">
        <v>234</v>
      </c>
      <c r="I14" s="98"/>
      <c r="J14" s="84"/>
      <c r="K14" s="85"/>
      <c r="L14" s="86"/>
      <c r="N14" s="97" t="s">
        <v>234</v>
      </c>
      <c r="O14" s="98">
        <v>4.4333333333333322E-2</v>
      </c>
      <c r="P14" s="84"/>
      <c r="Q14" s="85"/>
      <c r="R14" s="86"/>
      <c r="T14" s="97" t="s">
        <v>234</v>
      </c>
      <c r="U14" s="98">
        <v>0.10471052631578949</v>
      </c>
      <c r="V14" s="84"/>
      <c r="W14" s="85"/>
      <c r="X14" s="86"/>
      <c r="Z14" s="97" t="s">
        <v>234</v>
      </c>
      <c r="AA14" s="98"/>
      <c r="AB14" s="84"/>
      <c r="AC14" s="85"/>
      <c r="AD14" s="86"/>
    </row>
    <row r="16" spans="2:30" ht="14.4">
      <c r="B16" s="99" t="s">
        <v>52</v>
      </c>
      <c r="C16" s="75">
        <v>1.2</v>
      </c>
      <c r="D16" s="77"/>
      <c r="E16" s="77"/>
      <c r="F16" s="78"/>
      <c r="H16" s="99" t="s">
        <v>52</v>
      </c>
      <c r="I16" s="75">
        <v>2.2000000000000002</v>
      </c>
      <c r="J16" s="77"/>
      <c r="K16" s="77"/>
      <c r="L16" s="78"/>
      <c r="N16" s="99" t="s">
        <v>52</v>
      </c>
      <c r="O16" s="75">
        <v>3.2</v>
      </c>
      <c r="P16" s="77"/>
      <c r="Q16" s="77"/>
      <c r="R16" s="78"/>
      <c r="T16" s="99" t="s">
        <v>52</v>
      </c>
      <c r="U16" s="75">
        <v>4.2</v>
      </c>
      <c r="V16" s="77"/>
      <c r="W16" s="77"/>
      <c r="X16" s="78"/>
      <c r="Z16" s="99" t="s">
        <v>52</v>
      </c>
      <c r="AA16" s="75">
        <v>5.2</v>
      </c>
      <c r="AB16" s="77"/>
      <c r="AC16" s="77"/>
      <c r="AD16" s="78"/>
    </row>
    <row r="17" spans="2:30" ht="14.4">
      <c r="B17" s="79"/>
      <c r="C17" s="74"/>
      <c r="D17" s="74"/>
      <c r="E17" s="127" t="s">
        <v>242</v>
      </c>
      <c r="F17" s="128"/>
      <c r="H17" s="79"/>
      <c r="I17" s="74"/>
      <c r="J17" s="74"/>
      <c r="K17" s="127" t="s">
        <v>242</v>
      </c>
      <c r="L17" s="128"/>
      <c r="N17" s="79"/>
      <c r="O17" s="74"/>
      <c r="P17" s="74"/>
      <c r="Q17" s="127" t="s">
        <v>242</v>
      </c>
      <c r="R17" s="128"/>
      <c r="T17" s="79"/>
      <c r="U17" s="74"/>
      <c r="V17" s="74"/>
      <c r="W17" s="127" t="s">
        <v>242</v>
      </c>
      <c r="X17" s="128"/>
      <c r="Z17" s="79"/>
      <c r="AA17" s="74"/>
      <c r="AB17" s="74"/>
      <c r="AC17" s="127" t="s">
        <v>242</v>
      </c>
      <c r="AD17" s="128"/>
    </row>
    <row r="18" spans="2:30" ht="14.4">
      <c r="B18" s="91" t="s">
        <v>55</v>
      </c>
      <c r="C18" s="92" t="s">
        <v>245</v>
      </c>
      <c r="D18" s="74"/>
      <c r="E18" s="80" t="s">
        <v>55</v>
      </c>
      <c r="F18" s="81" t="s">
        <v>244</v>
      </c>
      <c r="H18" s="91" t="s">
        <v>55</v>
      </c>
      <c r="I18" s="92" t="s">
        <v>245</v>
      </c>
      <c r="J18" s="74"/>
      <c r="K18" s="80" t="s">
        <v>55</v>
      </c>
      <c r="L18" s="81" t="s">
        <v>244</v>
      </c>
      <c r="N18" s="91" t="s">
        <v>55</v>
      </c>
      <c r="O18" s="92" t="s">
        <v>245</v>
      </c>
      <c r="P18" s="74"/>
      <c r="Q18" s="80" t="s">
        <v>55</v>
      </c>
      <c r="R18" s="81" t="s">
        <v>244</v>
      </c>
      <c r="T18" s="91" t="s">
        <v>55</v>
      </c>
      <c r="U18" s="92" t="s">
        <v>245</v>
      </c>
      <c r="V18" s="74"/>
      <c r="W18" s="80" t="s">
        <v>55</v>
      </c>
      <c r="X18" s="81" t="s">
        <v>244</v>
      </c>
      <c r="Z18" s="91" t="s">
        <v>55</v>
      </c>
      <c r="AA18" s="92" t="s">
        <v>245</v>
      </c>
      <c r="AB18" s="74"/>
      <c r="AC18" s="80" t="s">
        <v>55</v>
      </c>
      <c r="AD18" s="81" t="s">
        <v>244</v>
      </c>
    </row>
    <row r="19" spans="2:30" ht="14.4">
      <c r="B19" s="93" t="s">
        <v>63</v>
      </c>
      <c r="C19" s="94"/>
      <c r="D19" s="74"/>
      <c r="E19" s="74" t="s">
        <v>63</v>
      </c>
      <c r="F19" s="87" t="e">
        <f t="shared" ref="F19:F23" si="5">(C19-C$24)/_xlfn.STDEV.S(C$19:C$23)</f>
        <v>#DIV/0!</v>
      </c>
      <c r="H19" s="93" t="s">
        <v>63</v>
      </c>
      <c r="I19" s="94">
        <v>17.100000000000001</v>
      </c>
      <c r="J19" s="74"/>
      <c r="K19" s="74" t="s">
        <v>63</v>
      </c>
      <c r="L19" s="87">
        <f t="shared" ref="L19:L23" si="6">(I19-I$24)/_xlfn.STDEV.S(I$19:I$23)</f>
        <v>-1.2552528064116797</v>
      </c>
      <c r="N19" s="93" t="s">
        <v>63</v>
      </c>
      <c r="O19" s="94">
        <v>0.80000000000000016</v>
      </c>
      <c r="P19" s="74"/>
      <c r="Q19" s="74" t="s">
        <v>63</v>
      </c>
      <c r="R19" s="87">
        <f t="shared" ref="R19:R23" si="7">(O19-O$24)/_xlfn.STDEV.S(O$19:O$23)</f>
        <v>1.2519909712981336</v>
      </c>
      <c r="T19" s="93" t="s">
        <v>63</v>
      </c>
      <c r="U19" s="94">
        <v>0.58089733333333327</v>
      </c>
      <c r="V19" s="74"/>
      <c r="W19" s="74" t="s">
        <v>63</v>
      </c>
      <c r="X19" s="87">
        <f t="shared" ref="X19:X23" si="8">(U19-U$24)/_xlfn.STDEV.S(U$19:U$23)</f>
        <v>-1.8993773056787031</v>
      </c>
      <c r="Z19" s="93" t="s">
        <v>63</v>
      </c>
      <c r="AA19" s="94">
        <v>0.39373333333333332</v>
      </c>
      <c r="AB19" s="74"/>
      <c r="AC19" s="74" t="s">
        <v>63</v>
      </c>
      <c r="AD19" s="87">
        <f t="shared" ref="AD19:AD23" si="9">(AA19-AA$24)/_xlfn.STDEV.S(AA$19:AA$23)</f>
        <v>-0.23739098934518993</v>
      </c>
    </row>
    <row r="20" spans="2:30" ht="14.4">
      <c r="B20" s="95" t="s">
        <v>72</v>
      </c>
      <c r="C20" s="96"/>
      <c r="D20" s="74"/>
      <c r="E20" s="74" t="s">
        <v>72</v>
      </c>
      <c r="F20" s="87" t="e">
        <f t="shared" si="5"/>
        <v>#DIV/0!</v>
      </c>
      <c r="H20" s="95" t="s">
        <v>72</v>
      </c>
      <c r="I20" s="96">
        <v>27.3</v>
      </c>
      <c r="J20" s="74"/>
      <c r="K20" s="74" t="s">
        <v>72</v>
      </c>
      <c r="L20" s="87">
        <f t="shared" si="6"/>
        <v>1.4149408589478802</v>
      </c>
      <c r="N20" s="95" t="s">
        <v>72</v>
      </c>
      <c r="O20" s="96">
        <v>0.79560000000000008</v>
      </c>
      <c r="P20" s="74"/>
      <c r="Q20" s="74" t="s">
        <v>72</v>
      </c>
      <c r="R20" s="87">
        <f t="shared" si="7"/>
        <v>0.99157684926812095</v>
      </c>
      <c r="T20" s="95" t="s">
        <v>72</v>
      </c>
      <c r="U20" s="96">
        <v>0.59757159999999998</v>
      </c>
      <c r="V20" s="74"/>
      <c r="W20" s="74" t="s">
        <v>72</v>
      </c>
      <c r="X20" s="87">
        <f t="shared" si="8"/>
        <v>-0.83897270014198666</v>
      </c>
      <c r="Z20" s="95" t="s">
        <v>72</v>
      </c>
      <c r="AA20" s="96">
        <v>0.41123999999999999</v>
      </c>
      <c r="AB20" s="74"/>
      <c r="AC20" s="74" t="s">
        <v>72</v>
      </c>
      <c r="AD20" s="87">
        <f t="shared" si="9"/>
        <v>0.7041060663776495</v>
      </c>
    </row>
    <row r="21" spans="2:30" ht="15.75" customHeight="1">
      <c r="B21" s="95" t="s">
        <v>82</v>
      </c>
      <c r="C21" s="96"/>
      <c r="D21" s="74"/>
      <c r="E21" s="74" t="s">
        <v>82</v>
      </c>
      <c r="F21" s="87" t="e">
        <f t="shared" si="5"/>
        <v>#DIV/0!</v>
      </c>
      <c r="H21" s="95" t="s">
        <v>82</v>
      </c>
      <c r="I21" s="96">
        <v>19.3</v>
      </c>
      <c r="J21" s="74"/>
      <c r="K21" s="74" t="s">
        <v>82</v>
      </c>
      <c r="L21" s="87">
        <f t="shared" si="6"/>
        <v>-0.6793286825105983</v>
      </c>
      <c r="N21" s="95" t="s">
        <v>82</v>
      </c>
      <c r="O21" s="96">
        <v>0.76216666666666677</v>
      </c>
      <c r="P21" s="74"/>
      <c r="Q21" s="74" t="s">
        <v>82</v>
      </c>
      <c r="R21" s="87">
        <f t="shared" si="7"/>
        <v>-0.987175911308383</v>
      </c>
      <c r="T21" s="95" t="s">
        <v>82</v>
      </c>
      <c r="U21" s="96">
        <v>0.6171633333333334</v>
      </c>
      <c r="V21" s="74"/>
      <c r="W21" s="74" t="s">
        <v>82</v>
      </c>
      <c r="X21" s="87">
        <f t="shared" si="8"/>
        <v>0.40696900586690743</v>
      </c>
      <c r="Z21" s="95" t="s">
        <v>82</v>
      </c>
      <c r="AA21" s="96">
        <v>0.39073333333333332</v>
      </c>
      <c r="AB21" s="74"/>
      <c r="AC21" s="74" t="s">
        <v>82</v>
      </c>
      <c r="AD21" s="87">
        <f t="shared" si="9"/>
        <v>-0.39872902250409248</v>
      </c>
    </row>
    <row r="22" spans="2:30" ht="15.75" customHeight="1">
      <c r="B22" s="95" t="s">
        <v>68</v>
      </c>
      <c r="C22" s="96"/>
      <c r="D22" s="74"/>
      <c r="E22" s="74" t="s">
        <v>68</v>
      </c>
      <c r="F22" s="87" t="e">
        <f t="shared" si="5"/>
        <v>#DIV/0!</v>
      </c>
      <c r="H22" s="95" t="s">
        <v>68</v>
      </c>
      <c r="I22" s="96">
        <v>22.199999999999992</v>
      </c>
      <c r="J22" s="74"/>
      <c r="K22" s="74" t="s">
        <v>68</v>
      </c>
      <c r="L22" s="87">
        <f t="shared" si="6"/>
        <v>7.9844026268097917E-2</v>
      </c>
      <c r="N22" s="95" t="s">
        <v>68</v>
      </c>
      <c r="O22" s="96">
        <v>0.76900000000000013</v>
      </c>
      <c r="P22" s="74"/>
      <c r="Q22" s="74" t="s">
        <v>68</v>
      </c>
      <c r="R22" s="87">
        <f t="shared" si="7"/>
        <v>-0.58274488845874695</v>
      </c>
      <c r="T22" s="95" t="s">
        <v>68</v>
      </c>
      <c r="U22" s="96">
        <v>0.61817699999999998</v>
      </c>
      <c r="V22" s="74"/>
      <c r="W22" s="74" t="s">
        <v>68</v>
      </c>
      <c r="X22" s="87">
        <f t="shared" si="8"/>
        <v>0.47143341820361928</v>
      </c>
      <c r="Z22" s="95" t="s">
        <v>68</v>
      </c>
      <c r="AA22" s="96">
        <v>0.41583124999999999</v>
      </c>
      <c r="AB22" s="74"/>
      <c r="AC22" s="74" t="s">
        <v>68</v>
      </c>
      <c r="AD22" s="87">
        <f t="shared" si="9"/>
        <v>0.9510204812912525</v>
      </c>
    </row>
    <row r="23" spans="2:30" ht="15.75" customHeight="1">
      <c r="B23" s="95" t="s">
        <v>66</v>
      </c>
      <c r="C23" s="96"/>
      <c r="D23" s="74"/>
      <c r="E23" s="74" t="s">
        <v>66</v>
      </c>
      <c r="F23" s="88" t="e">
        <f t="shared" si="5"/>
        <v>#DIV/0!</v>
      </c>
      <c r="H23" s="95" t="s">
        <v>66</v>
      </c>
      <c r="I23" s="96">
        <v>21.699999999999996</v>
      </c>
      <c r="J23" s="74"/>
      <c r="K23" s="74" t="s">
        <v>66</v>
      </c>
      <c r="L23" s="88">
        <f t="shared" si="6"/>
        <v>-5.1047820073056069E-2</v>
      </c>
      <c r="N23" s="95" t="s">
        <v>66</v>
      </c>
      <c r="O23" s="96">
        <v>0.79111111111111121</v>
      </c>
      <c r="P23" s="74"/>
      <c r="Q23" s="74" t="s">
        <v>66</v>
      </c>
      <c r="R23" s="88">
        <f t="shared" si="7"/>
        <v>0.7259018358839715</v>
      </c>
      <c r="T23" s="95" t="s">
        <v>66</v>
      </c>
      <c r="U23" s="96">
        <v>0.61060366666666666</v>
      </c>
      <c r="V23" s="74"/>
      <c r="W23" s="74" t="s">
        <v>66</v>
      </c>
      <c r="X23" s="88">
        <f t="shared" si="8"/>
        <v>-1.0194812079253551E-2</v>
      </c>
      <c r="Z23" s="95" t="s">
        <v>66</v>
      </c>
      <c r="AA23" s="96">
        <v>0.36907999999999996</v>
      </c>
      <c r="AB23" s="74"/>
      <c r="AC23" s="74" t="s">
        <v>66</v>
      </c>
      <c r="AD23" s="88">
        <f t="shared" si="9"/>
        <v>-1.5632310929487936</v>
      </c>
    </row>
    <row r="24" spans="2:30" ht="15.75" customHeight="1">
      <c r="B24" s="97" t="s">
        <v>234</v>
      </c>
      <c r="C24" s="98"/>
      <c r="D24" s="85"/>
      <c r="E24" s="85"/>
      <c r="F24" s="86"/>
      <c r="H24" s="97" t="s">
        <v>234</v>
      </c>
      <c r="I24" s="98">
        <v>21.895000000000017</v>
      </c>
      <c r="J24" s="85"/>
      <c r="K24" s="85"/>
      <c r="L24" s="86"/>
      <c r="N24" s="97" t="s">
        <v>234</v>
      </c>
      <c r="O24" s="98">
        <v>0.77884615384615374</v>
      </c>
      <c r="P24" s="85"/>
      <c r="Q24" s="85"/>
      <c r="R24" s="86"/>
      <c r="T24" s="97" t="s">
        <v>234</v>
      </c>
      <c r="U24" s="98">
        <v>0.61076397435897434</v>
      </c>
      <c r="V24" s="85"/>
      <c r="W24" s="85"/>
      <c r="X24" s="86"/>
      <c r="Z24" s="97" t="s">
        <v>234</v>
      </c>
      <c r="AA24" s="98">
        <v>0.39814749999999988</v>
      </c>
      <c r="AB24" s="85"/>
      <c r="AC24" s="85"/>
      <c r="AD24" s="86"/>
    </row>
    <row r="25" spans="2:30" ht="15.75" customHeight="1"/>
    <row r="26" spans="2:30" ht="15.75" customHeight="1">
      <c r="B26" s="99" t="s">
        <v>52</v>
      </c>
      <c r="C26" s="75">
        <v>1.3</v>
      </c>
      <c r="D26" s="77"/>
      <c r="E26" s="77"/>
      <c r="F26" s="78"/>
      <c r="H26" s="99" t="s">
        <v>52</v>
      </c>
      <c r="I26" s="75">
        <v>2.2999999999999998</v>
      </c>
      <c r="J26" s="77"/>
      <c r="K26" s="77"/>
      <c r="L26" s="78"/>
      <c r="N26" s="99" t="s">
        <v>52</v>
      </c>
      <c r="O26" s="75">
        <v>3.3</v>
      </c>
      <c r="P26" s="77"/>
      <c r="Q26" s="77"/>
      <c r="R26" s="78"/>
      <c r="T26" s="99" t="s">
        <v>52</v>
      </c>
      <c r="U26" s="75">
        <v>4.3</v>
      </c>
      <c r="V26" s="77"/>
      <c r="W26" s="77"/>
      <c r="X26" s="78"/>
      <c r="Z26" s="99" t="s">
        <v>52</v>
      </c>
      <c r="AA26" s="75">
        <v>1.1000000000000001</v>
      </c>
      <c r="AB26" s="77"/>
      <c r="AC26" s="77"/>
      <c r="AD26" s="78"/>
    </row>
    <row r="27" spans="2:30" ht="15.75" customHeight="1">
      <c r="B27" s="79"/>
      <c r="C27" s="74"/>
      <c r="D27" s="74"/>
      <c r="E27" s="127" t="s">
        <v>242</v>
      </c>
      <c r="F27" s="128"/>
      <c r="H27" s="79"/>
      <c r="I27" s="74"/>
      <c r="J27" s="74"/>
      <c r="K27" s="127" t="s">
        <v>242</v>
      </c>
      <c r="L27" s="128"/>
      <c r="N27" s="79"/>
      <c r="O27" s="74"/>
      <c r="P27" s="74"/>
      <c r="Q27" s="127" t="s">
        <v>242</v>
      </c>
      <c r="R27" s="128"/>
      <c r="T27" s="79"/>
      <c r="U27" s="74"/>
      <c r="V27" s="74"/>
      <c r="W27" s="127" t="s">
        <v>242</v>
      </c>
      <c r="X27" s="128"/>
      <c r="Z27" s="79"/>
      <c r="AA27" s="74"/>
      <c r="AB27" s="74"/>
      <c r="AC27" s="127" t="s">
        <v>242</v>
      </c>
      <c r="AD27" s="128"/>
    </row>
    <row r="28" spans="2:30" ht="15.75" customHeight="1">
      <c r="B28" s="91" t="s">
        <v>55</v>
      </c>
      <c r="C28" s="92" t="s">
        <v>245</v>
      </c>
      <c r="D28" s="74"/>
      <c r="E28" s="80" t="s">
        <v>55</v>
      </c>
      <c r="F28" s="81" t="s">
        <v>244</v>
      </c>
      <c r="H28" s="91" t="s">
        <v>55</v>
      </c>
      <c r="I28" s="92" t="s">
        <v>245</v>
      </c>
      <c r="J28" s="74"/>
      <c r="K28" s="80" t="s">
        <v>55</v>
      </c>
      <c r="L28" s="81" t="s">
        <v>244</v>
      </c>
      <c r="N28" s="91" t="s">
        <v>55</v>
      </c>
      <c r="O28" s="92" t="s">
        <v>245</v>
      </c>
      <c r="P28" s="74"/>
      <c r="Q28" s="80" t="s">
        <v>55</v>
      </c>
      <c r="R28" s="81" t="s">
        <v>244</v>
      </c>
      <c r="T28" s="91" t="s">
        <v>55</v>
      </c>
      <c r="U28" s="92" t="s">
        <v>245</v>
      </c>
      <c r="V28" s="74"/>
      <c r="W28" s="80" t="s">
        <v>55</v>
      </c>
      <c r="X28" s="81" t="s">
        <v>244</v>
      </c>
      <c r="Z28" s="91" t="s">
        <v>55</v>
      </c>
      <c r="AA28" s="92" t="s">
        <v>245</v>
      </c>
      <c r="AB28" s="74"/>
      <c r="AC28" s="80" t="s">
        <v>55</v>
      </c>
      <c r="AD28" s="81" t="s">
        <v>244</v>
      </c>
    </row>
    <row r="29" spans="2:30" ht="15.75" customHeight="1">
      <c r="B29" s="93" t="s">
        <v>63</v>
      </c>
      <c r="C29" s="94">
        <v>2.1333333333333333E-2</v>
      </c>
      <c r="D29" s="74"/>
      <c r="E29" s="74" t="s">
        <v>63</v>
      </c>
      <c r="F29" s="88">
        <f t="shared" ref="F29:F33" si="10">(C29-C$34)/_xlfn.STDEV.S(C$29:C$34)</f>
        <v>-1.7180482722475434</v>
      </c>
      <c r="H29" s="93" t="s">
        <v>63</v>
      </c>
      <c r="I29" s="94">
        <v>179</v>
      </c>
      <c r="J29" s="74"/>
      <c r="K29" s="74" t="s">
        <v>63</v>
      </c>
      <c r="L29" s="88">
        <f t="shared" ref="L29:L33" si="11">(I29-I$34)/_xlfn.STDEV.S(I$29:I$34)</f>
        <v>-1.2708807646493592</v>
      </c>
      <c r="N29" s="93" t="s">
        <v>63</v>
      </c>
      <c r="O29" s="94"/>
      <c r="P29" s="74"/>
      <c r="Q29" s="74" t="s">
        <v>63</v>
      </c>
      <c r="R29" s="88" t="e">
        <f t="shared" ref="R29:R33" si="12">(O29-O$34)/_xlfn.STDEV.S(O$29:O$34)</f>
        <v>#DIV/0!</v>
      </c>
      <c r="T29" s="93" t="s">
        <v>63</v>
      </c>
      <c r="U29" s="94">
        <v>0.26502433333333336</v>
      </c>
      <c r="V29" s="74"/>
      <c r="W29" s="74" t="s">
        <v>63</v>
      </c>
      <c r="X29" s="88">
        <f t="shared" ref="X29:X33" si="13">(U29-U$34)/_xlfn.STDEV.S(U$29:U$34)</f>
        <v>-2.1925049034109976</v>
      </c>
      <c r="Z29" s="93" t="s">
        <v>63</v>
      </c>
      <c r="AA29" s="94"/>
      <c r="AB29" s="74"/>
      <c r="AC29" s="74" t="s">
        <v>63</v>
      </c>
      <c r="AD29" s="88" t="e">
        <f t="shared" ref="AD29:AD33" si="14">(AA29-AA$34)/_xlfn.STDEV.S(AA$29:AA$34)</f>
        <v>#DIV/0!</v>
      </c>
    </row>
    <row r="30" spans="2:30" ht="15.75" customHeight="1">
      <c r="B30" s="95" t="s">
        <v>72</v>
      </c>
      <c r="C30" s="96">
        <v>2.4E-2</v>
      </c>
      <c r="D30" s="74"/>
      <c r="E30" s="74" t="s">
        <v>72</v>
      </c>
      <c r="F30" s="87">
        <f t="shared" si="10"/>
        <v>-1.3783581195598162</v>
      </c>
      <c r="H30" s="95" t="s">
        <v>72</v>
      </c>
      <c r="I30" s="96">
        <v>213</v>
      </c>
      <c r="J30" s="74"/>
      <c r="K30" s="74" t="s">
        <v>72</v>
      </c>
      <c r="L30" s="87">
        <f t="shared" si="11"/>
        <v>-0.83511167018890997</v>
      </c>
      <c r="N30" s="95" t="s">
        <v>72</v>
      </c>
      <c r="O30" s="96"/>
      <c r="P30" s="74"/>
      <c r="Q30" s="74" t="s">
        <v>72</v>
      </c>
      <c r="R30" s="87" t="e">
        <f t="shared" si="12"/>
        <v>#DIV/0!</v>
      </c>
      <c r="T30" s="95" t="s">
        <v>72</v>
      </c>
      <c r="U30" s="96">
        <v>0.34179139999999997</v>
      </c>
      <c r="V30" s="74"/>
      <c r="W30" s="74" t="s">
        <v>72</v>
      </c>
      <c r="X30" s="87">
        <f t="shared" si="13"/>
        <v>-0.27105011355825315</v>
      </c>
      <c r="Z30" s="95" t="s">
        <v>72</v>
      </c>
      <c r="AA30" s="96"/>
      <c r="AB30" s="74"/>
      <c r="AC30" s="74" t="s">
        <v>72</v>
      </c>
      <c r="AD30" s="87" t="e">
        <f t="shared" si="14"/>
        <v>#DIV/0!</v>
      </c>
    </row>
    <row r="31" spans="2:30" ht="15.75" customHeight="1">
      <c r="B31" s="95" t="s">
        <v>82</v>
      </c>
      <c r="C31" s="96">
        <v>3.8166666666666668E-2</v>
      </c>
      <c r="D31" s="74"/>
      <c r="E31" s="74" t="s">
        <v>82</v>
      </c>
      <c r="F31" s="88">
        <f t="shared" si="10"/>
        <v>0.42624581659373456</v>
      </c>
      <c r="H31" s="95" t="s">
        <v>82</v>
      </c>
      <c r="I31" s="96">
        <v>164</v>
      </c>
      <c r="J31" s="74"/>
      <c r="K31" s="74" t="s">
        <v>82</v>
      </c>
      <c r="L31" s="88">
        <f t="shared" si="11"/>
        <v>-1.4631318357348515</v>
      </c>
      <c r="N31" s="95" t="s">
        <v>82</v>
      </c>
      <c r="O31" s="96"/>
      <c r="P31" s="74"/>
      <c r="Q31" s="74" t="s">
        <v>82</v>
      </c>
      <c r="R31" s="88" t="e">
        <f t="shared" si="12"/>
        <v>#DIV/0!</v>
      </c>
      <c r="T31" s="95" t="s">
        <v>82</v>
      </c>
      <c r="U31" s="96">
        <v>0.36804566666666672</v>
      </c>
      <c r="V31" s="74"/>
      <c r="W31" s="74" t="s">
        <v>82</v>
      </c>
      <c r="X31" s="88">
        <f t="shared" si="13"/>
        <v>0.38608566915679277</v>
      </c>
      <c r="Z31" s="95" t="s">
        <v>82</v>
      </c>
      <c r="AA31" s="96"/>
      <c r="AB31" s="74"/>
      <c r="AC31" s="74" t="s">
        <v>82</v>
      </c>
      <c r="AD31" s="88" t="e">
        <f t="shared" si="14"/>
        <v>#DIV/0!</v>
      </c>
    </row>
    <row r="32" spans="2:30" ht="15.75" customHeight="1">
      <c r="B32" s="95" t="s">
        <v>68</v>
      </c>
      <c r="C32" s="96">
        <v>4.1187500000000002E-2</v>
      </c>
      <c r="D32" s="74"/>
      <c r="E32" s="74" t="s">
        <v>68</v>
      </c>
      <c r="F32" s="87">
        <f t="shared" si="10"/>
        <v>0.81105106768530055</v>
      </c>
      <c r="H32" s="95" t="s">
        <v>68</v>
      </c>
      <c r="I32" s="96">
        <v>319.13333333333333</v>
      </c>
      <c r="J32" s="74"/>
      <c r="K32" s="74" t="s">
        <v>68</v>
      </c>
      <c r="L32" s="87">
        <f t="shared" si="11"/>
        <v>0.52517146389155078</v>
      </c>
      <c r="N32" s="95" t="s">
        <v>68</v>
      </c>
      <c r="O32" s="96">
        <v>9.4000000000000014E-2</v>
      </c>
      <c r="P32" s="74"/>
      <c r="Q32" s="74" t="s">
        <v>68</v>
      </c>
      <c r="R32" s="87" t="e">
        <f t="shared" si="12"/>
        <v>#DIV/0!</v>
      </c>
      <c r="T32" s="95" t="s">
        <v>68</v>
      </c>
      <c r="U32" s="96">
        <v>0.37729458461538462</v>
      </c>
      <c r="V32" s="74"/>
      <c r="W32" s="74" t="s">
        <v>68</v>
      </c>
      <c r="X32" s="87">
        <f t="shared" si="13"/>
        <v>0.61758308680184693</v>
      </c>
      <c r="Z32" s="95" t="s">
        <v>68</v>
      </c>
      <c r="AA32" s="96"/>
      <c r="AB32" s="74"/>
      <c r="AC32" s="74" t="s">
        <v>68</v>
      </c>
      <c r="AD32" s="87" t="e">
        <f t="shared" si="14"/>
        <v>#DIV/0!</v>
      </c>
    </row>
    <row r="33" spans="2:30" ht="15.75" customHeight="1">
      <c r="B33" s="95" t="s">
        <v>66</v>
      </c>
      <c r="C33" s="96">
        <v>3.177777777777778E-2</v>
      </c>
      <c r="D33" s="74"/>
      <c r="E33" s="74" t="s">
        <v>66</v>
      </c>
      <c r="F33" s="87">
        <f t="shared" si="10"/>
        <v>-0.38759517422061174</v>
      </c>
      <c r="H33" s="95" t="s">
        <v>66</v>
      </c>
      <c r="I33" s="96">
        <v>355.22222222222223</v>
      </c>
      <c r="J33" s="74"/>
      <c r="K33" s="74" t="s">
        <v>66</v>
      </c>
      <c r="L33" s="87">
        <f t="shared" si="11"/>
        <v>0.98771330010316494</v>
      </c>
      <c r="N33" s="95" t="s">
        <v>66</v>
      </c>
      <c r="O33" s="96"/>
      <c r="P33" s="74"/>
      <c r="Q33" s="74" t="s">
        <v>66</v>
      </c>
      <c r="R33" s="87" t="e">
        <f t="shared" si="12"/>
        <v>#DIV/0!</v>
      </c>
      <c r="T33" s="95" t="s">
        <v>66</v>
      </c>
      <c r="U33" s="96">
        <v>0.346357625</v>
      </c>
      <c r="V33" s="74"/>
      <c r="W33" s="74" t="s">
        <v>66</v>
      </c>
      <c r="X33" s="87">
        <f t="shared" si="13"/>
        <v>-0.15675898223376908</v>
      </c>
      <c r="Z33" s="95" t="s">
        <v>66</v>
      </c>
      <c r="AA33" s="96"/>
      <c r="AB33" s="74"/>
      <c r="AC33" s="74" t="s">
        <v>66</v>
      </c>
      <c r="AD33" s="87" t="e">
        <f t="shared" si="14"/>
        <v>#DIV/0!</v>
      </c>
    </row>
    <row r="34" spans="2:30" ht="15.75" customHeight="1">
      <c r="B34" s="97" t="s">
        <v>234</v>
      </c>
      <c r="C34" s="98">
        <v>3.4820512820512822E-2</v>
      </c>
      <c r="D34" s="85"/>
      <c r="E34" s="85"/>
      <c r="F34" s="86"/>
      <c r="H34" s="97" t="s">
        <v>234</v>
      </c>
      <c r="I34" s="98">
        <v>278.15789473684208</v>
      </c>
      <c r="J34" s="85"/>
      <c r="K34" s="85"/>
      <c r="L34" s="86"/>
      <c r="N34" s="97" t="s">
        <v>234</v>
      </c>
      <c r="O34" s="98">
        <v>9.4000000000000014E-2</v>
      </c>
      <c r="P34" s="85"/>
      <c r="Q34" s="85"/>
      <c r="R34" s="86"/>
      <c r="T34" s="97" t="s">
        <v>234</v>
      </c>
      <c r="U34" s="98">
        <v>0.35262055000000003</v>
      </c>
      <c r="V34" s="85"/>
      <c r="W34" s="85"/>
      <c r="X34" s="86"/>
      <c r="Z34" s="97" t="s">
        <v>234</v>
      </c>
      <c r="AA34" s="98"/>
      <c r="AB34" s="85"/>
      <c r="AC34" s="85"/>
      <c r="AD34" s="86"/>
    </row>
    <row r="35" spans="2:30" ht="15.75" customHeight="1"/>
    <row r="36" spans="2:30" ht="15.75" customHeight="1">
      <c r="B36" s="99" t="s">
        <v>52</v>
      </c>
      <c r="C36" s="75">
        <v>1.1000000000000001</v>
      </c>
      <c r="D36" s="77"/>
      <c r="E36" s="77"/>
      <c r="F36" s="78"/>
      <c r="H36" s="99" t="s">
        <v>52</v>
      </c>
      <c r="I36" s="75">
        <v>2.4</v>
      </c>
      <c r="J36" s="77"/>
      <c r="K36" s="77"/>
      <c r="L36" s="78"/>
      <c r="N36" s="99" t="s">
        <v>52</v>
      </c>
      <c r="O36" s="75">
        <v>3.4</v>
      </c>
      <c r="P36" s="77"/>
      <c r="Q36" s="77"/>
      <c r="R36" s="78"/>
      <c r="T36" s="99" t="s">
        <v>52</v>
      </c>
      <c r="U36" s="75">
        <v>1.1000000000000001</v>
      </c>
      <c r="V36" s="77"/>
      <c r="W36" s="77"/>
      <c r="X36" s="78"/>
      <c r="Z36" s="99" t="s">
        <v>52</v>
      </c>
      <c r="AA36" s="75">
        <v>5.4</v>
      </c>
      <c r="AB36" s="77"/>
      <c r="AC36" s="77"/>
      <c r="AD36" s="78"/>
    </row>
    <row r="37" spans="2:30" ht="15.75" customHeight="1">
      <c r="B37" s="79"/>
      <c r="C37" s="74"/>
      <c r="D37" s="74"/>
      <c r="E37" s="127" t="s">
        <v>242</v>
      </c>
      <c r="F37" s="128"/>
      <c r="H37" s="79"/>
      <c r="I37" s="74"/>
      <c r="J37" s="74"/>
      <c r="K37" s="127" t="s">
        <v>242</v>
      </c>
      <c r="L37" s="128"/>
      <c r="N37" s="79"/>
      <c r="O37" s="74"/>
      <c r="P37" s="74"/>
      <c r="Q37" s="127" t="s">
        <v>242</v>
      </c>
      <c r="R37" s="128"/>
      <c r="T37" s="79"/>
      <c r="U37" s="74"/>
      <c r="V37" s="74"/>
      <c r="W37" s="127" t="s">
        <v>242</v>
      </c>
      <c r="X37" s="128"/>
      <c r="Z37" s="79"/>
      <c r="AA37" s="74"/>
      <c r="AB37" s="74"/>
      <c r="AC37" s="127" t="s">
        <v>242</v>
      </c>
      <c r="AD37" s="128"/>
    </row>
    <row r="38" spans="2:30" ht="15.75" customHeight="1">
      <c r="B38" s="91" t="s">
        <v>55</v>
      </c>
      <c r="C38" s="92" t="s">
        <v>245</v>
      </c>
      <c r="D38" s="74"/>
      <c r="E38" s="80" t="s">
        <v>55</v>
      </c>
      <c r="F38" s="81" t="s">
        <v>244</v>
      </c>
      <c r="H38" s="91" t="s">
        <v>55</v>
      </c>
      <c r="I38" s="92" t="s">
        <v>245</v>
      </c>
      <c r="J38" s="74"/>
      <c r="K38" s="80" t="s">
        <v>55</v>
      </c>
      <c r="L38" s="81" t="s">
        <v>244</v>
      </c>
      <c r="N38" s="91" t="s">
        <v>55</v>
      </c>
      <c r="O38" s="92" t="s">
        <v>245</v>
      </c>
      <c r="P38" s="74"/>
      <c r="Q38" s="80" t="s">
        <v>55</v>
      </c>
      <c r="R38" s="81" t="s">
        <v>244</v>
      </c>
      <c r="T38" s="91" t="s">
        <v>55</v>
      </c>
      <c r="U38" s="92" t="s">
        <v>245</v>
      </c>
      <c r="V38" s="74"/>
      <c r="W38" s="80" t="s">
        <v>55</v>
      </c>
      <c r="X38" s="81" t="s">
        <v>244</v>
      </c>
      <c r="Z38" s="91" t="s">
        <v>55</v>
      </c>
      <c r="AA38" s="92" t="s">
        <v>245</v>
      </c>
      <c r="AB38" s="74"/>
      <c r="AC38" s="80" t="s">
        <v>55</v>
      </c>
      <c r="AD38" s="81" t="s">
        <v>244</v>
      </c>
    </row>
    <row r="39" spans="2:30" ht="15.75" customHeight="1">
      <c r="B39" s="93" t="s">
        <v>63</v>
      </c>
      <c r="C39" s="94"/>
      <c r="D39" s="74"/>
      <c r="E39" s="74" t="s">
        <v>63</v>
      </c>
      <c r="F39" s="87" t="e">
        <f t="shared" ref="F39:F43" si="15">(C39-C$44)/_xlfn.STDEV.S(C$39:C$44)</f>
        <v>#DIV/0!</v>
      </c>
      <c r="H39" s="93" t="s">
        <v>63</v>
      </c>
      <c r="I39" s="94">
        <v>0</v>
      </c>
      <c r="J39" s="74"/>
      <c r="K39" s="74" t="s">
        <v>63</v>
      </c>
      <c r="L39" s="87">
        <f t="shared" ref="L39:L43" si="16">(I39-I$44)/_xlfn.STDEV.S(I$39:I$44)</f>
        <v>-1.1733075738279584</v>
      </c>
      <c r="N39" s="93" t="s">
        <v>63</v>
      </c>
      <c r="O39" s="94"/>
      <c r="P39" s="74"/>
      <c r="Q39" s="74" t="s">
        <v>63</v>
      </c>
      <c r="R39" s="87" t="e">
        <f t="shared" ref="R39:R43" si="17">(O39-O$44)/_xlfn.STDEV.S(O$39:O$44)</f>
        <v>#DIV/0!</v>
      </c>
      <c r="T39" s="93" t="s">
        <v>63</v>
      </c>
      <c r="U39" s="94"/>
      <c r="V39" s="74"/>
      <c r="W39" s="74" t="s">
        <v>63</v>
      </c>
      <c r="X39" s="87" t="e">
        <f t="shared" ref="X39:X43" si="18">(U39-U$44)/_xlfn.STDEV.S(U$39:U$44)</f>
        <v>#DIV/0!</v>
      </c>
      <c r="Z39" s="93" t="s">
        <v>63</v>
      </c>
      <c r="AA39" s="94">
        <v>0.26666666666666666</v>
      </c>
      <c r="AB39" s="74"/>
      <c r="AC39" s="74" t="s">
        <v>63</v>
      </c>
      <c r="AD39" s="87">
        <f t="shared" ref="AD39:AD43" si="19">(AA39-AA$44)/_xlfn.STDEV.S(AA$39:AA$44)</f>
        <v>-0.79740914389795381</v>
      </c>
    </row>
    <row r="40" spans="2:30" ht="15.75" customHeight="1">
      <c r="B40" s="95" t="s">
        <v>72</v>
      </c>
      <c r="C40" s="96"/>
      <c r="D40" s="74"/>
      <c r="E40" s="74" t="s">
        <v>72</v>
      </c>
      <c r="F40" s="87" t="e">
        <f t="shared" si="15"/>
        <v>#DIV/0!</v>
      </c>
      <c r="H40" s="95" t="s">
        <v>72</v>
      </c>
      <c r="I40" s="96">
        <v>0.27214000000000005</v>
      </c>
      <c r="J40" s="74"/>
      <c r="K40" s="74" t="s">
        <v>72</v>
      </c>
      <c r="L40" s="87">
        <f t="shared" si="16"/>
        <v>1.4787293793283312</v>
      </c>
      <c r="N40" s="95" t="s">
        <v>72</v>
      </c>
      <c r="O40" s="96"/>
      <c r="P40" s="74"/>
      <c r="Q40" s="74" t="s">
        <v>72</v>
      </c>
      <c r="R40" s="87" t="e">
        <f t="shared" si="17"/>
        <v>#DIV/0!</v>
      </c>
      <c r="T40" s="95" t="s">
        <v>72</v>
      </c>
      <c r="U40" s="96"/>
      <c r="V40" s="74"/>
      <c r="W40" s="74" t="s">
        <v>72</v>
      </c>
      <c r="X40" s="87" t="e">
        <f t="shared" si="18"/>
        <v>#DIV/0!</v>
      </c>
      <c r="Z40" s="95" t="s">
        <v>72</v>
      </c>
      <c r="AA40" s="96">
        <v>0.30857999999999997</v>
      </c>
      <c r="AB40" s="74"/>
      <c r="AC40" s="74" t="s">
        <v>72</v>
      </c>
      <c r="AD40" s="87">
        <f t="shared" si="19"/>
        <v>-0.3594219177158906</v>
      </c>
    </row>
    <row r="41" spans="2:30" ht="15.75" customHeight="1">
      <c r="B41" s="95" t="s">
        <v>82</v>
      </c>
      <c r="C41" s="96"/>
      <c r="D41" s="74"/>
      <c r="E41" s="74" t="s">
        <v>82</v>
      </c>
      <c r="F41" s="87" t="e">
        <f t="shared" si="15"/>
        <v>#DIV/0!</v>
      </c>
      <c r="H41" s="95" t="s">
        <v>82</v>
      </c>
      <c r="I41" s="96">
        <v>3.9333333333333331E-2</v>
      </c>
      <c r="J41" s="74"/>
      <c r="K41" s="74" t="s">
        <v>82</v>
      </c>
      <c r="L41" s="87">
        <f t="shared" si="16"/>
        <v>-0.78999952102126314</v>
      </c>
      <c r="N41" s="95" t="s">
        <v>82</v>
      </c>
      <c r="O41" s="96"/>
      <c r="P41" s="74"/>
      <c r="Q41" s="74" t="s">
        <v>82</v>
      </c>
      <c r="R41" s="87" t="e">
        <f t="shared" si="17"/>
        <v>#DIV/0!</v>
      </c>
      <c r="T41" s="95" t="s">
        <v>82</v>
      </c>
      <c r="U41" s="96"/>
      <c r="V41" s="74"/>
      <c r="W41" s="74" t="s">
        <v>82</v>
      </c>
      <c r="X41" s="87" t="e">
        <f t="shared" si="18"/>
        <v>#DIV/0!</v>
      </c>
      <c r="Z41" s="95" t="s">
        <v>82</v>
      </c>
      <c r="AA41" s="96">
        <v>0.52063999999999999</v>
      </c>
      <c r="AB41" s="74"/>
      <c r="AC41" s="74" t="s">
        <v>82</v>
      </c>
      <c r="AD41" s="87">
        <f t="shared" si="19"/>
        <v>1.8565691237387394</v>
      </c>
    </row>
    <row r="42" spans="2:30" ht="15.75" customHeight="1">
      <c r="B42" s="95" t="s">
        <v>68</v>
      </c>
      <c r="C42" s="96"/>
      <c r="D42" s="74"/>
      <c r="E42" s="74" t="s">
        <v>68</v>
      </c>
      <c r="F42" s="87" t="e">
        <f t="shared" si="15"/>
        <v>#DIV/0!</v>
      </c>
      <c r="H42" s="95" t="s">
        <v>68</v>
      </c>
      <c r="I42" s="96">
        <v>0.17591874999999998</v>
      </c>
      <c r="J42" s="74"/>
      <c r="K42" s="74" t="s">
        <v>68</v>
      </c>
      <c r="L42" s="87">
        <f t="shared" si="16"/>
        <v>0.5410417528166469</v>
      </c>
      <c r="N42" s="95" t="s">
        <v>68</v>
      </c>
      <c r="O42" s="96">
        <v>0.35399999999999998</v>
      </c>
      <c r="P42" s="74"/>
      <c r="Q42" s="74" t="s">
        <v>68</v>
      </c>
      <c r="R42" s="87" t="e">
        <f t="shared" si="17"/>
        <v>#DIV/0!</v>
      </c>
      <c r="T42" s="95" t="s">
        <v>68</v>
      </c>
      <c r="U42" s="96"/>
      <c r="V42" s="74"/>
      <c r="W42" s="74" t="s">
        <v>68</v>
      </c>
      <c r="X42" s="87" t="e">
        <f t="shared" si="18"/>
        <v>#DIV/0!</v>
      </c>
      <c r="Z42" s="95" t="s">
        <v>68</v>
      </c>
      <c r="AA42" s="96">
        <v>0.27816000000000002</v>
      </c>
      <c r="AB42" s="74"/>
      <c r="AC42" s="74" t="s">
        <v>68</v>
      </c>
      <c r="AD42" s="87">
        <f t="shared" si="19"/>
        <v>-0.67730575946374372</v>
      </c>
    </row>
    <row r="43" spans="2:30" ht="15.75" customHeight="1">
      <c r="B43" s="95" t="s">
        <v>66</v>
      </c>
      <c r="C43" s="96"/>
      <c r="D43" s="74"/>
      <c r="E43" s="74" t="s">
        <v>66</v>
      </c>
      <c r="F43" s="87" t="e">
        <f t="shared" si="15"/>
        <v>#DIV/0!</v>
      </c>
      <c r="H43" s="95" t="s">
        <v>66</v>
      </c>
      <c r="I43" s="96">
        <v>4.0458000000000001E-2</v>
      </c>
      <c r="J43" s="74"/>
      <c r="K43" s="74" t="s">
        <v>66</v>
      </c>
      <c r="L43" s="87">
        <f t="shared" si="16"/>
        <v>-0.77903950940965483</v>
      </c>
      <c r="N43" s="95" t="s">
        <v>66</v>
      </c>
      <c r="O43" s="96"/>
      <c r="P43" s="74"/>
      <c r="Q43" s="74" t="s">
        <v>66</v>
      </c>
      <c r="R43" s="87" t="e">
        <f t="shared" si="17"/>
        <v>#DIV/0!</v>
      </c>
      <c r="T43" s="95" t="s">
        <v>66</v>
      </c>
      <c r="U43" s="96"/>
      <c r="V43" s="74"/>
      <c r="W43" s="74" t="s">
        <v>66</v>
      </c>
      <c r="X43" s="87" t="e">
        <f t="shared" si="18"/>
        <v>#DIV/0!</v>
      </c>
      <c r="Z43" s="95" t="s">
        <v>66</v>
      </c>
      <c r="AA43" s="96">
        <v>0.40357500000000002</v>
      </c>
      <c r="AB43" s="74"/>
      <c r="AC43" s="74" t="s">
        <v>66</v>
      </c>
      <c r="AD43" s="87">
        <f t="shared" si="19"/>
        <v>0.63325972419197818</v>
      </c>
    </row>
    <row r="44" spans="2:30" ht="15.75" customHeight="1">
      <c r="B44" s="97" t="s">
        <v>234</v>
      </c>
      <c r="C44" s="98"/>
      <c r="D44" s="85"/>
      <c r="E44" s="85"/>
      <c r="F44" s="86"/>
      <c r="H44" s="97" t="s">
        <v>234</v>
      </c>
      <c r="I44" s="98">
        <v>0.12039949999999999</v>
      </c>
      <c r="J44" s="85"/>
      <c r="K44" s="85"/>
      <c r="L44" s="86"/>
      <c r="N44" s="97" t="s">
        <v>234</v>
      </c>
      <c r="O44" s="98">
        <v>0.35399999999999998</v>
      </c>
      <c r="P44" s="85"/>
      <c r="Q44" s="85"/>
      <c r="R44" s="86"/>
      <c r="T44" s="97" t="s">
        <v>234</v>
      </c>
      <c r="U44" s="98"/>
      <c r="V44" s="85"/>
      <c r="W44" s="85"/>
      <c r="X44" s="86"/>
      <c r="Z44" s="97" t="s">
        <v>234</v>
      </c>
      <c r="AA44" s="98">
        <v>0.34297499999999986</v>
      </c>
      <c r="AB44" s="85"/>
      <c r="AC44" s="85"/>
      <c r="AD44" s="86"/>
    </row>
    <row r="45" spans="2:30" ht="15.75" customHeight="1"/>
    <row r="46" spans="2:30" ht="15.75" customHeight="1">
      <c r="B46" s="99" t="s">
        <v>52</v>
      </c>
      <c r="C46" s="75">
        <v>1.5</v>
      </c>
      <c r="D46" s="77"/>
      <c r="E46" s="77"/>
      <c r="F46" s="78"/>
      <c r="H46" s="99" t="s">
        <v>52</v>
      </c>
      <c r="I46" s="75">
        <v>2.5</v>
      </c>
      <c r="J46" s="77"/>
      <c r="K46" s="77"/>
      <c r="L46" s="78"/>
      <c r="N46" s="99" t="s">
        <v>52</v>
      </c>
      <c r="O46" s="75">
        <v>1.1000000000000001</v>
      </c>
      <c r="P46" s="77"/>
      <c r="Q46" s="77"/>
      <c r="R46" s="78"/>
      <c r="T46" s="99" t="s">
        <v>52</v>
      </c>
      <c r="U46" s="75">
        <v>4.5</v>
      </c>
      <c r="V46" s="77"/>
      <c r="W46" s="77"/>
      <c r="X46" s="78"/>
      <c r="Z46" s="99" t="s">
        <v>52</v>
      </c>
      <c r="AA46" s="75">
        <v>5.5</v>
      </c>
      <c r="AB46" s="77"/>
      <c r="AC46" s="77"/>
      <c r="AD46" s="78"/>
    </row>
    <row r="47" spans="2:30" ht="15.75" customHeight="1">
      <c r="B47" s="79"/>
      <c r="C47" s="74"/>
      <c r="D47" s="74"/>
      <c r="E47" s="127" t="s">
        <v>242</v>
      </c>
      <c r="F47" s="128"/>
      <c r="H47" s="79"/>
      <c r="I47" s="74"/>
      <c r="J47" s="74"/>
      <c r="K47" s="127" t="s">
        <v>242</v>
      </c>
      <c r="L47" s="128"/>
      <c r="N47" s="79"/>
      <c r="O47" s="74"/>
      <c r="P47" s="74"/>
      <c r="Q47" s="127" t="s">
        <v>242</v>
      </c>
      <c r="R47" s="128"/>
      <c r="T47" s="79"/>
      <c r="U47" s="74"/>
      <c r="V47" s="74"/>
      <c r="W47" s="127" t="s">
        <v>242</v>
      </c>
      <c r="X47" s="128"/>
      <c r="Z47" s="79"/>
      <c r="AA47" s="74"/>
      <c r="AB47" s="74"/>
      <c r="AC47" s="127" t="s">
        <v>242</v>
      </c>
      <c r="AD47" s="128"/>
    </row>
    <row r="48" spans="2:30" ht="15.75" customHeight="1">
      <c r="B48" s="91" t="s">
        <v>55</v>
      </c>
      <c r="C48" s="92" t="s">
        <v>245</v>
      </c>
      <c r="D48" s="74"/>
      <c r="E48" s="80" t="s">
        <v>55</v>
      </c>
      <c r="F48" s="81" t="s">
        <v>244</v>
      </c>
      <c r="H48" s="91" t="s">
        <v>55</v>
      </c>
      <c r="I48" s="92" t="s">
        <v>245</v>
      </c>
      <c r="J48" s="74"/>
      <c r="K48" s="80" t="s">
        <v>55</v>
      </c>
      <c r="L48" s="81" t="s">
        <v>244</v>
      </c>
      <c r="N48" s="91" t="s">
        <v>55</v>
      </c>
      <c r="O48" s="92" t="s">
        <v>245</v>
      </c>
      <c r="P48" s="74"/>
      <c r="Q48" s="80" t="s">
        <v>55</v>
      </c>
      <c r="R48" s="81" t="s">
        <v>244</v>
      </c>
      <c r="T48" s="91" t="s">
        <v>55</v>
      </c>
      <c r="U48" s="92" t="s">
        <v>245</v>
      </c>
      <c r="V48" s="74"/>
      <c r="W48" s="80" t="s">
        <v>55</v>
      </c>
      <c r="X48" s="81" t="s">
        <v>244</v>
      </c>
      <c r="Z48" s="91" t="s">
        <v>55</v>
      </c>
      <c r="AA48" s="92" t="s">
        <v>245</v>
      </c>
      <c r="AB48" s="74"/>
      <c r="AC48" s="80" t="s">
        <v>55</v>
      </c>
      <c r="AD48" s="81" t="s">
        <v>244</v>
      </c>
    </row>
    <row r="49" spans="2:30" ht="15.75" customHeight="1">
      <c r="B49" s="93" t="s">
        <v>63</v>
      </c>
      <c r="C49" s="94">
        <v>0.13866666666666669</v>
      </c>
      <c r="D49" s="74"/>
      <c r="E49" s="74" t="s">
        <v>63</v>
      </c>
      <c r="F49" s="87">
        <f t="shared" ref="F49:F53" si="20">(C49-C$54)/_xlfn.STDEV.S(C$49:C$54)</f>
        <v>4.5555131691204946E-2</v>
      </c>
      <c r="H49" s="93" t="s">
        <v>63</v>
      </c>
      <c r="I49" s="94">
        <v>0.10099999999999999</v>
      </c>
      <c r="J49" s="74"/>
      <c r="K49" s="74" t="s">
        <v>63</v>
      </c>
      <c r="L49" s="87">
        <f t="shared" ref="L49:L53" si="21">(I49-I$54)/_xlfn.STDEV.S(I$49:I$54)</f>
        <v>-0.67489803368539902</v>
      </c>
      <c r="N49" s="93" t="s">
        <v>63</v>
      </c>
      <c r="O49" s="94"/>
      <c r="P49" s="74"/>
      <c r="Q49" s="74" t="s">
        <v>63</v>
      </c>
      <c r="R49" s="87" t="e">
        <f t="shared" ref="R49:R53" si="22">(O49-O$54)/_xlfn.STDEV.S(O$49:O$54)</f>
        <v>#DIV/0!</v>
      </c>
      <c r="T49" s="93" t="s">
        <v>63</v>
      </c>
      <c r="U49" s="94">
        <v>0.25633333333333336</v>
      </c>
      <c r="V49" s="74"/>
      <c r="W49" s="74" t="s">
        <v>63</v>
      </c>
      <c r="X49" s="87">
        <f t="shared" ref="X49:X53" si="23">(U49-U$54)/_xlfn.STDEV.S(U$49:U$54)</f>
        <v>-0.91737056241132775</v>
      </c>
      <c r="Z49" s="93" t="s">
        <v>63</v>
      </c>
      <c r="AA49" s="94">
        <v>0.1111111111111111</v>
      </c>
      <c r="AB49" s="74"/>
      <c r="AC49" s="74" t="s">
        <v>63</v>
      </c>
      <c r="AD49" s="87">
        <f t="shared" ref="AD49:AD53" si="24">(AA49-AA$54)/_xlfn.STDEV.S(AA$49:AA$54)</f>
        <v>-1.2363901339136607</v>
      </c>
    </row>
    <row r="50" spans="2:30" ht="15.75" customHeight="1">
      <c r="B50" s="95" t="s">
        <v>72</v>
      </c>
      <c r="C50" s="96">
        <v>0.1246</v>
      </c>
      <c r="D50" s="74"/>
      <c r="E50" s="74" t="s">
        <v>72</v>
      </c>
      <c r="F50" s="87">
        <f t="shared" si="20"/>
        <v>-0.81388262336781469</v>
      </c>
      <c r="H50" s="95" t="s">
        <v>72</v>
      </c>
      <c r="I50" s="96">
        <v>0.11635999999999999</v>
      </c>
      <c r="J50" s="74"/>
      <c r="K50" s="74" t="s">
        <v>72</v>
      </c>
      <c r="L50" s="87">
        <f t="shared" si="21"/>
        <v>0.11148040723307079</v>
      </c>
      <c r="N50" s="95" t="s">
        <v>72</v>
      </c>
      <c r="O50" s="96"/>
      <c r="P50" s="74"/>
      <c r="Q50" s="74" t="s">
        <v>72</v>
      </c>
      <c r="R50" s="87" t="e">
        <f t="shared" si="22"/>
        <v>#DIV/0!</v>
      </c>
      <c r="T50" s="95" t="s">
        <v>72</v>
      </c>
      <c r="U50" s="96">
        <v>0.25820000000000004</v>
      </c>
      <c r="V50" s="74"/>
      <c r="W50" s="74" t="s">
        <v>72</v>
      </c>
      <c r="X50" s="87">
        <f t="shared" si="23"/>
        <v>-0.8155648048754357</v>
      </c>
      <c r="Z50" s="95" t="s">
        <v>72</v>
      </c>
      <c r="AA50" s="96">
        <v>0.125</v>
      </c>
      <c r="AB50" s="74"/>
      <c r="AC50" s="74" t="s">
        <v>72</v>
      </c>
      <c r="AD50" s="87">
        <f t="shared" si="24"/>
        <v>-1.1254901752366218</v>
      </c>
    </row>
    <row r="51" spans="2:30" ht="15.75" customHeight="1">
      <c r="B51" s="95" t="s">
        <v>82</v>
      </c>
      <c r="C51" s="96">
        <v>0.14516666666666669</v>
      </c>
      <c r="D51" s="74"/>
      <c r="E51" s="74" t="s">
        <v>82</v>
      </c>
      <c r="F51" s="87">
        <f t="shared" si="20"/>
        <v>0.44268869149335838</v>
      </c>
      <c r="H51" s="95" t="s">
        <v>82</v>
      </c>
      <c r="I51" s="96">
        <v>0.12018333333333335</v>
      </c>
      <c r="J51" s="74"/>
      <c r="K51" s="74" t="s">
        <v>82</v>
      </c>
      <c r="L51" s="87">
        <f t="shared" si="21"/>
        <v>0.30722174224467907</v>
      </c>
      <c r="N51" s="95" t="s">
        <v>82</v>
      </c>
      <c r="O51" s="96"/>
      <c r="P51" s="74"/>
      <c r="Q51" s="74" t="s">
        <v>82</v>
      </c>
      <c r="R51" s="87" t="e">
        <f t="shared" si="22"/>
        <v>#DIV/0!</v>
      </c>
      <c r="T51" s="95" t="s">
        <v>82</v>
      </c>
      <c r="U51" s="96">
        <v>0.24383333333333332</v>
      </c>
      <c r="V51" s="74"/>
      <c r="W51" s="74" t="s">
        <v>82</v>
      </c>
      <c r="X51" s="87">
        <f t="shared" si="23"/>
        <v>-1.5991055459106012</v>
      </c>
      <c r="Z51" s="95" t="s">
        <v>82</v>
      </c>
      <c r="AA51" s="96">
        <v>0.1</v>
      </c>
      <c r="AB51" s="74"/>
      <c r="AC51" s="74" t="s">
        <v>82</v>
      </c>
      <c r="AD51" s="87">
        <f t="shared" si="24"/>
        <v>-1.3251101008552919</v>
      </c>
    </row>
    <row r="52" spans="2:30" ht="15.75" customHeight="1">
      <c r="B52" s="95" t="s">
        <v>68</v>
      </c>
      <c r="C52" s="96">
        <v>0.15425</v>
      </c>
      <c r="D52" s="74"/>
      <c r="E52" s="74" t="s">
        <v>68</v>
      </c>
      <c r="F52" s="87">
        <f t="shared" si="20"/>
        <v>0.99765738403739102</v>
      </c>
      <c r="H52" s="95" t="s">
        <v>68</v>
      </c>
      <c r="I52" s="96">
        <v>0.13603750000000001</v>
      </c>
      <c r="J52" s="74"/>
      <c r="K52" s="74" t="s">
        <v>68</v>
      </c>
      <c r="L52" s="87">
        <f t="shared" si="21"/>
        <v>1.1188997933771596</v>
      </c>
      <c r="N52" s="95" t="s">
        <v>68</v>
      </c>
      <c r="O52" s="96"/>
      <c r="P52" s="74"/>
      <c r="Q52" s="74" t="s">
        <v>68</v>
      </c>
      <c r="R52" s="87" t="e">
        <f t="shared" si="22"/>
        <v>#DIV/0!</v>
      </c>
      <c r="T52" s="95" t="s">
        <v>68</v>
      </c>
      <c r="U52" s="96">
        <v>0.28006249999999999</v>
      </c>
      <c r="V52" s="74"/>
      <c r="W52" s="74" t="s">
        <v>68</v>
      </c>
      <c r="X52" s="87">
        <f t="shared" si="23"/>
        <v>0.37678968126478707</v>
      </c>
      <c r="Z52" s="95" t="s">
        <v>68</v>
      </c>
      <c r="AA52" s="96">
        <v>0.32055965343636578</v>
      </c>
      <c r="AB52" s="74"/>
      <c r="AC52" s="74" t="s">
        <v>68</v>
      </c>
      <c r="AD52" s="87">
        <f t="shared" si="24"/>
        <v>0.43601396368258838</v>
      </c>
    </row>
    <row r="53" spans="2:30" ht="15.75" customHeight="1">
      <c r="B53" s="95" t="s">
        <v>66</v>
      </c>
      <c r="C53" s="96">
        <v>0.10787499999999998</v>
      </c>
      <c r="D53" s="74"/>
      <c r="E53" s="74" t="s">
        <v>66</v>
      </c>
      <c r="F53" s="87">
        <f t="shared" si="20"/>
        <v>-1.8357378214741249</v>
      </c>
      <c r="H53" s="95" t="s">
        <v>66</v>
      </c>
      <c r="I53" s="96">
        <v>7.8480000000000008E-2</v>
      </c>
      <c r="J53" s="74"/>
      <c r="K53" s="74" t="s">
        <v>66</v>
      </c>
      <c r="L53" s="87">
        <f t="shared" si="21"/>
        <v>-1.8278435082611757</v>
      </c>
      <c r="N53" s="95" t="s">
        <v>66</v>
      </c>
      <c r="O53" s="96"/>
      <c r="P53" s="74"/>
      <c r="Q53" s="74" t="s">
        <v>66</v>
      </c>
      <c r="R53" s="87" t="e">
        <f t="shared" si="22"/>
        <v>#DIV/0!</v>
      </c>
      <c r="T53" s="95" t="s">
        <v>66</v>
      </c>
      <c r="U53" s="96">
        <v>0.29433333333333334</v>
      </c>
      <c r="V53" s="74"/>
      <c r="W53" s="74" t="s">
        <v>66</v>
      </c>
      <c r="X53" s="87">
        <f t="shared" si="23"/>
        <v>1.1551037874264556</v>
      </c>
      <c r="Z53" s="95" t="s">
        <v>66</v>
      </c>
      <c r="AA53" s="96">
        <v>0.39583333333333331</v>
      </c>
      <c r="AB53" s="74"/>
      <c r="AC53" s="74" t="s">
        <v>66</v>
      </c>
      <c r="AD53" s="87">
        <f t="shared" si="24"/>
        <v>1.0370590189656383</v>
      </c>
    </row>
    <row r="54" spans="2:30" ht="15.75" customHeight="1">
      <c r="B54" s="97" t="s">
        <v>234</v>
      </c>
      <c r="C54" s="98">
        <v>0.13792105263157897</v>
      </c>
      <c r="D54" s="85"/>
      <c r="E54" s="85"/>
      <c r="F54" s="86"/>
      <c r="H54" s="97" t="s">
        <v>234</v>
      </c>
      <c r="I54" s="98">
        <v>0.11418249999999999</v>
      </c>
      <c r="J54" s="85"/>
      <c r="K54" s="85"/>
      <c r="L54" s="86"/>
      <c r="N54" s="97" t="s">
        <v>234</v>
      </c>
      <c r="O54" s="98"/>
      <c r="P54" s="85"/>
      <c r="Q54" s="85"/>
      <c r="R54" s="86"/>
      <c r="T54" s="97" t="s">
        <v>234</v>
      </c>
      <c r="U54" s="98">
        <v>0.27315384615384619</v>
      </c>
      <c r="V54" s="85"/>
      <c r="W54" s="85"/>
      <c r="X54" s="86"/>
      <c r="Z54" s="97" t="s">
        <v>234</v>
      </c>
      <c r="AA54" s="98">
        <v>0.26595413718701388</v>
      </c>
      <c r="AB54" s="85"/>
      <c r="AC54" s="85"/>
      <c r="AD54" s="86"/>
    </row>
    <row r="55" spans="2:30" ht="15.75" customHeight="1"/>
    <row r="56" spans="2:30" ht="15.75" customHeight="1">
      <c r="B56" s="99" t="s">
        <v>52</v>
      </c>
      <c r="C56" s="75">
        <v>1.6</v>
      </c>
      <c r="D56" s="77"/>
      <c r="E56" s="77"/>
      <c r="F56" s="78"/>
      <c r="H56" s="99" t="s">
        <v>52</v>
      </c>
      <c r="I56" s="75">
        <v>2.6</v>
      </c>
      <c r="J56" s="77"/>
      <c r="K56" s="77"/>
      <c r="L56" s="78"/>
      <c r="N56" s="99" t="s">
        <v>52</v>
      </c>
      <c r="O56" s="75">
        <v>3.6</v>
      </c>
      <c r="P56" s="77"/>
      <c r="Q56" s="77"/>
      <c r="R56" s="78"/>
      <c r="T56" s="99" t="s">
        <v>52</v>
      </c>
      <c r="U56" s="75">
        <v>4.5999999999999996</v>
      </c>
      <c r="V56" s="77"/>
      <c r="W56" s="77"/>
      <c r="X56" s="78"/>
      <c r="Z56" s="99" t="s">
        <v>52</v>
      </c>
      <c r="AA56" s="75">
        <v>5.6</v>
      </c>
      <c r="AB56" s="77"/>
      <c r="AC56" s="77"/>
      <c r="AD56" s="78"/>
    </row>
    <row r="57" spans="2:30" ht="15.75" customHeight="1">
      <c r="B57" s="79"/>
      <c r="C57" s="74"/>
      <c r="D57" s="74"/>
      <c r="E57" s="127" t="s">
        <v>242</v>
      </c>
      <c r="F57" s="128"/>
      <c r="H57" s="79"/>
      <c r="I57" s="74"/>
      <c r="J57" s="74"/>
      <c r="K57" s="127" t="s">
        <v>242</v>
      </c>
      <c r="L57" s="128"/>
      <c r="N57" s="79"/>
      <c r="O57" s="74"/>
      <c r="P57" s="74"/>
      <c r="Q57" s="127" t="s">
        <v>242</v>
      </c>
      <c r="R57" s="128"/>
      <c r="T57" s="79"/>
      <c r="U57" s="74"/>
      <c r="V57" s="74"/>
      <c r="W57" s="127" t="s">
        <v>242</v>
      </c>
      <c r="X57" s="128"/>
      <c r="Z57" s="79"/>
      <c r="AA57" s="74"/>
      <c r="AB57" s="74"/>
      <c r="AC57" s="127" t="s">
        <v>242</v>
      </c>
      <c r="AD57" s="128"/>
    </row>
    <row r="58" spans="2:30" ht="15.75" customHeight="1">
      <c r="B58" s="91" t="s">
        <v>55</v>
      </c>
      <c r="C58" s="92" t="s">
        <v>245</v>
      </c>
      <c r="D58" s="74"/>
      <c r="E58" s="80" t="s">
        <v>55</v>
      </c>
      <c r="F58" s="81" t="s">
        <v>244</v>
      </c>
      <c r="H58" s="91" t="s">
        <v>55</v>
      </c>
      <c r="I58" s="92" t="s">
        <v>245</v>
      </c>
      <c r="J58" s="74"/>
      <c r="K58" s="80" t="s">
        <v>55</v>
      </c>
      <c r="L58" s="81" t="s">
        <v>244</v>
      </c>
      <c r="N58" s="91" t="s">
        <v>55</v>
      </c>
      <c r="O58" s="92" t="s">
        <v>245</v>
      </c>
      <c r="P58" s="74"/>
      <c r="Q58" s="80" t="s">
        <v>55</v>
      </c>
      <c r="R58" s="81" t="s">
        <v>244</v>
      </c>
      <c r="T58" s="91" t="s">
        <v>55</v>
      </c>
      <c r="U58" s="92" t="s">
        <v>245</v>
      </c>
      <c r="V58" s="74"/>
      <c r="W58" s="80" t="s">
        <v>55</v>
      </c>
      <c r="X58" s="81" t="s">
        <v>244</v>
      </c>
      <c r="Z58" s="91" t="s">
        <v>55</v>
      </c>
      <c r="AA58" s="92" t="s">
        <v>245</v>
      </c>
      <c r="AB58" s="74"/>
      <c r="AC58" s="80" t="s">
        <v>55</v>
      </c>
      <c r="AD58" s="81" t="s">
        <v>244</v>
      </c>
    </row>
    <row r="59" spans="2:30" ht="15.75" customHeight="1">
      <c r="B59" s="93" t="s">
        <v>63</v>
      </c>
      <c r="C59" s="94"/>
      <c r="D59" s="74"/>
      <c r="E59" s="74" t="s">
        <v>63</v>
      </c>
      <c r="F59" s="87" t="e">
        <f t="shared" ref="F59:F63" si="25">(C59-C$64)/_xlfn.STDEV.S(C$59:C$64)</f>
        <v>#DIV/0!</v>
      </c>
      <c r="H59" s="93" t="s">
        <v>63</v>
      </c>
      <c r="I59" s="94"/>
      <c r="J59" s="74"/>
      <c r="K59" s="74" t="s">
        <v>63</v>
      </c>
      <c r="L59" s="87">
        <f t="shared" ref="L59:L63" si="26">(I59-I$64)/_xlfn.STDEV.S(I$59:I$64)</f>
        <v>-4.602645743968842</v>
      </c>
      <c r="N59" s="93" t="s">
        <v>63</v>
      </c>
      <c r="O59" s="94">
        <v>0.82133333333333336</v>
      </c>
      <c r="P59" s="74"/>
      <c r="Q59" s="74" t="s">
        <v>63</v>
      </c>
      <c r="R59" s="87">
        <f t="shared" ref="R59:R63" si="27">(O59-O$64)/_xlfn.STDEV.S(O$59:O$64)</f>
        <v>0.55162954230238015</v>
      </c>
      <c r="T59" s="93" t="s">
        <v>63</v>
      </c>
      <c r="U59" s="94">
        <v>0.94319166666666676</v>
      </c>
      <c r="V59" s="74"/>
      <c r="W59" s="74" t="s">
        <v>63</v>
      </c>
      <c r="X59" s="87">
        <f t="shared" ref="X59:X63" si="28">(U59-U$64)/_xlfn.STDEV.S(U$59:U$64)</f>
        <v>1.2199478859022348</v>
      </c>
      <c r="Z59" s="93" t="s">
        <v>63</v>
      </c>
      <c r="AA59" s="94">
        <v>0.66666666666666663</v>
      </c>
      <c r="AB59" s="74"/>
      <c r="AC59" s="74" t="s">
        <v>63</v>
      </c>
      <c r="AD59" s="87">
        <f t="shared" ref="AD59:AD63" si="29">(AA59-AA$64)/_xlfn.STDEV.S(AA$59:AA$64)</f>
        <v>0.60402690583509333</v>
      </c>
    </row>
    <row r="60" spans="2:30" ht="15.75" customHeight="1">
      <c r="B60" s="95" t="s">
        <v>72</v>
      </c>
      <c r="C60" s="96"/>
      <c r="D60" s="74"/>
      <c r="E60" s="74" t="s">
        <v>72</v>
      </c>
      <c r="F60" s="87" t="e">
        <f t="shared" si="25"/>
        <v>#DIV/0!</v>
      </c>
      <c r="H60" s="95" t="s">
        <v>72</v>
      </c>
      <c r="I60" s="96">
        <v>5.9</v>
      </c>
      <c r="J60" s="74"/>
      <c r="K60" s="74" t="s">
        <v>72</v>
      </c>
      <c r="L60" s="87">
        <f t="shared" si="26"/>
        <v>0.63046657847073295</v>
      </c>
      <c r="N60" s="95" t="s">
        <v>72</v>
      </c>
      <c r="O60" s="96">
        <v>0.78590000000000004</v>
      </c>
      <c r="P60" s="74"/>
      <c r="Q60" s="74" t="s">
        <v>72</v>
      </c>
      <c r="R60" s="87">
        <f t="shared" si="27"/>
        <v>-0.31001492984372336</v>
      </c>
      <c r="T60" s="95" t="s">
        <v>72</v>
      </c>
      <c r="U60" s="96">
        <v>0.92028779999999999</v>
      </c>
      <c r="V60" s="74"/>
      <c r="W60" s="74" t="s">
        <v>72</v>
      </c>
      <c r="X60" s="87">
        <f t="shared" si="28"/>
        <v>0.22853588359821669</v>
      </c>
      <c r="Z60" s="95" t="s">
        <v>72</v>
      </c>
      <c r="AA60" s="96">
        <v>0.58320000000000005</v>
      </c>
      <c r="AB60" s="74"/>
      <c r="AC60" s="74" t="s">
        <v>72</v>
      </c>
      <c r="AD60" s="87">
        <f t="shared" si="29"/>
        <v>6.22558801248504E-2</v>
      </c>
    </row>
    <row r="61" spans="2:30" ht="15.75" customHeight="1">
      <c r="B61" s="95" t="s">
        <v>82</v>
      </c>
      <c r="C61" s="96"/>
      <c r="D61" s="74"/>
      <c r="E61" s="74" t="s">
        <v>82</v>
      </c>
      <c r="F61" s="87" t="e">
        <f t="shared" si="25"/>
        <v>#DIV/0!</v>
      </c>
      <c r="H61" s="95" t="s">
        <v>82</v>
      </c>
      <c r="I61" s="96">
        <v>7.1000000000000005</v>
      </c>
      <c r="J61" s="74"/>
      <c r="K61" s="74" t="s">
        <v>82</v>
      </c>
      <c r="L61" s="87">
        <f t="shared" si="26"/>
        <v>1.694828406763528</v>
      </c>
      <c r="N61" s="95" t="s">
        <v>82</v>
      </c>
      <c r="O61" s="96">
        <v>0.71358333333333335</v>
      </c>
      <c r="P61" s="74"/>
      <c r="Q61" s="74" t="s">
        <v>82</v>
      </c>
      <c r="R61" s="87">
        <f t="shared" si="27"/>
        <v>-2.068564019515382</v>
      </c>
      <c r="T61" s="95" t="s">
        <v>82</v>
      </c>
      <c r="U61" s="96">
        <v>0.93576416666666662</v>
      </c>
      <c r="V61" s="74"/>
      <c r="W61" s="74" t="s">
        <v>82</v>
      </c>
      <c r="X61" s="87">
        <f t="shared" si="28"/>
        <v>0.8984426678409525</v>
      </c>
      <c r="Z61" s="95" t="s">
        <v>82</v>
      </c>
      <c r="AA61" s="96">
        <v>0.79174999999999995</v>
      </c>
      <c r="AB61" s="74"/>
      <c r="AC61" s="74" t="s">
        <v>82</v>
      </c>
      <c r="AD61" s="87">
        <f t="shared" si="29"/>
        <v>1.4159261765929561</v>
      </c>
    </row>
    <row r="62" spans="2:30" ht="15.75" customHeight="1">
      <c r="B62" s="95" t="s">
        <v>68</v>
      </c>
      <c r="C62" s="96"/>
      <c r="D62" s="74"/>
      <c r="E62" s="74" t="s">
        <v>68</v>
      </c>
      <c r="F62" s="87" t="e">
        <f t="shared" si="25"/>
        <v>#DIV/0!</v>
      </c>
      <c r="H62" s="95" t="s">
        <v>68</v>
      </c>
      <c r="I62" s="96">
        <v>4.9312500000000004</v>
      </c>
      <c r="J62" s="74"/>
      <c r="K62" s="74" t="s">
        <v>68</v>
      </c>
      <c r="L62" s="87">
        <f t="shared" si="26"/>
        <v>-0.22878385582813793</v>
      </c>
      <c r="N62" s="95" t="s">
        <v>68</v>
      </c>
      <c r="O62" s="96">
        <v>0.82146874999999997</v>
      </c>
      <c r="P62" s="74"/>
      <c r="Q62" s="74" t="s">
        <v>68</v>
      </c>
      <c r="R62" s="87">
        <f t="shared" si="27"/>
        <v>0.55492251564959749</v>
      </c>
      <c r="T62" s="95" t="s">
        <v>68</v>
      </c>
      <c r="U62" s="96">
        <v>0.88354981249999998</v>
      </c>
      <c r="V62" s="74"/>
      <c r="W62" s="74" t="s">
        <v>68</v>
      </c>
      <c r="X62" s="87">
        <f t="shared" si="28"/>
        <v>-1.3616969918403483</v>
      </c>
      <c r="Z62" s="95" t="s">
        <v>68</v>
      </c>
      <c r="AA62" s="96">
        <v>0.33714285714285713</v>
      </c>
      <c r="AB62" s="74"/>
      <c r="AC62" s="74" t="s">
        <v>68</v>
      </c>
      <c r="AD62" s="87">
        <f t="shared" si="29"/>
        <v>-1.5348682892327321</v>
      </c>
    </row>
    <row r="63" spans="2:30" ht="15.75" customHeight="1">
      <c r="B63" s="95" t="s">
        <v>66</v>
      </c>
      <c r="C63" s="96"/>
      <c r="D63" s="74"/>
      <c r="E63" s="74" t="s">
        <v>66</v>
      </c>
      <c r="F63" s="87" t="e">
        <f t="shared" si="25"/>
        <v>#DIV/0!</v>
      </c>
      <c r="H63" s="95" t="s">
        <v>66</v>
      </c>
      <c r="I63" s="96">
        <v>4.1000000000000005</v>
      </c>
      <c r="J63" s="74"/>
      <c r="K63" s="74" t="s">
        <v>66</v>
      </c>
      <c r="L63" s="87">
        <f t="shared" si="26"/>
        <v>-0.96607616396845919</v>
      </c>
      <c r="N63" s="95" t="s">
        <v>66</v>
      </c>
      <c r="O63" s="96">
        <v>0.81431111111111099</v>
      </c>
      <c r="P63" s="74"/>
      <c r="Q63" s="74" t="s">
        <v>66</v>
      </c>
      <c r="R63" s="87">
        <f t="shared" si="27"/>
        <v>0.38086776544557566</v>
      </c>
      <c r="T63" s="95" t="s">
        <v>66</v>
      </c>
      <c r="U63" s="96">
        <v>0.94476888888888888</v>
      </c>
      <c r="V63" s="74"/>
      <c r="W63" s="74" t="s">
        <v>66</v>
      </c>
      <c r="X63" s="87">
        <f t="shared" si="28"/>
        <v>1.2882191985224452</v>
      </c>
      <c r="Z63" s="95" t="s">
        <v>66</v>
      </c>
      <c r="AA63" s="96">
        <v>0.6875</v>
      </c>
      <c r="AB63" s="74"/>
      <c r="AC63" s="74" t="s">
        <v>66</v>
      </c>
      <c r="AD63" s="87">
        <f t="shared" si="29"/>
        <v>0.73925330003193945</v>
      </c>
    </row>
    <row r="64" spans="2:30" ht="15.75" customHeight="1">
      <c r="B64" s="97" t="s">
        <v>234</v>
      </c>
      <c r="C64" s="98"/>
      <c r="D64" s="85"/>
      <c r="E64" s="85"/>
      <c r="F64" s="86"/>
      <c r="H64" s="97" t="s">
        <v>234</v>
      </c>
      <c r="I64" s="98">
        <v>5.1891891891891886</v>
      </c>
      <c r="J64" s="85"/>
      <c r="K64" s="85"/>
      <c r="L64" s="86"/>
      <c r="N64" s="97" t="s">
        <v>234</v>
      </c>
      <c r="O64" s="98">
        <v>0.79864871794871795</v>
      </c>
      <c r="P64" s="85"/>
      <c r="Q64" s="85"/>
      <c r="R64" s="86"/>
      <c r="T64" s="97" t="s">
        <v>234</v>
      </c>
      <c r="U64" s="98">
        <v>0.91500810256410259</v>
      </c>
      <c r="V64" s="85"/>
      <c r="W64" s="85"/>
      <c r="X64" s="86"/>
      <c r="Z64" s="97" t="s">
        <v>234</v>
      </c>
      <c r="AA64" s="98">
        <v>0.57360869565217398</v>
      </c>
      <c r="AB64" s="85"/>
      <c r="AC64" s="85"/>
      <c r="AD64" s="8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4:F4"/>
    <mergeCell ref="H4:L4"/>
    <mergeCell ref="N4:R4"/>
    <mergeCell ref="T4:X4"/>
    <mergeCell ref="Z4:AD4"/>
    <mergeCell ref="E7:F7"/>
    <mergeCell ref="K7:L7"/>
    <mergeCell ref="AC7:AD7"/>
    <mergeCell ref="Q7:R7"/>
    <mergeCell ref="W7:X7"/>
    <mergeCell ref="E17:F17"/>
    <mergeCell ref="K17:L17"/>
    <mergeCell ref="Q17:R17"/>
    <mergeCell ref="W17:X17"/>
    <mergeCell ref="AC17:AD17"/>
    <mergeCell ref="E27:F27"/>
    <mergeCell ref="K27:L27"/>
    <mergeCell ref="Q27:R27"/>
    <mergeCell ref="W27:X27"/>
    <mergeCell ref="AC27:AD27"/>
    <mergeCell ref="E37:F37"/>
    <mergeCell ref="K37:L37"/>
    <mergeCell ref="AC37:AD37"/>
    <mergeCell ref="E57:F57"/>
    <mergeCell ref="K57:L57"/>
    <mergeCell ref="Q57:R57"/>
    <mergeCell ref="W57:X57"/>
    <mergeCell ref="AC57:AD57"/>
    <mergeCell ref="Q37:R37"/>
    <mergeCell ref="W37:X37"/>
    <mergeCell ref="E47:F47"/>
    <mergeCell ref="K47:L47"/>
    <mergeCell ref="Q47:R47"/>
    <mergeCell ref="W47:X47"/>
    <mergeCell ref="AC47:AD4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6171875" defaultRowHeight="15" customHeight="1"/>
  <cols>
    <col min="1" max="2" width="17" customWidth="1"/>
    <col min="3" max="6" width="7.6171875" customWidth="1"/>
  </cols>
  <sheetData>
    <row r="1" spans="1:2" ht="13.8">
      <c r="A1" s="89" t="s">
        <v>54</v>
      </c>
      <c r="B1" s="89" t="s">
        <v>55</v>
      </c>
    </row>
    <row r="2" spans="1:2" ht="13.8">
      <c r="A2" s="18" t="s">
        <v>62</v>
      </c>
      <c r="B2" s="18" t="s">
        <v>63</v>
      </c>
    </row>
    <row r="3" spans="1:2" ht="13.8">
      <c r="A3" s="17" t="s">
        <v>65</v>
      </c>
      <c r="B3" s="17" t="s">
        <v>66</v>
      </c>
    </row>
    <row r="4" spans="1:2" ht="13.8">
      <c r="A4" s="18" t="s">
        <v>63</v>
      </c>
      <c r="B4" s="18" t="s">
        <v>63</v>
      </c>
    </row>
    <row r="5" spans="1:2" ht="13.8">
      <c r="A5" s="17" t="s">
        <v>203</v>
      </c>
      <c r="B5" s="17" t="s">
        <v>68</v>
      </c>
    </row>
    <row r="6" spans="1:2" ht="13.8">
      <c r="A6" s="18" t="s">
        <v>69</v>
      </c>
      <c r="B6" s="18" t="s">
        <v>68</v>
      </c>
    </row>
    <row r="7" spans="1:2" ht="13.8">
      <c r="A7" s="17" t="s">
        <v>70</v>
      </c>
      <c r="B7" s="17" t="s">
        <v>66</v>
      </c>
    </row>
    <row r="8" spans="1:2" ht="13.8">
      <c r="A8" s="18" t="s">
        <v>71</v>
      </c>
      <c r="B8" s="18" t="s">
        <v>72</v>
      </c>
    </row>
    <row r="9" spans="1:2" ht="13.8">
      <c r="A9" s="17" t="s">
        <v>73</v>
      </c>
      <c r="B9" s="17" t="s">
        <v>68</v>
      </c>
    </row>
    <row r="10" spans="1:2" ht="13.8">
      <c r="A10" s="18" t="s">
        <v>74</v>
      </c>
      <c r="B10" s="18" t="s">
        <v>68</v>
      </c>
    </row>
    <row r="11" spans="1:2" ht="13.8">
      <c r="A11" s="17" t="s">
        <v>204</v>
      </c>
      <c r="B11" s="17" t="s">
        <v>72</v>
      </c>
    </row>
    <row r="12" spans="1:2" ht="13.8">
      <c r="A12" s="18" t="s">
        <v>205</v>
      </c>
      <c r="B12" s="18" t="s">
        <v>68</v>
      </c>
    </row>
    <row r="13" spans="1:2" ht="13.8">
      <c r="A13" s="17" t="s">
        <v>77</v>
      </c>
      <c r="B13" s="17" t="s">
        <v>66</v>
      </c>
    </row>
    <row r="14" spans="1:2" ht="13.8">
      <c r="A14" s="18" t="s">
        <v>78</v>
      </c>
      <c r="B14" s="18" t="s">
        <v>68</v>
      </c>
    </row>
    <row r="15" spans="1:2" ht="13.8">
      <c r="A15" s="17" t="s">
        <v>79</v>
      </c>
      <c r="B15" s="17" t="s">
        <v>68</v>
      </c>
    </row>
    <row r="16" spans="1:2" ht="13.8">
      <c r="A16" s="18" t="s">
        <v>80</v>
      </c>
      <c r="B16" s="18" t="s">
        <v>66</v>
      </c>
    </row>
    <row r="17" spans="1:2" ht="13.8">
      <c r="A17" s="17" t="s">
        <v>81</v>
      </c>
      <c r="B17" s="17" t="s">
        <v>82</v>
      </c>
    </row>
    <row r="18" spans="1:2" ht="13.8">
      <c r="A18" s="18" t="s">
        <v>83</v>
      </c>
      <c r="B18" s="18" t="s">
        <v>68</v>
      </c>
    </row>
    <row r="19" spans="1:2" ht="13.8">
      <c r="A19" s="17" t="s">
        <v>84</v>
      </c>
      <c r="B19" s="17" t="s">
        <v>68</v>
      </c>
    </row>
    <row r="20" spans="1:2" ht="13.8">
      <c r="A20" s="18" t="s">
        <v>85</v>
      </c>
      <c r="B20" s="18" t="s">
        <v>82</v>
      </c>
    </row>
    <row r="21" spans="1:2" ht="15.75" customHeight="1">
      <c r="A21" s="17" t="s">
        <v>86</v>
      </c>
      <c r="B21" s="17" t="s">
        <v>82</v>
      </c>
    </row>
    <row r="22" spans="1:2" ht="15.75" customHeight="1">
      <c r="A22" s="18" t="s">
        <v>90</v>
      </c>
      <c r="B22" s="18" t="s">
        <v>66</v>
      </c>
    </row>
    <row r="23" spans="1:2" ht="15.75" customHeight="1">
      <c r="A23" s="17" t="s">
        <v>82</v>
      </c>
      <c r="B23" s="17" t="s">
        <v>82</v>
      </c>
    </row>
    <row r="24" spans="1:2" ht="15.75" customHeight="1">
      <c r="A24" s="18" t="s">
        <v>91</v>
      </c>
      <c r="B24" s="18" t="s">
        <v>66</v>
      </c>
    </row>
    <row r="25" spans="1:2" ht="15.75" customHeight="1">
      <c r="A25" s="17" t="s">
        <v>206</v>
      </c>
      <c r="B25" s="17" t="s">
        <v>66</v>
      </c>
    </row>
    <row r="26" spans="1:2" ht="15.75" customHeight="1">
      <c r="A26" s="18" t="s">
        <v>207</v>
      </c>
      <c r="B26" s="18" t="s">
        <v>68</v>
      </c>
    </row>
    <row r="27" spans="1:2" ht="15.75" customHeight="1">
      <c r="A27" s="17" t="s">
        <v>208</v>
      </c>
      <c r="B27" s="17" t="s">
        <v>68</v>
      </c>
    </row>
    <row r="28" spans="1:2" ht="15.75" customHeight="1">
      <c r="A28" s="18" t="s">
        <v>92</v>
      </c>
      <c r="B28" s="18" t="s">
        <v>68</v>
      </c>
    </row>
    <row r="29" spans="1:2" ht="15.75" customHeight="1">
      <c r="A29" s="17" t="s">
        <v>93</v>
      </c>
      <c r="B29" s="17" t="s">
        <v>82</v>
      </c>
    </row>
    <row r="30" spans="1:2" ht="15.75" customHeight="1">
      <c r="A30" s="18" t="s">
        <v>68</v>
      </c>
      <c r="B30" s="18" t="s">
        <v>68</v>
      </c>
    </row>
    <row r="31" spans="1:2" ht="15.75" customHeight="1">
      <c r="A31" s="17" t="s">
        <v>94</v>
      </c>
      <c r="B31" s="17" t="s">
        <v>66</v>
      </c>
    </row>
    <row r="32" spans="1:2" ht="15.75" customHeight="1">
      <c r="A32" s="18" t="s">
        <v>96</v>
      </c>
      <c r="B32" s="18" t="s">
        <v>68</v>
      </c>
    </row>
    <row r="33" spans="1:2" ht="15.75" customHeight="1">
      <c r="A33" s="17" t="s">
        <v>97</v>
      </c>
      <c r="B33" s="17" t="s">
        <v>68</v>
      </c>
    </row>
    <row r="34" spans="1:2" ht="15.75" customHeight="1">
      <c r="A34" s="18" t="s">
        <v>209</v>
      </c>
      <c r="B34" s="18" t="s">
        <v>66</v>
      </c>
    </row>
    <row r="35" spans="1:2" ht="15.75" customHeight="1">
      <c r="A35" s="17" t="s">
        <v>98</v>
      </c>
      <c r="B35" s="17" t="s">
        <v>82</v>
      </c>
    </row>
    <row r="36" spans="1:2" ht="15.75" customHeight="1">
      <c r="A36" s="18" t="s">
        <v>101</v>
      </c>
      <c r="B36" s="18" t="s">
        <v>63</v>
      </c>
    </row>
    <row r="37" spans="1:2" ht="15.75" customHeight="1">
      <c r="A37" s="17" t="s">
        <v>102</v>
      </c>
      <c r="B37" s="17" t="s">
        <v>72</v>
      </c>
    </row>
    <row r="38" spans="1:2" ht="15.75" customHeight="1">
      <c r="A38" s="18" t="s">
        <v>103</v>
      </c>
      <c r="B38" s="18" t="s">
        <v>66</v>
      </c>
    </row>
    <row r="39" spans="1:2" ht="15.75" customHeight="1">
      <c r="A39" s="17" t="s">
        <v>210</v>
      </c>
      <c r="B39" s="17" t="s">
        <v>72</v>
      </c>
    </row>
    <row r="40" spans="1:2" ht="15.75" customHeight="1">
      <c r="A40" s="18" t="s">
        <v>211</v>
      </c>
      <c r="B40" s="18" t="s">
        <v>72</v>
      </c>
    </row>
    <row r="41" spans="1:2" ht="15.75" customHeight="1">
      <c r="A41" s="17" t="s">
        <v>104</v>
      </c>
      <c r="B41" s="17" t="s">
        <v>68</v>
      </c>
    </row>
    <row r="42" spans="1:2" ht="15.75" customHeight="1">
      <c r="A42" s="90"/>
      <c r="B42" s="90"/>
    </row>
    <row r="43" spans="1:2" ht="15.75" customHeight="1">
      <c r="A43" s="90"/>
      <c r="B43" s="90"/>
    </row>
    <row r="44" spans="1:2" ht="15.75" customHeight="1">
      <c r="A44" s="90"/>
      <c r="B44" s="90"/>
    </row>
    <row r="45" spans="1:2" ht="15.75" customHeight="1">
      <c r="A45" s="90"/>
      <c r="B45" s="90"/>
    </row>
    <row r="46" spans="1:2" ht="15.75" customHeight="1">
      <c r="A46" s="90"/>
      <c r="B46" s="90"/>
    </row>
    <row r="47" spans="1:2" ht="15.75" customHeight="1">
      <c r="A47" s="90"/>
      <c r="B47" s="90"/>
    </row>
    <row r="48" spans="1:2" ht="15.75" customHeight="1">
      <c r="A48" s="90"/>
      <c r="B48" s="90"/>
    </row>
    <row r="49" spans="1:2" ht="15.75" customHeight="1">
      <c r="A49" s="90"/>
      <c r="B49" s="90"/>
    </row>
    <row r="50" spans="1:2" ht="15.75" customHeight="1">
      <c r="A50" s="90"/>
      <c r="B50" s="90"/>
    </row>
    <row r="51" spans="1:2" ht="15.75" customHeight="1">
      <c r="A51" s="90"/>
      <c r="B51" s="90"/>
    </row>
    <row r="52" spans="1:2" ht="15.75" customHeight="1">
      <c r="A52" s="90"/>
      <c r="B52" s="90"/>
    </row>
    <row r="53" spans="1:2" ht="15.75" customHeight="1">
      <c r="A53" s="90"/>
      <c r="B53" s="90"/>
    </row>
    <row r="54" spans="1:2" ht="15.75" customHeight="1">
      <c r="A54" s="90"/>
      <c r="B54" s="90"/>
    </row>
    <row r="55" spans="1:2" ht="15.75" customHeight="1">
      <c r="A55" s="90"/>
      <c r="B55" s="90"/>
    </row>
    <row r="56" spans="1:2" ht="15.75" customHeight="1">
      <c r="A56" s="90"/>
      <c r="B56" s="90"/>
    </row>
    <row r="57" spans="1:2" ht="15.75" customHeight="1">
      <c r="A57" s="90"/>
      <c r="B57" s="90"/>
    </row>
    <row r="58" spans="1:2" ht="15.75" customHeight="1">
      <c r="A58" s="90"/>
      <c r="B58" s="90"/>
    </row>
    <row r="59" spans="1:2" ht="15.75" customHeight="1">
      <c r="A59" s="90"/>
      <c r="B59" s="90"/>
    </row>
    <row r="60" spans="1:2" ht="15.75" customHeight="1">
      <c r="A60" s="90"/>
      <c r="B60" s="90"/>
    </row>
    <row r="61" spans="1:2" ht="15.75" customHeight="1">
      <c r="A61" s="90"/>
      <c r="B61" s="90"/>
    </row>
    <row r="62" spans="1:2" ht="15.75" customHeight="1">
      <c r="A62" s="90"/>
      <c r="B62" s="90"/>
    </row>
    <row r="63" spans="1:2" ht="15.75" customHeight="1">
      <c r="A63" s="90"/>
      <c r="B63" s="90"/>
    </row>
    <row r="64" spans="1:2" ht="15.75" customHeight="1">
      <c r="A64" s="90"/>
      <c r="B64" s="90"/>
    </row>
    <row r="65" spans="1:2" ht="15.75" customHeight="1">
      <c r="A65" s="90"/>
      <c r="B65" s="90"/>
    </row>
    <row r="66" spans="1:2" ht="15.75" customHeight="1">
      <c r="A66" s="90"/>
      <c r="B66" s="90"/>
    </row>
    <row r="67" spans="1:2" ht="15.75" customHeight="1">
      <c r="A67" s="90"/>
      <c r="B67" s="90"/>
    </row>
    <row r="68" spans="1:2" ht="15.75" customHeight="1">
      <c r="A68" s="90"/>
      <c r="B68" s="90"/>
    </row>
    <row r="69" spans="1:2" ht="15.75" customHeight="1">
      <c r="A69" s="90"/>
      <c r="B69" s="90"/>
    </row>
    <row r="70" spans="1:2" ht="15.75" customHeight="1">
      <c r="A70" s="90"/>
      <c r="B70" s="90"/>
    </row>
    <row r="71" spans="1:2" ht="15.75" customHeight="1">
      <c r="A71" s="90"/>
      <c r="B71" s="90"/>
    </row>
    <row r="72" spans="1:2" ht="15.75" customHeight="1">
      <c r="A72" s="90"/>
      <c r="B72" s="90"/>
    </row>
    <row r="73" spans="1:2" ht="15.75" customHeight="1">
      <c r="A73" s="90"/>
      <c r="B73" s="90"/>
    </row>
    <row r="74" spans="1:2" ht="15.75" customHeight="1">
      <c r="A74" s="90"/>
      <c r="B74" s="90"/>
    </row>
    <row r="75" spans="1:2" ht="15.75" customHeight="1">
      <c r="A75" s="90"/>
      <c r="B75" s="90"/>
    </row>
    <row r="76" spans="1:2" ht="15.75" customHeight="1">
      <c r="A76" s="90"/>
      <c r="B76" s="90"/>
    </row>
    <row r="77" spans="1:2" ht="15.75" customHeight="1">
      <c r="A77" s="90"/>
      <c r="B77" s="90"/>
    </row>
    <row r="78" spans="1:2" ht="15.75" customHeight="1">
      <c r="A78" s="90"/>
      <c r="B78" s="90"/>
    </row>
    <row r="79" spans="1:2" ht="15.75" customHeight="1">
      <c r="A79" s="90"/>
      <c r="B79" s="90"/>
    </row>
    <row r="80" spans="1:2" ht="15.75" customHeight="1">
      <c r="A80" s="90"/>
      <c r="B80" s="90"/>
    </row>
    <row r="81" spans="1:2" ht="15.75" customHeight="1">
      <c r="A81" s="90"/>
      <c r="B81" s="90"/>
    </row>
    <row r="82" spans="1:2" ht="15.75" customHeight="1">
      <c r="A82" s="90"/>
      <c r="B82" s="90"/>
    </row>
    <row r="83" spans="1:2" ht="15.75" customHeight="1">
      <c r="A83" s="90"/>
      <c r="B83" s="90"/>
    </row>
    <row r="84" spans="1:2" ht="15.75" customHeight="1">
      <c r="A84" s="90"/>
      <c r="B84" s="90"/>
    </row>
    <row r="85" spans="1:2" ht="15.75" customHeight="1">
      <c r="A85" s="90"/>
      <c r="B85" s="90"/>
    </row>
    <row r="86" spans="1:2" ht="15.75" customHeight="1">
      <c r="A86" s="90"/>
      <c r="B86" s="90"/>
    </row>
    <row r="87" spans="1:2" ht="15.75" customHeight="1">
      <c r="A87" s="90"/>
      <c r="B87" s="90"/>
    </row>
    <row r="88" spans="1:2" ht="15.75" customHeight="1">
      <c r="A88" s="90"/>
      <c r="B88" s="90"/>
    </row>
    <row r="89" spans="1:2" ht="15.75" customHeight="1">
      <c r="A89" s="90"/>
      <c r="B89" s="90"/>
    </row>
    <row r="90" spans="1:2" ht="15.75" customHeight="1">
      <c r="A90" s="90"/>
      <c r="B90" s="90"/>
    </row>
    <row r="91" spans="1:2" ht="15.75" customHeight="1">
      <c r="A91" s="90"/>
      <c r="B91" s="90"/>
    </row>
    <row r="92" spans="1:2" ht="15.75" customHeight="1">
      <c r="A92" s="90"/>
      <c r="B92" s="90"/>
    </row>
    <row r="93" spans="1:2" ht="15.75" customHeight="1">
      <c r="A93" s="90"/>
      <c r="B93" s="90"/>
    </row>
    <row r="94" spans="1:2" ht="15.75" customHeight="1">
      <c r="A94" s="90"/>
      <c r="B94" s="90"/>
    </row>
    <row r="95" spans="1:2" ht="15.75" customHeight="1">
      <c r="A95" s="90"/>
      <c r="B95" s="90"/>
    </row>
    <row r="96" spans="1:2" ht="15.75" customHeight="1">
      <c r="A96" s="90"/>
      <c r="B96" s="90"/>
    </row>
    <row r="97" spans="1:2" ht="15.75" customHeight="1">
      <c r="A97" s="90"/>
      <c r="B97" s="90"/>
    </row>
    <row r="98" spans="1:2" ht="15.75" customHeight="1">
      <c r="A98" s="90"/>
      <c r="B98" s="90"/>
    </row>
    <row r="99" spans="1:2" ht="15.75" customHeight="1">
      <c r="A99" s="90"/>
      <c r="B99" s="90"/>
    </row>
    <row r="100" spans="1:2" ht="15.75" customHeight="1">
      <c r="A100" s="90"/>
      <c r="B100" s="90"/>
    </row>
    <row r="101" spans="1:2" ht="15.75" customHeight="1">
      <c r="A101" s="90"/>
      <c r="B101" s="90"/>
    </row>
    <row r="102" spans="1:2" ht="15.75" customHeight="1">
      <c r="A102" s="90"/>
      <c r="B102" s="90"/>
    </row>
    <row r="103" spans="1:2" ht="15.75" customHeight="1">
      <c r="A103" s="90"/>
      <c r="B103" s="90"/>
    </row>
    <row r="104" spans="1:2" ht="15.75" customHeight="1">
      <c r="A104" s="90"/>
      <c r="B104" s="90"/>
    </row>
    <row r="105" spans="1:2" ht="15.75" customHeight="1">
      <c r="A105" s="90"/>
      <c r="B105" s="90"/>
    </row>
    <row r="106" spans="1:2" ht="15.75" customHeight="1">
      <c r="A106" s="90"/>
      <c r="B106" s="90"/>
    </row>
    <row r="107" spans="1:2" ht="15.75" customHeight="1">
      <c r="A107" s="90"/>
      <c r="B107" s="90"/>
    </row>
    <row r="108" spans="1:2" ht="15.75" customHeight="1">
      <c r="A108" s="90"/>
      <c r="B108" s="90"/>
    </row>
    <row r="109" spans="1:2" ht="15.75" customHeight="1">
      <c r="A109" s="90"/>
      <c r="B109" s="90"/>
    </row>
    <row r="110" spans="1:2" ht="15.75" customHeight="1">
      <c r="A110" s="90"/>
      <c r="B110" s="90"/>
    </row>
    <row r="111" spans="1:2" ht="15.75" customHeight="1">
      <c r="A111" s="90"/>
      <c r="B111" s="90"/>
    </row>
    <row r="112" spans="1:2" ht="15.75" customHeight="1">
      <c r="A112" s="90"/>
      <c r="B112" s="90"/>
    </row>
    <row r="113" spans="1:2" ht="15.75" customHeight="1">
      <c r="A113" s="90"/>
      <c r="B113" s="90"/>
    </row>
    <row r="114" spans="1:2" ht="15.75" customHeight="1">
      <c r="A114" s="90"/>
      <c r="B114" s="90"/>
    </row>
    <row r="115" spans="1:2" ht="15.75" customHeight="1">
      <c r="A115" s="90"/>
      <c r="B115" s="90"/>
    </row>
    <row r="116" spans="1:2" ht="15.75" customHeight="1">
      <c r="A116" s="90"/>
      <c r="B116" s="90"/>
    </row>
    <row r="117" spans="1:2" ht="15.75" customHeight="1">
      <c r="A117" s="90"/>
      <c r="B117" s="90"/>
    </row>
    <row r="118" spans="1:2" ht="15.75" customHeight="1">
      <c r="A118" s="90"/>
      <c r="B118" s="90"/>
    </row>
    <row r="119" spans="1:2" ht="15.75" customHeight="1">
      <c r="A119" s="90"/>
      <c r="B119" s="90"/>
    </row>
    <row r="120" spans="1:2" ht="15.75" customHeight="1">
      <c r="A120" s="90"/>
      <c r="B120" s="90"/>
    </row>
    <row r="121" spans="1:2" ht="15.75" customHeight="1">
      <c r="A121" s="90"/>
      <c r="B121" s="90"/>
    </row>
    <row r="122" spans="1:2" ht="15.75" customHeight="1">
      <c r="A122" s="90"/>
      <c r="B122" s="90"/>
    </row>
    <row r="123" spans="1:2" ht="15.75" customHeight="1">
      <c r="A123" s="90"/>
      <c r="B123" s="90"/>
    </row>
    <row r="124" spans="1:2" ht="15.75" customHeight="1">
      <c r="A124" s="90"/>
      <c r="B124" s="90"/>
    </row>
    <row r="125" spans="1:2" ht="15.75" customHeight="1">
      <c r="A125" s="90"/>
      <c r="B125" s="90"/>
    </row>
    <row r="126" spans="1:2" ht="15.75" customHeight="1">
      <c r="A126" s="90"/>
      <c r="B126" s="90"/>
    </row>
    <row r="127" spans="1:2" ht="15.75" customHeight="1">
      <c r="A127" s="90"/>
      <c r="B127" s="90"/>
    </row>
    <row r="128" spans="1:2" ht="15.75" customHeight="1">
      <c r="A128" s="90"/>
      <c r="B128" s="90"/>
    </row>
    <row r="129" spans="1:2" ht="15.75" customHeight="1">
      <c r="A129" s="90"/>
      <c r="B129" s="90"/>
    </row>
    <row r="130" spans="1:2" ht="15.75" customHeight="1">
      <c r="A130" s="90"/>
      <c r="B130" s="90"/>
    </row>
    <row r="131" spans="1:2" ht="15.75" customHeight="1">
      <c r="A131" s="90"/>
      <c r="B131" s="90"/>
    </row>
    <row r="132" spans="1:2" ht="15.75" customHeight="1">
      <c r="A132" s="90"/>
      <c r="B132" s="90"/>
    </row>
    <row r="133" spans="1:2" ht="15.75" customHeight="1">
      <c r="A133" s="90"/>
      <c r="B133" s="90"/>
    </row>
    <row r="134" spans="1:2" ht="15.75" customHeight="1">
      <c r="A134" s="90"/>
      <c r="B134" s="90"/>
    </row>
    <row r="135" spans="1:2" ht="15.75" customHeight="1">
      <c r="A135" s="90"/>
      <c r="B135" s="90"/>
    </row>
    <row r="136" spans="1:2" ht="15.75" customHeight="1">
      <c r="A136" s="90"/>
      <c r="B136" s="90"/>
    </row>
    <row r="137" spans="1:2" ht="15.75" customHeight="1">
      <c r="A137" s="90"/>
      <c r="B137" s="90"/>
    </row>
    <row r="138" spans="1:2" ht="15.75" customHeight="1">
      <c r="A138" s="90"/>
      <c r="B138" s="90"/>
    </row>
    <row r="139" spans="1:2" ht="15.75" customHeight="1">
      <c r="A139" s="90"/>
      <c r="B139" s="90"/>
    </row>
    <row r="140" spans="1:2" ht="15.75" customHeight="1">
      <c r="A140" s="90"/>
      <c r="B140" s="90"/>
    </row>
    <row r="141" spans="1:2" ht="15.75" customHeight="1">
      <c r="A141" s="90"/>
      <c r="B141" s="90"/>
    </row>
    <row r="142" spans="1:2" ht="15.75" customHeight="1">
      <c r="A142" s="90"/>
      <c r="B142" s="90"/>
    </row>
    <row r="143" spans="1:2" ht="15.75" customHeight="1">
      <c r="A143" s="90"/>
      <c r="B143" s="90"/>
    </row>
    <row r="144" spans="1:2" ht="15.75" customHeight="1">
      <c r="A144" s="90"/>
      <c r="B144" s="90"/>
    </row>
    <row r="145" spans="1:2" ht="15.75" customHeight="1">
      <c r="A145" s="90"/>
      <c r="B145" s="90"/>
    </row>
    <row r="146" spans="1:2" ht="15.75" customHeight="1">
      <c r="A146" s="90"/>
      <c r="B146" s="90"/>
    </row>
    <row r="147" spans="1:2" ht="15.75" customHeight="1">
      <c r="A147" s="90"/>
      <c r="B147" s="90"/>
    </row>
    <row r="148" spans="1:2" ht="15.75" customHeight="1">
      <c r="A148" s="90"/>
      <c r="B148" s="90"/>
    </row>
    <row r="149" spans="1:2" ht="15.75" customHeight="1">
      <c r="A149" s="90"/>
      <c r="B149" s="90"/>
    </row>
    <row r="150" spans="1:2" ht="15.75" customHeight="1">
      <c r="A150" s="90"/>
      <c r="B150" s="90"/>
    </row>
    <row r="151" spans="1:2" ht="15.75" customHeight="1">
      <c r="A151" s="90"/>
      <c r="B151" s="90"/>
    </row>
    <row r="152" spans="1:2" ht="15.75" customHeight="1">
      <c r="A152" s="90"/>
      <c r="B152" s="90"/>
    </row>
    <row r="153" spans="1:2" ht="15.75" customHeight="1">
      <c r="A153" s="90"/>
      <c r="B153" s="90"/>
    </row>
    <row r="154" spans="1:2" ht="15.75" customHeight="1">
      <c r="A154" s="90"/>
      <c r="B154" s="90"/>
    </row>
    <row r="155" spans="1:2" ht="15.75" customHeight="1">
      <c r="A155" s="90"/>
      <c r="B155" s="90"/>
    </row>
    <row r="156" spans="1:2" ht="15.75" customHeight="1">
      <c r="A156" s="90"/>
      <c r="B156" s="90"/>
    </row>
    <row r="157" spans="1:2" ht="15.75" customHeight="1">
      <c r="A157" s="90"/>
      <c r="B157" s="90"/>
    </row>
    <row r="158" spans="1:2" ht="15.75" customHeight="1">
      <c r="A158" s="90"/>
      <c r="B158" s="90"/>
    </row>
    <row r="159" spans="1:2" ht="15.75" customHeight="1">
      <c r="A159" s="90"/>
      <c r="B159" s="90"/>
    </row>
    <row r="160" spans="1:2" ht="15.75" customHeight="1">
      <c r="A160" s="90"/>
      <c r="B160" s="90"/>
    </row>
    <row r="161" spans="1:2" ht="15.75" customHeight="1">
      <c r="A161" s="90"/>
      <c r="B161" s="90"/>
    </row>
    <row r="162" spans="1:2" ht="15.75" customHeight="1">
      <c r="A162" s="90"/>
      <c r="B162" s="90"/>
    </row>
    <row r="163" spans="1:2" ht="15.75" customHeight="1">
      <c r="A163" s="90"/>
      <c r="B163" s="90"/>
    </row>
    <row r="164" spans="1:2" ht="15.75" customHeight="1">
      <c r="A164" s="90"/>
      <c r="B164" s="90"/>
    </row>
    <row r="165" spans="1:2" ht="15.75" customHeight="1">
      <c r="A165" s="90"/>
      <c r="B165" s="90"/>
    </row>
    <row r="166" spans="1:2" ht="15.75" customHeight="1">
      <c r="A166" s="90"/>
      <c r="B166" s="90"/>
    </row>
    <row r="167" spans="1:2" ht="15.75" customHeight="1">
      <c r="A167" s="90"/>
      <c r="B167" s="90"/>
    </row>
    <row r="168" spans="1:2" ht="15.75" customHeight="1">
      <c r="A168" s="90"/>
      <c r="B168" s="90"/>
    </row>
    <row r="169" spans="1:2" ht="15.75" customHeight="1">
      <c r="A169" s="90"/>
      <c r="B169" s="90"/>
    </row>
    <row r="170" spans="1:2" ht="15.75" customHeight="1">
      <c r="A170" s="90"/>
      <c r="B170" s="90"/>
    </row>
    <row r="171" spans="1:2" ht="15.75" customHeight="1">
      <c r="A171" s="90"/>
      <c r="B171" s="90"/>
    </row>
    <row r="172" spans="1:2" ht="15.75" customHeight="1">
      <c r="A172" s="90"/>
      <c r="B172" s="90"/>
    </row>
    <row r="173" spans="1:2" ht="15.75" customHeight="1">
      <c r="A173" s="90"/>
      <c r="B173" s="90"/>
    </row>
    <row r="174" spans="1:2" ht="15.75" customHeight="1">
      <c r="A174" s="90"/>
      <c r="B174" s="90"/>
    </row>
    <row r="175" spans="1:2" ht="15.75" customHeight="1">
      <c r="A175" s="90"/>
      <c r="B175" s="90"/>
    </row>
    <row r="176" spans="1:2" ht="15.75" customHeight="1">
      <c r="A176" s="90"/>
      <c r="B176" s="90"/>
    </row>
    <row r="177" spans="1:2" ht="15.75" customHeight="1">
      <c r="A177" s="90"/>
      <c r="B177" s="90"/>
    </row>
    <row r="178" spans="1:2" ht="15.75" customHeight="1">
      <c r="A178" s="90"/>
      <c r="B178" s="90"/>
    </row>
    <row r="179" spans="1:2" ht="15.75" customHeight="1">
      <c r="A179" s="90"/>
      <c r="B179" s="90"/>
    </row>
    <row r="180" spans="1:2" ht="15.75" customHeight="1">
      <c r="A180" s="90"/>
      <c r="B180" s="90"/>
    </row>
    <row r="181" spans="1:2" ht="15.75" customHeight="1">
      <c r="A181" s="90"/>
      <c r="B181" s="90"/>
    </row>
    <row r="182" spans="1:2" ht="15.75" customHeight="1">
      <c r="A182" s="90"/>
      <c r="B182" s="90"/>
    </row>
    <row r="183" spans="1:2" ht="15.75" customHeight="1">
      <c r="A183" s="90"/>
      <c r="B183" s="90"/>
    </row>
    <row r="184" spans="1:2" ht="15.75" customHeight="1">
      <c r="A184" s="90"/>
      <c r="B184" s="90"/>
    </row>
    <row r="185" spans="1:2" ht="15.75" customHeight="1">
      <c r="A185" s="90"/>
      <c r="B185" s="90"/>
    </row>
    <row r="186" spans="1:2" ht="15.75" customHeight="1">
      <c r="A186" s="90"/>
      <c r="B186" s="90"/>
    </row>
    <row r="187" spans="1:2" ht="15.75" customHeight="1">
      <c r="A187" s="90"/>
      <c r="B187" s="90"/>
    </row>
    <row r="188" spans="1:2" ht="15.75" customHeight="1">
      <c r="A188" s="90"/>
      <c r="B188" s="90"/>
    </row>
    <row r="189" spans="1:2" ht="15.75" customHeight="1">
      <c r="A189" s="90"/>
      <c r="B189" s="90"/>
    </row>
    <row r="190" spans="1:2" ht="15.75" customHeight="1">
      <c r="A190" s="90"/>
      <c r="B190" s="90"/>
    </row>
    <row r="191" spans="1:2" ht="15.75" customHeight="1">
      <c r="A191" s="90"/>
      <c r="B191" s="90"/>
    </row>
    <row r="192" spans="1:2" ht="15.75" customHeight="1">
      <c r="A192" s="90"/>
      <c r="B192" s="90"/>
    </row>
    <row r="193" spans="1:2" ht="15.75" customHeight="1">
      <c r="A193" s="90"/>
      <c r="B193" s="90"/>
    </row>
    <row r="194" spans="1:2" ht="15.75" customHeight="1">
      <c r="A194" s="90"/>
      <c r="B194" s="90"/>
    </row>
    <row r="195" spans="1:2" ht="15.75" customHeight="1">
      <c r="A195" s="90"/>
      <c r="B195" s="90"/>
    </row>
    <row r="196" spans="1:2" ht="15.75" customHeight="1">
      <c r="A196" s="90"/>
      <c r="B196" s="90"/>
    </row>
    <row r="197" spans="1:2" ht="15.75" customHeight="1">
      <c r="A197" s="90"/>
      <c r="B197" s="90"/>
    </row>
    <row r="198" spans="1:2" ht="15.75" customHeight="1">
      <c r="A198" s="90"/>
      <c r="B198" s="90"/>
    </row>
    <row r="199" spans="1:2" ht="15.75" customHeight="1">
      <c r="A199" s="90"/>
      <c r="B199" s="90"/>
    </row>
    <row r="200" spans="1:2" ht="15.75" customHeight="1">
      <c r="A200" s="90"/>
      <c r="B200" s="90"/>
    </row>
    <row r="201" spans="1:2" ht="15.75" customHeight="1">
      <c r="A201" s="90"/>
      <c r="B201" s="90"/>
    </row>
    <row r="202" spans="1:2" ht="15.75" customHeight="1">
      <c r="A202" s="90"/>
      <c r="B202" s="90"/>
    </row>
    <row r="203" spans="1:2" ht="15.75" customHeight="1">
      <c r="A203" s="90"/>
      <c r="B203" s="90"/>
    </row>
    <row r="204" spans="1:2" ht="15.75" customHeight="1">
      <c r="A204" s="90"/>
      <c r="B204" s="90"/>
    </row>
    <row r="205" spans="1:2" ht="15.75" customHeight="1">
      <c r="A205" s="90"/>
      <c r="B205" s="90"/>
    </row>
    <row r="206" spans="1:2" ht="15.75" customHeight="1">
      <c r="A206" s="90"/>
      <c r="B206" s="90"/>
    </row>
    <row r="207" spans="1:2" ht="15.75" customHeight="1">
      <c r="A207" s="90"/>
      <c r="B207" s="90"/>
    </row>
    <row r="208" spans="1:2" ht="15.75" customHeight="1">
      <c r="A208" s="90"/>
      <c r="B208" s="90"/>
    </row>
    <row r="209" spans="1:2" ht="15.75" customHeight="1">
      <c r="A209" s="90"/>
      <c r="B209" s="90"/>
    </row>
    <row r="210" spans="1:2" ht="15.75" customHeight="1">
      <c r="A210" s="90"/>
      <c r="B210" s="90"/>
    </row>
    <row r="211" spans="1:2" ht="15.75" customHeight="1">
      <c r="A211" s="90"/>
      <c r="B211" s="90"/>
    </row>
    <row r="212" spans="1:2" ht="15.75" customHeight="1">
      <c r="A212" s="90"/>
      <c r="B212" s="90"/>
    </row>
    <row r="213" spans="1:2" ht="15.75" customHeight="1">
      <c r="A213" s="90"/>
      <c r="B213" s="90"/>
    </row>
    <row r="214" spans="1:2" ht="15.75" customHeight="1">
      <c r="A214" s="90"/>
      <c r="B214" s="90"/>
    </row>
    <row r="215" spans="1:2" ht="15.75" customHeight="1">
      <c r="A215" s="90"/>
      <c r="B215" s="90"/>
    </row>
    <row r="216" spans="1:2" ht="15.75" customHeight="1">
      <c r="A216" s="90"/>
      <c r="B216" s="90"/>
    </row>
    <row r="217" spans="1:2" ht="15.75" customHeight="1">
      <c r="A217" s="90"/>
      <c r="B217" s="90"/>
    </row>
    <row r="218" spans="1:2" ht="15.75" customHeight="1">
      <c r="A218" s="90"/>
      <c r="B218" s="90"/>
    </row>
    <row r="219" spans="1:2" ht="15.75" customHeight="1">
      <c r="A219" s="90"/>
      <c r="B219" s="90"/>
    </row>
    <row r="220" spans="1:2" ht="15.75" customHeight="1">
      <c r="A220" s="90"/>
      <c r="B220" s="90"/>
    </row>
    <row r="221" spans="1:2" ht="15.75" customHeight="1">
      <c r="A221" s="90"/>
      <c r="B221" s="90"/>
    </row>
    <row r="222" spans="1:2" ht="15.75" customHeight="1">
      <c r="A222" s="90"/>
      <c r="B222" s="90"/>
    </row>
    <row r="223" spans="1:2" ht="15.75" customHeight="1">
      <c r="A223" s="90"/>
      <c r="B223" s="90"/>
    </row>
    <row r="224" spans="1:2" ht="15.75" customHeight="1">
      <c r="A224" s="90"/>
      <c r="B224" s="90"/>
    </row>
    <row r="225" spans="1:2" ht="15.75" customHeight="1">
      <c r="A225" s="90"/>
      <c r="B225" s="90"/>
    </row>
    <row r="226" spans="1:2" ht="15.75" customHeight="1">
      <c r="A226" s="90"/>
      <c r="B226" s="90"/>
    </row>
    <row r="227" spans="1:2" ht="15.75" customHeight="1">
      <c r="A227" s="90"/>
      <c r="B227" s="90"/>
    </row>
    <row r="228" spans="1:2" ht="15.75" customHeight="1">
      <c r="A228" s="90"/>
      <c r="B228" s="90"/>
    </row>
    <row r="229" spans="1:2" ht="15.75" customHeight="1">
      <c r="A229" s="90"/>
      <c r="B229" s="90"/>
    </row>
    <row r="230" spans="1:2" ht="15.75" customHeight="1">
      <c r="A230" s="90"/>
      <c r="B230" s="90"/>
    </row>
    <row r="231" spans="1:2" ht="15.75" customHeight="1">
      <c r="A231" s="90"/>
      <c r="B231" s="90"/>
    </row>
    <row r="232" spans="1:2" ht="15.75" customHeight="1">
      <c r="A232" s="90"/>
      <c r="B232" s="90"/>
    </row>
    <row r="233" spans="1:2" ht="15.75" customHeight="1">
      <c r="A233" s="90"/>
      <c r="B233" s="90"/>
    </row>
    <row r="234" spans="1:2" ht="15.75" customHeight="1">
      <c r="A234" s="90"/>
      <c r="B234" s="90"/>
    </row>
    <row r="235" spans="1:2" ht="15.75" customHeight="1">
      <c r="A235" s="90"/>
      <c r="B235" s="90"/>
    </row>
    <row r="236" spans="1:2" ht="15.75" customHeight="1">
      <c r="A236" s="90"/>
      <c r="B236" s="90"/>
    </row>
    <row r="237" spans="1:2" ht="15.75" customHeight="1">
      <c r="A237" s="90"/>
      <c r="B237" s="90"/>
    </row>
    <row r="238" spans="1:2" ht="15.75" customHeight="1">
      <c r="A238" s="90"/>
      <c r="B238" s="90"/>
    </row>
    <row r="239" spans="1:2" ht="15.75" customHeight="1">
      <c r="A239" s="90"/>
      <c r="B239" s="90"/>
    </row>
    <row r="240" spans="1:2" ht="15.75" customHeight="1">
      <c r="A240" s="90"/>
      <c r="B240" s="90"/>
    </row>
    <row r="241" spans="1:2" ht="15.75" customHeight="1">
      <c r="A241" s="90"/>
      <c r="B241" s="90"/>
    </row>
    <row r="242" spans="1:2" ht="15.75" customHeight="1"/>
    <row r="243" spans="1:2" ht="15.75" customHeight="1"/>
    <row r="244" spans="1:2" ht="15.75" customHeight="1"/>
    <row r="245" spans="1:2" ht="15.75" customHeight="1"/>
    <row r="246" spans="1:2" ht="15.75" customHeight="1"/>
    <row r="247" spans="1:2" ht="15.75" customHeight="1"/>
    <row r="248" spans="1:2" ht="15.75" customHeight="1"/>
    <row r="249" spans="1:2" ht="15.75" customHeight="1"/>
    <row r="250" spans="1:2" ht="15.75" customHeight="1"/>
    <row r="251" spans="1:2" ht="15.75" customHeight="1"/>
    <row r="252" spans="1:2" ht="15.75" customHeight="1"/>
    <row r="253" spans="1:2" ht="15.75" customHeight="1"/>
    <row r="254" spans="1:2" ht="15.75" customHeight="1"/>
    <row r="255" spans="1:2" ht="15.75" customHeight="1"/>
    <row r="256" spans="1: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New_Measure Names</vt:lpstr>
      <vt:lpstr>Data</vt:lpstr>
      <vt:lpstr>Percentage value graph comp</vt:lpstr>
      <vt:lpstr>Index Calculations</vt:lpstr>
      <vt:lpstr>Towns&amp;Counties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Rebello</dc:creator>
  <cp:lastModifiedBy>nicol</cp:lastModifiedBy>
  <dcterms:created xsi:type="dcterms:W3CDTF">2020-08-21T16:48:34Z</dcterms:created>
  <dcterms:modified xsi:type="dcterms:W3CDTF">2021-01-04T16:54:31Z</dcterms:modified>
</cp:coreProperties>
</file>