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96AB0A47-268D-A040-BF53-D984D06BE2C1}" xr6:coauthVersionLast="47" xr6:coauthVersionMax="47" xr10:uidLastSave="{00000000-0000-0000-0000-000000000000}"/>
  <bookViews>
    <workbookView xWindow="12380" yWindow="460" windowWidth="16040" windowHeight="17040" xr2:uid="{00000000-000D-0000-FFFF-FFFF00000000}"/>
  </bookViews>
  <sheets>
    <sheet name="SUMMARY_REG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6" i="1" l="1"/>
  <c r="AH15" i="1"/>
  <c r="AE15" i="1"/>
  <c r="AG14" i="1"/>
  <c r="AF14" i="1"/>
  <c r="AE14" i="1"/>
  <c r="AH12" i="1"/>
  <c r="AG12" i="1"/>
  <c r="AF12" i="1"/>
  <c r="AE12" i="1"/>
  <c r="AH13" i="1"/>
  <c r="AG13" i="1"/>
  <c r="AF13" i="1"/>
  <c r="AE13" i="1"/>
  <c r="AH14" i="1"/>
  <c r="AF15" i="1"/>
  <c r="AG15" i="1"/>
  <c r="AF16" i="1"/>
  <c r="AG16" i="1"/>
  <c r="AH16" i="1"/>
  <c r="AF2" i="1"/>
  <c r="AF3" i="1"/>
  <c r="AF4" i="1"/>
  <c r="AF5" i="1"/>
  <c r="AF6" i="1"/>
  <c r="AF7" i="1"/>
  <c r="AF8" i="1"/>
  <c r="AF9" i="1"/>
  <c r="AF10" i="1"/>
  <c r="AF11" i="1"/>
  <c r="AH3" i="1"/>
  <c r="AH4" i="1"/>
  <c r="AH5" i="1"/>
  <c r="AH6" i="1"/>
  <c r="AH7" i="1"/>
  <c r="AH8" i="1"/>
  <c r="AH9" i="1"/>
  <c r="AH10" i="1"/>
  <c r="AH11" i="1"/>
  <c r="AH2" i="1"/>
  <c r="AG3" i="1"/>
  <c r="AG4" i="1"/>
  <c r="AG5" i="1"/>
  <c r="AG6" i="1"/>
  <c r="AG7" i="1"/>
  <c r="AG8" i="1"/>
  <c r="AG9" i="1"/>
  <c r="AG10" i="1"/>
  <c r="AG11" i="1"/>
  <c r="AG2" i="1"/>
  <c r="AE2" i="1"/>
  <c r="AE3" i="1"/>
  <c r="AE4" i="1"/>
  <c r="AE5" i="1"/>
  <c r="AE6" i="1"/>
  <c r="AE7" i="1"/>
  <c r="AE8" i="1"/>
  <c r="AE9" i="1"/>
  <c r="AE10" i="1"/>
  <c r="AE11" i="1"/>
</calcChain>
</file>

<file path=xl/sharedStrings.xml><?xml version="1.0" encoding="utf-8"?>
<sst xmlns="http://schemas.openxmlformats.org/spreadsheetml/2006/main" count="64" uniqueCount="42">
  <si>
    <t>REGION</t>
  </si>
  <si>
    <t>Rural</t>
  </si>
  <si>
    <t>Central</t>
  </si>
  <si>
    <t>East</t>
  </si>
  <si>
    <t>North</t>
  </si>
  <si>
    <t>South</t>
  </si>
  <si>
    <t>West</t>
  </si>
  <si>
    <t>Urban</t>
  </si>
  <si>
    <t>SETTLEMENT</t>
  </si>
  <si>
    <t>INCR_BUILDINGS</t>
  </si>
  <si>
    <t>INCR_OCCUPANTS</t>
  </si>
  <si>
    <t>INCR_COST</t>
  </si>
  <si>
    <t>BUILDINGS_2020</t>
  </si>
  <si>
    <t>BUILDINGS_2035</t>
  </si>
  <si>
    <t>BUILDINGS_2050</t>
  </si>
  <si>
    <t>OCCUPANTS_2020</t>
  </si>
  <si>
    <t>OCCUPANTS_2035</t>
  </si>
  <si>
    <t>OCCUPANTS_2050</t>
  </si>
  <si>
    <t>COST_2020</t>
  </si>
  <si>
    <t>COST_2035</t>
  </si>
  <si>
    <t>COST_2050</t>
  </si>
  <si>
    <t>Total</t>
  </si>
  <si>
    <t>BUILDINGS_2021</t>
  </si>
  <si>
    <t>BUILDINGS_2036</t>
  </si>
  <si>
    <t>BUILDINGS_20352</t>
  </si>
  <si>
    <t>BUILDINGS_20202</t>
  </si>
  <si>
    <t>OCCUPANTS_2021</t>
  </si>
  <si>
    <t>OCCUPANTS_20202</t>
  </si>
  <si>
    <t>OCCUPANTS_2036</t>
  </si>
  <si>
    <t>OCCUPANTS_20352</t>
  </si>
  <si>
    <t>COST_2021</t>
  </si>
  <si>
    <t>COST_20202</t>
  </si>
  <si>
    <t>COST_2036</t>
  </si>
  <si>
    <t>COST_20352</t>
  </si>
  <si>
    <t>DWELLINGS_2020</t>
  </si>
  <si>
    <t>DWELLINGS_2025</t>
  </si>
  <si>
    <t>DWELLINGS_2030</t>
  </si>
  <si>
    <t>DWELLINGS_2035</t>
  </si>
  <si>
    <t>DWELLINGS_2040</t>
  </si>
  <si>
    <t>DWELLINGS_2045</t>
  </si>
  <si>
    <t>DWELLINGS_2050</t>
  </si>
  <si>
    <t>INCR_DWELLINGS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</si>
</sst>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9" fontId="0" fillId="0" borderId="0" xfId="2" applyFont="1" applyBorder="1"/>
    <xf numFmtId="0" fontId="0" fillId="0" borderId="10" xfId="0" applyBorder="1"/>
    <xf numFmtId="164" fontId="0" fillId="0" borderId="10" xfId="1" applyNumberFormat="1" applyFont="1" applyBorder="1"/>
    <xf numFmtId="9" fontId="0" fillId="0" borderId="10" xfId="2" applyFont="1" applyBorder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3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16" totalsRowShown="0" tableBorderDxfId="32">
  <autoFilter ref="A1:AH16" xr:uid="{00000000-0009-0000-0100-000001000000}"/>
  <sortState xmlns:xlrd2="http://schemas.microsoft.com/office/spreadsheetml/2017/richdata2" ref="A2:AH16">
    <sortCondition ref="A1:A16"/>
  </sortState>
  <tableColumns count="34">
    <tableColumn id="1" xr3:uid="{00000000-0010-0000-0000-000001000000}" name="SETTLEMENT"/>
    <tableColumn id="2" xr3:uid="{00000000-0010-0000-0000-000002000000}" name="REGION"/>
    <tableColumn id="3" xr3:uid="{00000000-0010-0000-0000-000003000000}" name="BUILDINGS_2020" dataDxfId="31" dataCellStyle="Comma"/>
    <tableColumn id="8" xr3:uid="{0F44B102-0DCF-9044-B015-0910884F9EF7}" name="BUILDINGS_20202" dataDxfId="30" dataCellStyle="Comma"/>
    <tableColumn id="4" xr3:uid="{EF527476-4E77-B14C-8308-DB3676D9FC97}" name="BUILDINGS_2021" dataDxfId="29" dataCellStyle="Comma"/>
    <tableColumn id="6" xr3:uid="{00000000-0010-0000-0000-000006000000}" name="BUILDINGS_2035" dataDxfId="28" dataCellStyle="Comma"/>
    <tableColumn id="7" xr3:uid="{F2EEDC6A-06F3-2944-88BB-E14DDDFA5D5E}" name="BUILDINGS_20352" dataDxfId="27" dataCellStyle="Comma"/>
    <tableColumn id="5" xr3:uid="{D395F2D9-A806-FE42-B7DB-8EDA5B0240B5}" name="BUILDINGS_2036" dataDxfId="26" dataCellStyle="Comma"/>
    <tableColumn id="9" xr3:uid="{00000000-0010-0000-0000-000009000000}" name="BUILDINGS_2050" dataDxfId="25" dataCellStyle="Comma"/>
    <tableColumn id="29" xr3:uid="{7E3A357A-2C24-4145-92DC-301ECE654583}" name="DWELLINGS_2020" dataDxfId="24" dataCellStyle="Comma"/>
    <tableColumn id="28" xr3:uid="{173245F9-7DB9-F245-8863-215365FEBFDB}" name="DWELLINGS_2025" dataDxfId="23" dataCellStyle="Comma"/>
    <tableColumn id="26" xr3:uid="{7FB87387-E2A5-2045-B30C-32E024348BFC}" name="DWELLINGS_2030" dataDxfId="22" dataCellStyle="Comma"/>
    <tableColumn id="25" xr3:uid="{0359BE92-96B2-B04D-B34D-0946C55C2B20}" name="DWELLINGS_2035" dataDxfId="21" dataCellStyle="Comma"/>
    <tableColumn id="22" xr3:uid="{AF22CF14-41DF-5A4D-9399-AA210F5C8F13}" name="DWELLINGS_2040" dataDxfId="20" dataCellStyle="Comma"/>
    <tableColumn id="21" xr3:uid="{FCA2A724-6E41-9544-964B-4A8F8F5D4AF8}" name="DWELLINGS_2045" dataDxfId="19" dataCellStyle="Comma"/>
    <tableColumn id="19" xr3:uid="{F78EA432-CFF3-4949-B610-F01406837D05}" name="DWELLINGS_2050" dataDxfId="18" dataCellStyle="Comma"/>
    <tableColumn id="17" xr3:uid="{00000000-0010-0000-0000-000011000000}" name="OCCUPANTS_2020" dataDxfId="17" dataCellStyle="Comma"/>
    <tableColumn id="11" xr3:uid="{ECAB1994-6A27-4848-8B9A-BF5E075FFC2F}" name="OCCUPANTS_20202" dataDxfId="16" dataCellStyle="Comma"/>
    <tableColumn id="10" xr3:uid="{DC837404-4A57-D54A-9C28-81DC4B671514}" name="OCCUPANTS_2021" dataDxfId="15" dataCellStyle="Comma"/>
    <tableColumn id="20" xr3:uid="{00000000-0010-0000-0000-000014000000}" name="OCCUPANTS_2035" dataDxfId="14" dataCellStyle="Comma"/>
    <tableColumn id="13" xr3:uid="{3EF8D509-5D97-9147-A90B-6562DD246055}" name="OCCUPANTS_20352" dataDxfId="13" dataCellStyle="Comma"/>
    <tableColumn id="12" xr3:uid="{A33F67ED-F4DB-1E46-8C79-E6E013151A05}" name="OCCUPANTS_2036" dataDxfId="12" dataCellStyle="Comma"/>
    <tableColumn id="23" xr3:uid="{00000000-0010-0000-0000-000017000000}" name="OCCUPANTS_2050" dataDxfId="11" dataCellStyle="Comma"/>
    <tableColumn id="24" xr3:uid="{00000000-0010-0000-0000-000018000000}" name="COST_2020" dataDxfId="10" dataCellStyle="Comma"/>
    <tableColumn id="15" xr3:uid="{F8DC38E2-298C-CE44-84B1-F5B9AADB44A0}" name="COST_20202" dataDxfId="9" dataCellStyle="Comma"/>
    <tableColumn id="14" xr3:uid="{45EF11F2-3D4D-624E-AB22-DD88DD36F2B8}" name="COST_2021" dataDxfId="8" dataCellStyle="Comma"/>
    <tableColumn id="27" xr3:uid="{00000000-0010-0000-0000-00001B000000}" name="COST_2035" dataDxfId="7" dataCellStyle="Comma"/>
    <tableColumn id="18" xr3:uid="{64DF2256-6F67-9C4A-B02D-BBC4689B9523}" name="COST_20352" dataDxfId="6" dataCellStyle="Comma"/>
    <tableColumn id="16" xr3:uid="{2C326852-2664-6A4D-AD45-551A7A68CCD0}" name="COST_2036" dataDxfId="5" dataCellStyle="Comma"/>
    <tableColumn id="30" xr3:uid="{00000000-0010-0000-0000-00001E000000}" name="COST_2050" dataDxfId="4" dataCellStyle="Comma"/>
    <tableColumn id="31" xr3:uid="{00000000-0010-0000-0000-00001F000000}" name="INCR_BUILDINGS" dataDxfId="3" dataCellStyle="Percent">
      <calculatedColumnFormula>Table1[[#This Row],[BUILDINGS_2050]]/Table1[[#This Row],[BUILDINGS_2020]]-1</calculatedColumnFormula>
    </tableColumn>
    <tableColumn id="32" xr3:uid="{05353AF5-4899-774F-92DD-04DD5F959FE8}" name="INCR_DWELLINGS" dataDxfId="2" dataCellStyle="Percent">
      <calculatedColumnFormula>Table1[[#This Row],[DWELLINGS_2050]]/Table1[[#This Row],[DWELLINGS_2020]]-1</calculatedColumnFormula>
    </tableColumn>
    <tableColumn id="33" xr3:uid="{00000000-0010-0000-0000-000021000000}" name="INCR_OCCUPANTS" dataDxfId="1" dataCellStyle="Percent">
      <calculatedColumnFormula>Table1[[#This Row],[OCCUPANTS_2050]]/Table1[[#This Row],[OCCUPANTS_2020]]-1</calculatedColumnFormula>
    </tableColumn>
    <tableColumn id="34" xr3:uid="{00000000-0010-0000-0000-000022000000}" name="INCR_COST" dataDxfId="0" dataCellStyle="Comma">
      <calculatedColumnFormula>Table1[[#This Row],[COST_2050]]/Table1[[#This Row],[COST_2020]]-1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"/>
  <sheetViews>
    <sheetView tabSelected="1" workbookViewId="0">
      <selection activeCell="E27" sqref="E27"/>
    </sheetView>
  </sheetViews>
  <sheetFormatPr baseColWidth="10" defaultRowHeight="16" x14ac:dyDescent="0.2"/>
  <cols>
    <col min="1" max="1" width="14.33203125" style="1" customWidth="1"/>
    <col min="2" max="2" width="10.83203125" style="1"/>
    <col min="3" max="27" width="17.83203125" style="1" customWidth="1"/>
    <col min="28" max="28" width="17.6640625" style="1" bestFit="1" customWidth="1"/>
    <col min="29" max="30" width="18.6640625" style="1" bestFit="1" customWidth="1"/>
    <col min="31" max="34" width="17.83203125" style="1" customWidth="1"/>
    <col min="35" max="36" width="16" style="1" customWidth="1"/>
    <col min="37" max="16384" width="10.83203125" style="1"/>
  </cols>
  <sheetData>
    <row r="1" spans="1:34" x14ac:dyDescent="0.2">
      <c r="A1" s="1" t="s">
        <v>8</v>
      </c>
      <c r="B1" s="1" t="s">
        <v>0</v>
      </c>
      <c r="C1" s="1" t="s">
        <v>12</v>
      </c>
      <c r="D1" s="1" t="s">
        <v>25</v>
      </c>
      <c r="E1" s="1" t="s">
        <v>22</v>
      </c>
      <c r="F1" s="1" t="s">
        <v>13</v>
      </c>
      <c r="G1" s="1" t="s">
        <v>24</v>
      </c>
      <c r="H1" s="1" t="s">
        <v>23</v>
      </c>
      <c r="I1" s="1" t="s">
        <v>14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15</v>
      </c>
      <c r="R1" s="1" t="s">
        <v>27</v>
      </c>
      <c r="S1" s="1" t="s">
        <v>26</v>
      </c>
      <c r="T1" s="1" t="s">
        <v>16</v>
      </c>
      <c r="U1" s="1" t="s">
        <v>29</v>
      </c>
      <c r="V1" s="1" t="s">
        <v>28</v>
      </c>
      <c r="W1" s="1" t="s">
        <v>17</v>
      </c>
      <c r="X1" s="1" t="s">
        <v>18</v>
      </c>
      <c r="Y1" s="1" t="s">
        <v>31</v>
      </c>
      <c r="Z1" s="1" t="s">
        <v>30</v>
      </c>
      <c r="AA1" s="1" t="s">
        <v>19</v>
      </c>
      <c r="AB1" s="1" t="s">
        <v>33</v>
      </c>
      <c r="AC1" s="1" t="s">
        <v>32</v>
      </c>
      <c r="AD1" s="1" t="s">
        <v>20</v>
      </c>
      <c r="AE1" s="1" t="s">
        <v>9</v>
      </c>
      <c r="AF1" s="1" t="s">
        <v>41</v>
      </c>
      <c r="AG1" s="1" t="s">
        <v>10</v>
      </c>
      <c r="AH1" s="1" t="s">
        <v>11</v>
      </c>
    </row>
    <row r="2" spans="1:34" x14ac:dyDescent="0.2">
      <c r="A2" s="1" t="s">
        <v>1</v>
      </c>
      <c r="B2" s="1" t="s">
        <v>2</v>
      </c>
      <c r="C2" s="2">
        <v>17352802</v>
      </c>
      <c r="D2" s="2">
        <v>19035686</v>
      </c>
      <c r="E2" s="2">
        <v>20656966</v>
      </c>
      <c r="F2" s="2">
        <v>22125451</v>
      </c>
      <c r="G2" s="2">
        <v>23501733</v>
      </c>
      <c r="H2" s="2">
        <v>24579958</v>
      </c>
      <c r="I2" s="2">
        <v>25378081</v>
      </c>
      <c r="J2" s="2">
        <v>18155947</v>
      </c>
      <c r="K2" s="2">
        <v>19911832</v>
      </c>
      <c r="L2" s="2">
        <v>21604321</v>
      </c>
      <c r="M2" s="2">
        <v>23138206</v>
      </c>
      <c r="N2" s="2">
        <v>24577682</v>
      </c>
      <c r="O2" s="2">
        <v>25704384</v>
      </c>
      <c r="P2" s="2">
        <v>26537494</v>
      </c>
      <c r="Q2" s="2">
        <v>87974357</v>
      </c>
      <c r="R2" s="2">
        <v>96552431</v>
      </c>
      <c r="S2" s="2">
        <v>104806619</v>
      </c>
      <c r="T2" s="2">
        <v>112283287</v>
      </c>
      <c r="U2" s="2">
        <v>119287444</v>
      </c>
      <c r="V2" s="2">
        <v>124795824</v>
      </c>
      <c r="W2" s="2">
        <v>128879791</v>
      </c>
      <c r="X2" s="2">
        <v>235831506322</v>
      </c>
      <c r="Y2" s="2">
        <v>257952714457</v>
      </c>
      <c r="Z2" s="2">
        <v>279254877615</v>
      </c>
      <c r="AA2" s="2">
        <v>298411316250</v>
      </c>
      <c r="AB2" s="2">
        <v>316331672345</v>
      </c>
      <c r="AC2" s="2">
        <v>330271362111</v>
      </c>
      <c r="AD2" s="2">
        <v>340423651937</v>
      </c>
      <c r="AE2" s="3">
        <f>Table1[[#This Row],[BUILDINGS_2050]]/Table1[[#This Row],[BUILDINGS_2020]]-1</f>
        <v>0.46247741431038047</v>
      </c>
      <c r="AF2" s="3">
        <f>Table1[[#This Row],[DWELLINGS_2050]]/Table1[[#This Row],[DWELLINGS_2020]]-1</f>
        <v>0.46164196227274723</v>
      </c>
      <c r="AG2" s="3">
        <f>Table1[[#This Row],[OCCUPANTS_2050]]/Table1[[#This Row],[OCCUPANTS_2020]]-1</f>
        <v>0.46496996846478789</v>
      </c>
      <c r="AH2" s="3">
        <f>Table1[[#This Row],[COST_2050]]/Table1[[#This Row],[COST_2020]]-1</f>
        <v>0.44350369993478234</v>
      </c>
    </row>
    <row r="3" spans="1:34" x14ac:dyDescent="0.2">
      <c r="A3" s="1" t="s">
        <v>1</v>
      </c>
      <c r="B3" s="1" t="s">
        <v>3</v>
      </c>
      <c r="C3" s="2">
        <v>59420107</v>
      </c>
      <c r="D3" s="2">
        <v>64724004</v>
      </c>
      <c r="E3" s="2">
        <v>69589164</v>
      </c>
      <c r="F3" s="2">
        <v>73896513</v>
      </c>
      <c r="G3" s="2">
        <v>77623059</v>
      </c>
      <c r="H3" s="2">
        <v>80662985</v>
      </c>
      <c r="I3" s="2">
        <v>82490216</v>
      </c>
      <c r="J3" s="2">
        <v>61521503</v>
      </c>
      <c r="K3" s="2">
        <v>67010959</v>
      </c>
      <c r="L3" s="2">
        <v>72044399</v>
      </c>
      <c r="M3" s="2">
        <v>76498666</v>
      </c>
      <c r="N3" s="2">
        <v>80350060</v>
      </c>
      <c r="O3" s="2">
        <v>83485941</v>
      </c>
      <c r="P3" s="2">
        <v>85368419</v>
      </c>
      <c r="Q3" s="2">
        <v>278442111</v>
      </c>
      <c r="R3" s="2">
        <v>303462402</v>
      </c>
      <c r="S3" s="2">
        <v>326406316</v>
      </c>
      <c r="T3" s="2">
        <v>346726264</v>
      </c>
      <c r="U3" s="2">
        <v>364382205</v>
      </c>
      <c r="V3" s="2">
        <v>378801654</v>
      </c>
      <c r="W3" s="2">
        <v>387620431</v>
      </c>
      <c r="X3" s="2">
        <v>878397770038</v>
      </c>
      <c r="Y3" s="2">
        <v>956267907194</v>
      </c>
      <c r="Z3" s="2">
        <v>1028192996878</v>
      </c>
      <c r="AA3" s="2">
        <v>1092099113985</v>
      </c>
      <c r="AB3" s="2">
        <v>1147920772471</v>
      </c>
      <c r="AC3" s="2">
        <v>1193013179508</v>
      </c>
      <c r="AD3" s="2">
        <v>1220794227908</v>
      </c>
      <c r="AE3" s="3">
        <f>Table1[[#This Row],[BUILDINGS_2050]]/Table1[[#This Row],[BUILDINGS_2020]]-1</f>
        <v>0.38825424868386715</v>
      </c>
      <c r="AF3" s="3">
        <f>Table1[[#This Row],[DWELLINGS_2050]]/Table1[[#This Row],[DWELLINGS_2020]]-1</f>
        <v>0.38761920364656888</v>
      </c>
      <c r="AG3" s="3">
        <f>Table1[[#This Row],[OCCUPANTS_2050]]/Table1[[#This Row],[OCCUPANTS_2020]]-1</f>
        <v>0.39210419576225664</v>
      </c>
      <c r="AH3" s="3">
        <f>Table1[[#This Row],[COST_2050]]/Table1[[#This Row],[COST_2020]]-1</f>
        <v>0.38979659278414114</v>
      </c>
    </row>
    <row r="4" spans="1:34" x14ac:dyDescent="0.2">
      <c r="A4" s="1" t="s">
        <v>1</v>
      </c>
      <c r="B4" s="1" t="s">
        <v>4</v>
      </c>
      <c r="C4" s="2">
        <v>21369808</v>
      </c>
      <c r="D4" s="2">
        <v>22663127</v>
      </c>
      <c r="E4" s="2">
        <v>23537838</v>
      </c>
      <c r="F4" s="2">
        <v>24151019</v>
      </c>
      <c r="G4" s="2">
        <v>24592343</v>
      </c>
      <c r="H4" s="2">
        <v>24708914</v>
      </c>
      <c r="I4" s="2">
        <v>24662666</v>
      </c>
      <c r="J4" s="2">
        <v>22692910</v>
      </c>
      <c r="K4" s="2">
        <v>23934501</v>
      </c>
      <c r="L4" s="2">
        <v>24680318</v>
      </c>
      <c r="M4" s="2">
        <v>25105203</v>
      </c>
      <c r="N4" s="2">
        <v>25322012</v>
      </c>
      <c r="O4" s="2">
        <v>25162174</v>
      </c>
      <c r="P4" s="2">
        <v>24824885</v>
      </c>
      <c r="Q4" s="2">
        <v>90291176</v>
      </c>
      <c r="R4" s="2">
        <v>94798340</v>
      </c>
      <c r="S4" s="2">
        <v>97415874</v>
      </c>
      <c r="T4" s="2">
        <v>98822700</v>
      </c>
      <c r="U4" s="2">
        <v>99437633</v>
      </c>
      <c r="V4" s="2">
        <v>98632600</v>
      </c>
      <c r="W4" s="2">
        <v>97153826</v>
      </c>
      <c r="X4" s="2">
        <v>446953613844</v>
      </c>
      <c r="Y4" s="2">
        <v>472048376251</v>
      </c>
      <c r="Z4" s="2">
        <v>489001288997</v>
      </c>
      <c r="AA4" s="2">
        <v>500865988207</v>
      </c>
      <c r="AB4" s="2">
        <v>509372145644</v>
      </c>
      <c r="AC4" s="2">
        <v>511573465516</v>
      </c>
      <c r="AD4" s="2">
        <v>510636250523</v>
      </c>
      <c r="AE4" s="3">
        <f>Table1[[#This Row],[BUILDINGS_2050]]/Table1[[#This Row],[BUILDINGS_2020]]-1</f>
        <v>0.15408926462979911</v>
      </c>
      <c r="AF4" s="3">
        <f>Table1[[#This Row],[DWELLINGS_2050]]/Table1[[#This Row],[DWELLINGS_2020]]-1</f>
        <v>9.394894704998169E-2</v>
      </c>
      <c r="AG4" s="3">
        <f>Table1[[#This Row],[OCCUPANTS_2050]]/Table1[[#This Row],[OCCUPANTS_2020]]-1</f>
        <v>7.6005766056253421E-2</v>
      </c>
      <c r="AH4" s="3">
        <f>Table1[[#This Row],[COST_2050]]/Table1[[#This Row],[COST_2020]]-1</f>
        <v>0.14248153433932664</v>
      </c>
    </row>
    <row r="5" spans="1:34" x14ac:dyDescent="0.2">
      <c r="A5" s="1" t="s">
        <v>1</v>
      </c>
      <c r="B5" s="1" t="s">
        <v>5</v>
      </c>
      <c r="C5" s="2">
        <v>20995193</v>
      </c>
      <c r="D5" s="2">
        <v>22346792</v>
      </c>
      <c r="E5" s="2">
        <v>23685932</v>
      </c>
      <c r="F5" s="2">
        <v>24949323</v>
      </c>
      <c r="G5" s="2">
        <v>26078152</v>
      </c>
      <c r="H5" s="2">
        <v>27039264</v>
      </c>
      <c r="I5" s="2">
        <v>27773182</v>
      </c>
      <c r="J5" s="2">
        <v>21871452</v>
      </c>
      <c r="K5" s="2">
        <v>23166392</v>
      </c>
      <c r="L5" s="2">
        <v>24392873</v>
      </c>
      <c r="M5" s="2">
        <v>25508689</v>
      </c>
      <c r="N5" s="2">
        <v>26456216</v>
      </c>
      <c r="O5" s="2">
        <v>27210842</v>
      </c>
      <c r="P5" s="2">
        <v>27681867</v>
      </c>
      <c r="Q5" s="2">
        <v>90129439</v>
      </c>
      <c r="R5" s="2">
        <v>95987682</v>
      </c>
      <c r="S5" s="2">
        <v>101580697</v>
      </c>
      <c r="T5" s="2">
        <v>106723816</v>
      </c>
      <c r="U5" s="2">
        <v>111146571</v>
      </c>
      <c r="V5" s="2">
        <v>114733364</v>
      </c>
      <c r="W5" s="2">
        <v>117123486</v>
      </c>
      <c r="X5" s="2">
        <v>468036129309</v>
      </c>
      <c r="Y5" s="2">
        <v>492424513344</v>
      </c>
      <c r="Z5" s="2">
        <v>516692869994</v>
      </c>
      <c r="AA5" s="2">
        <v>539424633109</v>
      </c>
      <c r="AB5" s="2">
        <v>559477020499</v>
      </c>
      <c r="AC5" s="2">
        <v>576219001637</v>
      </c>
      <c r="AD5" s="2">
        <v>588720287304</v>
      </c>
      <c r="AE5" s="3">
        <f>Table1[[#This Row],[BUILDINGS_2050]]/Table1[[#This Row],[BUILDINGS_2020]]-1</f>
        <v>0.32283527948516588</v>
      </c>
      <c r="AF5" s="3">
        <f>Table1[[#This Row],[DWELLINGS_2050]]/Table1[[#This Row],[DWELLINGS_2020]]-1</f>
        <v>0.2656620602966826</v>
      </c>
      <c r="AG5" s="3">
        <f>Table1[[#This Row],[OCCUPANTS_2050]]/Table1[[#This Row],[OCCUPANTS_2020]]-1</f>
        <v>0.29950310685945802</v>
      </c>
      <c r="AH5" s="3">
        <f>Table1[[#This Row],[COST_2050]]/Table1[[#This Row],[COST_2020]]-1</f>
        <v>0.25785222643639893</v>
      </c>
    </row>
    <row r="6" spans="1:34" ht="17" thickBot="1" x14ac:dyDescent="0.25">
      <c r="A6" s="4" t="s">
        <v>1</v>
      </c>
      <c r="B6" s="4" t="s">
        <v>6</v>
      </c>
      <c r="C6" s="5">
        <v>39689290</v>
      </c>
      <c r="D6" s="5">
        <v>42298189</v>
      </c>
      <c r="E6" s="5">
        <v>44937726</v>
      </c>
      <c r="F6" s="5">
        <v>47480231</v>
      </c>
      <c r="G6" s="5">
        <v>49833783</v>
      </c>
      <c r="H6" s="5">
        <v>51950445</v>
      </c>
      <c r="I6" s="5">
        <v>53451458</v>
      </c>
      <c r="J6" s="5">
        <v>41439893</v>
      </c>
      <c r="K6" s="5">
        <v>44159588</v>
      </c>
      <c r="L6" s="5">
        <v>46910731</v>
      </c>
      <c r="M6" s="5">
        <v>49559871</v>
      </c>
      <c r="N6" s="5">
        <v>52011517</v>
      </c>
      <c r="O6" s="5">
        <v>54215360</v>
      </c>
      <c r="P6" s="5">
        <v>55776229</v>
      </c>
      <c r="Q6" s="5">
        <v>207896204</v>
      </c>
      <c r="R6" s="5">
        <v>222385925</v>
      </c>
      <c r="S6" s="5">
        <v>237062635</v>
      </c>
      <c r="T6" s="5">
        <v>251229647</v>
      </c>
      <c r="U6" s="5">
        <v>264415393</v>
      </c>
      <c r="V6" s="5">
        <v>276323679</v>
      </c>
      <c r="W6" s="5">
        <v>285068336</v>
      </c>
      <c r="X6" s="5">
        <v>811117747964</v>
      </c>
      <c r="Y6" s="5">
        <v>858284808937</v>
      </c>
      <c r="Z6" s="5">
        <v>905677176952</v>
      </c>
      <c r="AA6" s="5">
        <v>950790655068</v>
      </c>
      <c r="AB6" s="5">
        <v>992386036640</v>
      </c>
      <c r="AC6" s="5">
        <v>1029098638817</v>
      </c>
      <c r="AD6" s="5">
        <v>1052968499486</v>
      </c>
      <c r="AE6" s="6">
        <f>Table1[[#This Row],[BUILDINGS_2050]]/Table1[[#This Row],[BUILDINGS_2020]]-1</f>
        <v>0.34674764905091515</v>
      </c>
      <c r="AF6" s="6">
        <f>Table1[[#This Row],[DWELLINGS_2050]]/Table1[[#This Row],[DWELLINGS_2020]]-1</f>
        <v>0.34595494732575682</v>
      </c>
      <c r="AG6" s="6">
        <f>Table1[[#This Row],[OCCUPANTS_2050]]/Table1[[#This Row],[OCCUPANTS_2020]]-1</f>
        <v>0.37120510387000616</v>
      </c>
      <c r="AH6" s="6">
        <f>Table1[[#This Row],[COST_2050]]/Table1[[#This Row],[COST_2020]]-1</f>
        <v>0.29816971966039896</v>
      </c>
    </row>
    <row r="7" spans="1:34" ht="17" thickTop="1" x14ac:dyDescent="0.2">
      <c r="A7" s="1" t="s">
        <v>7</v>
      </c>
      <c r="B7" s="1" t="s">
        <v>2</v>
      </c>
      <c r="C7" s="2">
        <v>13354138</v>
      </c>
      <c r="D7" s="2">
        <v>16259506</v>
      </c>
      <c r="E7" s="2">
        <v>19635169</v>
      </c>
      <c r="F7" s="2">
        <v>23430378</v>
      </c>
      <c r="G7" s="2">
        <v>27812630</v>
      </c>
      <c r="H7" s="2">
        <v>32523176</v>
      </c>
      <c r="I7" s="2">
        <v>37555271</v>
      </c>
      <c r="J7" s="2">
        <v>14384034</v>
      </c>
      <c r="K7" s="2">
        <v>17507803</v>
      </c>
      <c r="L7" s="2">
        <v>21135483</v>
      </c>
      <c r="M7" s="2">
        <v>25212432</v>
      </c>
      <c r="N7" s="2">
        <v>29917412</v>
      </c>
      <c r="O7" s="2">
        <v>34974317</v>
      </c>
      <c r="P7" s="2">
        <v>40375885</v>
      </c>
      <c r="Q7" s="2">
        <v>70481698</v>
      </c>
      <c r="R7" s="2">
        <v>86027498</v>
      </c>
      <c r="S7" s="2">
        <v>104149299</v>
      </c>
      <c r="T7" s="2">
        <v>124570351</v>
      </c>
      <c r="U7" s="2">
        <v>148224147</v>
      </c>
      <c r="V7" s="2">
        <v>173675877</v>
      </c>
      <c r="W7" s="2">
        <v>200871768</v>
      </c>
      <c r="X7" s="2">
        <v>256238628627</v>
      </c>
      <c r="Y7" s="2">
        <v>310263612756</v>
      </c>
      <c r="Z7" s="2">
        <v>372428373152</v>
      </c>
      <c r="AA7" s="2">
        <v>441895184162</v>
      </c>
      <c r="AB7" s="2">
        <v>521368368798</v>
      </c>
      <c r="AC7" s="2">
        <v>606617777913</v>
      </c>
      <c r="AD7" s="2">
        <v>697450869649</v>
      </c>
      <c r="AE7" s="3">
        <f>Table1[[#This Row],[BUILDINGS_2050]]/Table1[[#This Row],[BUILDINGS_2020]]-1</f>
        <v>1.812257219447635</v>
      </c>
      <c r="AF7" s="3">
        <f>Table1[[#This Row],[DWELLINGS_2050]]/Table1[[#This Row],[DWELLINGS_2020]]-1</f>
        <v>1.8069931564399808</v>
      </c>
      <c r="AG7" s="3">
        <f>Table1[[#This Row],[OCCUPANTS_2050]]/Table1[[#This Row],[OCCUPANTS_2020]]-1</f>
        <v>1.8499848003094366</v>
      </c>
      <c r="AH7" s="3">
        <f>Table1[[#This Row],[COST_2050]]/Table1[[#This Row],[COST_2020]]-1</f>
        <v>1.72188027771668</v>
      </c>
    </row>
    <row r="8" spans="1:34" x14ac:dyDescent="0.2">
      <c r="A8" s="1" t="s">
        <v>7</v>
      </c>
      <c r="B8" s="1" t="s">
        <v>3</v>
      </c>
      <c r="C8" s="2">
        <v>26167099</v>
      </c>
      <c r="D8" s="2">
        <v>32505556</v>
      </c>
      <c r="E8" s="2">
        <v>39944236</v>
      </c>
      <c r="F8" s="2">
        <v>48578757</v>
      </c>
      <c r="G8" s="2">
        <v>58346837</v>
      </c>
      <c r="H8" s="2">
        <v>69213164</v>
      </c>
      <c r="I8" s="2">
        <v>80886257</v>
      </c>
      <c r="J8" s="2">
        <v>27943613</v>
      </c>
      <c r="K8" s="2">
        <v>34712195</v>
      </c>
      <c r="L8" s="2">
        <v>42657444</v>
      </c>
      <c r="M8" s="2">
        <v>51883555</v>
      </c>
      <c r="N8" s="2">
        <v>62320824</v>
      </c>
      <c r="O8" s="2">
        <v>73924600</v>
      </c>
      <c r="P8" s="2">
        <v>86392062</v>
      </c>
      <c r="Q8" s="2">
        <v>113275625</v>
      </c>
      <c r="R8" s="2">
        <v>140444194</v>
      </c>
      <c r="S8" s="2">
        <v>172403481</v>
      </c>
      <c r="T8" s="2">
        <v>209627470</v>
      </c>
      <c r="U8" s="2">
        <v>251743092</v>
      </c>
      <c r="V8" s="2">
        <v>298579426</v>
      </c>
      <c r="W8" s="2">
        <v>348994049</v>
      </c>
      <c r="X8" s="2">
        <v>523178835259</v>
      </c>
      <c r="Y8" s="2">
        <v>649966945851</v>
      </c>
      <c r="Z8" s="2">
        <v>798980022685</v>
      </c>
      <c r="AA8" s="2">
        <v>972484876923</v>
      </c>
      <c r="AB8" s="2">
        <v>1168738065389</v>
      </c>
      <c r="AC8" s="2">
        <v>1385822453917</v>
      </c>
      <c r="AD8" s="2">
        <v>1619340673372</v>
      </c>
      <c r="AE8" s="3">
        <f>Table1[[#This Row],[BUILDINGS_2050]]/Table1[[#This Row],[BUILDINGS_2020]]-1</f>
        <v>2.0911434622538785</v>
      </c>
      <c r="AF8" s="3">
        <f>Table1[[#This Row],[DWELLINGS_2050]]/Table1[[#This Row],[DWELLINGS_2020]]-1</f>
        <v>2.0916568304893142</v>
      </c>
      <c r="AG8" s="3">
        <f>Table1[[#This Row],[OCCUPANTS_2050]]/Table1[[#This Row],[OCCUPANTS_2020]]-1</f>
        <v>2.0809280372542638</v>
      </c>
      <c r="AH8" s="3">
        <f>Table1[[#This Row],[COST_2050]]/Table1[[#This Row],[COST_2020]]-1</f>
        <v>2.0951953027120149</v>
      </c>
    </row>
    <row r="9" spans="1:34" x14ac:dyDescent="0.2">
      <c r="A9" s="1" t="s">
        <v>7</v>
      </c>
      <c r="B9" s="1" t="s">
        <v>4</v>
      </c>
      <c r="C9" s="2">
        <v>24570933</v>
      </c>
      <c r="D9" s="2">
        <v>27250874</v>
      </c>
      <c r="E9" s="2">
        <v>30011571</v>
      </c>
      <c r="F9" s="2">
        <v>32881492</v>
      </c>
      <c r="G9" s="2">
        <v>36161795</v>
      </c>
      <c r="H9" s="2">
        <v>39711929</v>
      </c>
      <c r="I9" s="2">
        <v>43353992</v>
      </c>
      <c r="J9" s="2">
        <v>28531379</v>
      </c>
      <c r="K9" s="2">
        <v>31638651</v>
      </c>
      <c r="L9" s="2">
        <v>34839959</v>
      </c>
      <c r="M9" s="2">
        <v>38170069</v>
      </c>
      <c r="N9" s="2">
        <v>41979857</v>
      </c>
      <c r="O9" s="2">
        <v>46105199</v>
      </c>
      <c r="P9" s="2">
        <v>50338751</v>
      </c>
      <c r="Q9" s="2">
        <v>115562137</v>
      </c>
      <c r="R9" s="2">
        <v>128178874</v>
      </c>
      <c r="S9" s="2">
        <v>140966587</v>
      </c>
      <c r="T9" s="2">
        <v>154047937</v>
      </c>
      <c r="U9" s="2">
        <v>168822491</v>
      </c>
      <c r="V9" s="2">
        <v>184727973</v>
      </c>
      <c r="W9" s="2">
        <v>200958702</v>
      </c>
      <c r="X9" s="2">
        <v>984085195624</v>
      </c>
      <c r="Y9" s="2">
        <v>1089951707260</v>
      </c>
      <c r="Z9" s="2">
        <v>1197021463990</v>
      </c>
      <c r="AA9" s="2">
        <v>1306183854193</v>
      </c>
      <c r="AB9" s="2">
        <v>1429493490538</v>
      </c>
      <c r="AC9" s="2">
        <v>1562062666970</v>
      </c>
      <c r="AD9" s="2">
        <v>1697189682037</v>
      </c>
      <c r="AE9" s="3">
        <f>Table1[[#This Row],[BUILDINGS_2050]]/Table1[[#This Row],[BUILDINGS_2020]]-1</f>
        <v>0.76444223750070872</v>
      </c>
      <c r="AF9" s="3">
        <f>Table1[[#This Row],[DWELLINGS_2050]]/Table1[[#This Row],[DWELLINGS_2020]]-1</f>
        <v>0.76432940728171594</v>
      </c>
      <c r="AG9" s="3">
        <f>Table1[[#This Row],[OCCUPANTS_2050]]/Table1[[#This Row],[OCCUPANTS_2020]]-1</f>
        <v>0.73896664787360233</v>
      </c>
      <c r="AH9" s="3">
        <f>Table1[[#This Row],[COST_2050]]/Table1[[#This Row],[COST_2020]]-1</f>
        <v>0.72463694158189895</v>
      </c>
    </row>
    <row r="10" spans="1:34" x14ac:dyDescent="0.2">
      <c r="A10" s="1" t="s">
        <v>7</v>
      </c>
      <c r="B10" s="1" t="s">
        <v>5</v>
      </c>
      <c r="C10" s="2">
        <v>24586160</v>
      </c>
      <c r="D10" s="2">
        <v>28281530</v>
      </c>
      <c r="E10" s="2">
        <v>32373869</v>
      </c>
      <c r="F10" s="2">
        <v>36880757</v>
      </c>
      <c r="G10" s="2">
        <v>41779864</v>
      </c>
      <c r="H10" s="2">
        <v>46977830</v>
      </c>
      <c r="I10" s="2">
        <v>52511025</v>
      </c>
      <c r="J10" s="2">
        <v>27450117</v>
      </c>
      <c r="K10" s="2">
        <v>31538181</v>
      </c>
      <c r="L10" s="2">
        <v>36053708</v>
      </c>
      <c r="M10" s="2">
        <v>41012946</v>
      </c>
      <c r="N10" s="2">
        <v>46394561</v>
      </c>
      <c r="O10" s="2">
        <v>52092800</v>
      </c>
      <c r="P10" s="2">
        <v>58151121</v>
      </c>
      <c r="Q10" s="2">
        <v>93620343</v>
      </c>
      <c r="R10" s="2">
        <v>108911882</v>
      </c>
      <c r="S10" s="2">
        <v>126082841</v>
      </c>
      <c r="T10" s="2">
        <v>145307792</v>
      </c>
      <c r="U10" s="2">
        <v>166369300</v>
      </c>
      <c r="V10" s="2">
        <v>189013004</v>
      </c>
      <c r="W10" s="2">
        <v>213320729</v>
      </c>
      <c r="X10" s="2">
        <v>947979944669</v>
      </c>
      <c r="Y10" s="2">
        <v>1071376735775</v>
      </c>
      <c r="Z10" s="2">
        <v>1203632317139</v>
      </c>
      <c r="AA10" s="2">
        <v>1343599654463</v>
      </c>
      <c r="AB10" s="2">
        <v>1492536728587</v>
      </c>
      <c r="AC10" s="2">
        <v>1645506621100</v>
      </c>
      <c r="AD10" s="2">
        <v>1804934959151</v>
      </c>
      <c r="AE10" s="3">
        <f>Table1[[#This Row],[BUILDINGS_2050]]/Table1[[#This Row],[BUILDINGS_2020]]-1</f>
        <v>1.1357961145620137</v>
      </c>
      <c r="AF10" s="3">
        <f>Table1[[#This Row],[DWELLINGS_2050]]/Table1[[#This Row],[DWELLINGS_2020]]-1</f>
        <v>1.1184288941282108</v>
      </c>
      <c r="AG10" s="3">
        <f>Table1[[#This Row],[OCCUPANTS_2050]]/Table1[[#This Row],[OCCUPANTS_2020]]-1</f>
        <v>1.2785723931816828</v>
      </c>
      <c r="AH10" s="3">
        <f>Table1[[#This Row],[COST_2050]]/Table1[[#This Row],[COST_2020]]-1</f>
        <v>0.90398010981257348</v>
      </c>
    </row>
    <row r="11" spans="1:34" ht="17" thickBot="1" x14ac:dyDescent="0.25">
      <c r="A11" s="4" t="s">
        <v>7</v>
      </c>
      <c r="B11" s="4" t="s">
        <v>6</v>
      </c>
      <c r="C11" s="5">
        <v>40099188</v>
      </c>
      <c r="D11" s="5">
        <v>48403387</v>
      </c>
      <c r="E11" s="5">
        <v>57793103</v>
      </c>
      <c r="F11" s="5">
        <v>68136797</v>
      </c>
      <c r="G11" s="5">
        <v>79491954</v>
      </c>
      <c r="H11" s="5">
        <v>91819781</v>
      </c>
      <c r="I11" s="5">
        <v>104997930</v>
      </c>
      <c r="J11" s="5">
        <v>42956957</v>
      </c>
      <c r="K11" s="5">
        <v>51848336</v>
      </c>
      <c r="L11" s="5">
        <v>61900150</v>
      </c>
      <c r="M11" s="5">
        <v>72972659</v>
      </c>
      <c r="N11" s="5">
        <v>85127333</v>
      </c>
      <c r="O11" s="5">
        <v>98321836</v>
      </c>
      <c r="P11" s="5">
        <v>112425432</v>
      </c>
      <c r="Q11" s="5">
        <v>188824315</v>
      </c>
      <c r="R11" s="5">
        <v>228308103</v>
      </c>
      <c r="S11" s="5">
        <v>273159629</v>
      </c>
      <c r="T11" s="5">
        <v>322805104</v>
      </c>
      <c r="U11" s="5">
        <v>377635831</v>
      </c>
      <c r="V11" s="5">
        <v>437349551</v>
      </c>
      <c r="W11" s="5">
        <v>501441819</v>
      </c>
      <c r="X11" s="5">
        <v>1091293981203</v>
      </c>
      <c r="Y11" s="5">
        <v>1314410021249</v>
      </c>
      <c r="Z11" s="5">
        <v>1564767974767</v>
      </c>
      <c r="AA11" s="5">
        <v>1838871084384</v>
      </c>
      <c r="AB11" s="5">
        <v>2138333057643</v>
      </c>
      <c r="AC11" s="5">
        <v>2461684413423</v>
      </c>
      <c r="AD11" s="5">
        <v>2805712877786</v>
      </c>
      <c r="AE11" s="6">
        <f>Table1[[#This Row],[BUILDINGS_2050]]/Table1[[#This Row],[BUILDINGS_2020]]-1</f>
        <v>1.6184552664757201</v>
      </c>
      <c r="AF11" s="6">
        <f>Table1[[#This Row],[DWELLINGS_2050]]/Table1[[#This Row],[DWELLINGS_2020]]-1</f>
        <v>1.6171647121093797</v>
      </c>
      <c r="AG11" s="6">
        <f>Table1[[#This Row],[OCCUPANTS_2050]]/Table1[[#This Row],[OCCUPANTS_2020]]-1</f>
        <v>1.65559983098575</v>
      </c>
      <c r="AH11" s="6">
        <f>Table1[[#This Row],[COST_2050]]/Table1[[#This Row],[COST_2020]]-1</f>
        <v>1.5709963823800175</v>
      </c>
    </row>
    <row r="12" spans="1:34" ht="17" thickTop="1" x14ac:dyDescent="0.2">
      <c r="A12" s="1" t="s">
        <v>21</v>
      </c>
      <c r="B12" s="1" t="s">
        <v>2</v>
      </c>
      <c r="C12" s="2">
        <v>30706940</v>
      </c>
      <c r="D12" s="2">
        <v>35295192</v>
      </c>
      <c r="E12" s="2">
        <v>40292135</v>
      </c>
      <c r="F12" s="2">
        <v>45555829</v>
      </c>
      <c r="G12" s="2">
        <v>51314363</v>
      </c>
      <c r="H12" s="2">
        <v>57103134</v>
      </c>
      <c r="I12" s="2">
        <v>62933352</v>
      </c>
      <c r="J12" s="2">
        <v>32539981</v>
      </c>
      <c r="K12" s="2">
        <v>37419635</v>
      </c>
      <c r="L12" s="2">
        <v>42739804</v>
      </c>
      <c r="M12" s="2">
        <v>48350638</v>
      </c>
      <c r="N12" s="2">
        <v>54495094</v>
      </c>
      <c r="O12" s="2">
        <v>60678701</v>
      </c>
      <c r="P12" s="2">
        <v>66913379</v>
      </c>
      <c r="Q12" s="2">
        <v>158456055</v>
      </c>
      <c r="R12" s="2">
        <v>182579929</v>
      </c>
      <c r="S12" s="2">
        <v>208955918</v>
      </c>
      <c r="T12" s="2">
        <v>236853638</v>
      </c>
      <c r="U12" s="2">
        <v>267511591</v>
      </c>
      <c r="V12" s="2">
        <v>298471701</v>
      </c>
      <c r="W12" s="2">
        <v>329751559</v>
      </c>
      <c r="X12" s="2">
        <v>492070134949</v>
      </c>
      <c r="Y12" s="2">
        <v>568216327213</v>
      </c>
      <c r="Z12" s="2">
        <v>651683250767</v>
      </c>
      <c r="AA12" s="2">
        <v>740306500412</v>
      </c>
      <c r="AB12" s="2">
        <v>837700041143</v>
      </c>
      <c r="AC12" s="2">
        <v>936889140024</v>
      </c>
      <c r="AD12" s="2">
        <v>1037874521586</v>
      </c>
      <c r="AE12" s="3">
        <f>Table1[[#This Row],[BUILDINGS_2050]]/Table1[[#This Row],[BUILDINGS_2020]]-1</f>
        <v>1.0494830158915214</v>
      </c>
      <c r="AF12" s="3">
        <f>Table1[[#This Row],[DWELLINGS_2050]]/Table1[[#This Row],[DWELLINGS_2020]]-1</f>
        <v>1.056343517840407</v>
      </c>
      <c r="AG12" s="3">
        <f>Table1[[#This Row],[OCCUPANTS_2050]]/Table1[[#This Row],[OCCUPANTS_2020]]-1</f>
        <v>1.0810284529676069</v>
      </c>
      <c r="AH12" s="3">
        <f>Table1[[#This Row],[COST_2050]]/Table1[[#This Row],[COST_2020]]-1</f>
        <v>1.109200392122089</v>
      </c>
    </row>
    <row r="13" spans="1:34" x14ac:dyDescent="0.2">
      <c r="A13" s="1" t="s">
        <v>21</v>
      </c>
      <c r="B13" s="1" t="s">
        <v>3</v>
      </c>
      <c r="C13" s="2">
        <v>85587206</v>
      </c>
      <c r="D13" s="2">
        <v>97229560</v>
      </c>
      <c r="E13" s="2">
        <v>109533400</v>
      </c>
      <c r="F13" s="2">
        <v>122475270</v>
      </c>
      <c r="G13" s="2">
        <v>135969896</v>
      </c>
      <c r="H13" s="2">
        <v>149876149</v>
      </c>
      <c r="I13" s="2">
        <v>163376473</v>
      </c>
      <c r="J13" s="2">
        <v>89465116</v>
      </c>
      <c r="K13" s="2">
        <v>101723154</v>
      </c>
      <c r="L13" s="2">
        <v>114701843</v>
      </c>
      <c r="M13" s="2">
        <v>128382221</v>
      </c>
      <c r="N13" s="2">
        <v>142670884</v>
      </c>
      <c r="O13" s="2">
        <v>157410541</v>
      </c>
      <c r="P13" s="2">
        <v>171760481</v>
      </c>
      <c r="Q13" s="2">
        <v>391717736</v>
      </c>
      <c r="R13" s="2">
        <v>443906596</v>
      </c>
      <c r="S13" s="2">
        <v>498809797</v>
      </c>
      <c r="T13" s="2">
        <v>556353734</v>
      </c>
      <c r="U13" s="2">
        <v>616125297</v>
      </c>
      <c r="V13" s="2">
        <v>677381080</v>
      </c>
      <c r="W13" s="2">
        <v>736614480</v>
      </c>
      <c r="X13" s="2">
        <v>1401576605297</v>
      </c>
      <c r="Y13" s="2">
        <v>1606234853045</v>
      </c>
      <c r="Z13" s="2">
        <v>1827173019563</v>
      </c>
      <c r="AA13" s="2">
        <v>2064583990908</v>
      </c>
      <c r="AB13" s="2">
        <v>2316658837860</v>
      </c>
      <c r="AC13" s="2">
        <v>2578835633425</v>
      </c>
      <c r="AD13" s="2">
        <v>2840134901280</v>
      </c>
      <c r="AE13" s="3">
        <f>Table1[[#This Row],[BUILDINGS_2050]]/Table1[[#This Row],[BUILDINGS_2020]]-1</f>
        <v>0.90888896408185116</v>
      </c>
      <c r="AF13" s="3">
        <f>Table1[[#This Row],[DWELLINGS_2050]]/Table1[[#This Row],[DWELLINGS_2020]]-1</f>
        <v>0.91985981441079234</v>
      </c>
      <c r="AG13" s="3">
        <f>Table1[[#This Row],[OCCUPANTS_2050]]/Table1[[#This Row],[OCCUPANTS_2020]]-1</f>
        <v>0.88047262685088112</v>
      </c>
      <c r="AH13" s="3">
        <f>Table1[[#This Row],[COST_2050]]/Table1[[#This Row],[COST_2020]]-1</f>
        <v>1.0263857790906572</v>
      </c>
    </row>
    <row r="14" spans="1:34" x14ac:dyDescent="0.2">
      <c r="A14" s="1" t="s">
        <v>21</v>
      </c>
      <c r="B14" s="1" t="s">
        <v>4</v>
      </c>
      <c r="C14" s="2">
        <v>45940741</v>
      </c>
      <c r="D14" s="2">
        <v>49914001</v>
      </c>
      <c r="E14" s="2">
        <v>53549409</v>
      </c>
      <c r="F14" s="2">
        <v>57032511</v>
      </c>
      <c r="G14" s="2">
        <v>60754138</v>
      </c>
      <c r="H14" s="2">
        <v>64420843</v>
      </c>
      <c r="I14" s="2">
        <v>68016658</v>
      </c>
      <c r="J14" s="2">
        <v>51224289</v>
      </c>
      <c r="K14" s="2">
        <v>55573152</v>
      </c>
      <c r="L14" s="2">
        <v>59520277</v>
      </c>
      <c r="M14" s="2">
        <v>63275272</v>
      </c>
      <c r="N14" s="2">
        <v>67301869</v>
      </c>
      <c r="O14" s="2">
        <v>71267373</v>
      </c>
      <c r="P14" s="2">
        <v>75163636</v>
      </c>
      <c r="Q14" s="2">
        <v>205853313</v>
      </c>
      <c r="R14" s="2">
        <v>222977214</v>
      </c>
      <c r="S14" s="2">
        <v>238382461</v>
      </c>
      <c r="T14" s="2">
        <v>252870637</v>
      </c>
      <c r="U14" s="2">
        <v>268260124</v>
      </c>
      <c r="V14" s="2">
        <v>283360573</v>
      </c>
      <c r="W14" s="2">
        <v>298112528</v>
      </c>
      <c r="X14" s="2">
        <v>1431038809468</v>
      </c>
      <c r="Y14" s="2">
        <v>1562000083511</v>
      </c>
      <c r="Z14" s="2">
        <v>1686022752987</v>
      </c>
      <c r="AA14" s="2">
        <v>1807049842400</v>
      </c>
      <c r="AB14" s="2">
        <v>1938865636182</v>
      </c>
      <c r="AC14" s="2">
        <v>2073636132486</v>
      </c>
      <c r="AD14" s="2">
        <v>2207825932560</v>
      </c>
      <c r="AE14" s="3">
        <f>Table1[[#This Row],[BUILDINGS_2050]]/Table1[[#This Row],[BUILDINGS_2020]]-1</f>
        <v>0.48053027703667217</v>
      </c>
      <c r="AF14" s="3">
        <f>Table1[[#This Row],[DWELLINGS_2050]]/Table1[[#This Row],[DWELLINGS_2020]]-1</f>
        <v>0.4673436658144734</v>
      </c>
      <c r="AG14" s="3">
        <f>Table1[[#This Row],[OCCUPANTS_2050]]/Table1[[#This Row],[OCCUPANTS_2020]]-1</f>
        <v>0.44817940335990603</v>
      </c>
      <c r="AH14" s="3">
        <f>Table1[[#This Row],[COST_2050]]/Table1[[#This Row],[COST_2020]]-1</f>
        <v>0.54281345687667049</v>
      </c>
    </row>
    <row r="15" spans="1:34" x14ac:dyDescent="0.2">
      <c r="A15" s="1" t="s">
        <v>21</v>
      </c>
      <c r="B15" s="1" t="s">
        <v>5</v>
      </c>
      <c r="C15" s="2">
        <v>45581353</v>
      </c>
      <c r="D15" s="2">
        <v>50628322</v>
      </c>
      <c r="E15" s="2">
        <v>56059801</v>
      </c>
      <c r="F15" s="2">
        <v>61830080</v>
      </c>
      <c r="G15" s="2">
        <v>67858016</v>
      </c>
      <c r="H15" s="2">
        <v>74017094</v>
      </c>
      <c r="I15" s="2">
        <v>80284207</v>
      </c>
      <c r="J15" s="2">
        <v>49321569</v>
      </c>
      <c r="K15" s="2">
        <v>54704573</v>
      </c>
      <c r="L15" s="2">
        <v>60446581</v>
      </c>
      <c r="M15" s="2">
        <v>66521635</v>
      </c>
      <c r="N15" s="2">
        <v>72850777</v>
      </c>
      <c r="O15" s="2">
        <v>79303642</v>
      </c>
      <c r="P15" s="2">
        <v>85832988</v>
      </c>
      <c r="Q15" s="2">
        <v>183749782</v>
      </c>
      <c r="R15" s="2">
        <v>204899564</v>
      </c>
      <c r="S15" s="2">
        <v>227663538</v>
      </c>
      <c r="T15" s="2">
        <v>252031608</v>
      </c>
      <c r="U15" s="2">
        <v>277515871</v>
      </c>
      <c r="V15" s="2">
        <v>303746368</v>
      </c>
      <c r="W15" s="2">
        <v>330444215</v>
      </c>
      <c r="X15" s="2">
        <v>1416016073978</v>
      </c>
      <c r="Y15" s="2">
        <v>1563801249119</v>
      </c>
      <c r="Z15" s="2">
        <v>1720325187133</v>
      </c>
      <c r="AA15" s="2">
        <v>1883024287572</v>
      </c>
      <c r="AB15" s="2">
        <v>2052013749086</v>
      </c>
      <c r="AC15" s="2">
        <v>2221725622737</v>
      </c>
      <c r="AD15" s="2">
        <v>2393655246455</v>
      </c>
      <c r="AE15" s="3">
        <f>Table1[[#This Row],[BUILDINGS_2050]]/Table1[[#This Row],[BUILDINGS_2020]]-1</f>
        <v>0.76133883081531173</v>
      </c>
      <c r="AF15" s="3">
        <f>Table1[[#This Row],[DWELLINGS_2050]]/Table1[[#This Row],[DWELLINGS_2020]]-1</f>
        <v>0.74027286114924684</v>
      </c>
      <c r="AG15" s="3">
        <f>Table1[[#This Row],[OCCUPANTS_2050]]/Table1[[#This Row],[OCCUPANTS_2020]]-1</f>
        <v>0.79833799748399148</v>
      </c>
      <c r="AH15" s="3">
        <f>Table1[[#This Row],[COST_2050]]/Table1[[#This Row],[COST_2020]]-1</f>
        <v>0.69041530703145759</v>
      </c>
    </row>
    <row r="16" spans="1:34" x14ac:dyDescent="0.2">
      <c r="A16" s="1" t="s">
        <v>21</v>
      </c>
      <c r="B16" s="1" t="s">
        <v>6</v>
      </c>
      <c r="C16" s="2">
        <v>79788478</v>
      </c>
      <c r="D16" s="2">
        <v>90701576</v>
      </c>
      <c r="E16" s="2">
        <v>102730829</v>
      </c>
      <c r="F16" s="2">
        <v>115617028</v>
      </c>
      <c r="G16" s="2">
        <v>129325737</v>
      </c>
      <c r="H16" s="2">
        <v>143770226</v>
      </c>
      <c r="I16" s="2">
        <v>158449388</v>
      </c>
      <c r="J16" s="2">
        <v>84396850</v>
      </c>
      <c r="K16" s="2">
        <v>96007924</v>
      </c>
      <c r="L16" s="2">
        <v>108810881</v>
      </c>
      <c r="M16" s="2">
        <v>122532530</v>
      </c>
      <c r="N16" s="2">
        <v>137138850</v>
      </c>
      <c r="O16" s="2">
        <v>152537196</v>
      </c>
      <c r="P16" s="2">
        <v>168201661</v>
      </c>
      <c r="Q16" s="2">
        <v>396720519</v>
      </c>
      <c r="R16" s="2">
        <v>450694028</v>
      </c>
      <c r="S16" s="2">
        <v>510222264</v>
      </c>
      <c r="T16" s="2">
        <v>574034751</v>
      </c>
      <c r="U16" s="2">
        <v>642051224</v>
      </c>
      <c r="V16" s="2">
        <v>713673230</v>
      </c>
      <c r="W16" s="2">
        <v>786510155</v>
      </c>
      <c r="X16" s="2">
        <v>1902411729167</v>
      </c>
      <c r="Y16" s="2">
        <v>2172694830186</v>
      </c>
      <c r="Z16" s="2">
        <v>2470445151719</v>
      </c>
      <c r="AA16" s="2">
        <v>2789661739452</v>
      </c>
      <c r="AB16" s="2">
        <v>3130719094283</v>
      </c>
      <c r="AC16" s="2">
        <v>3490783052240</v>
      </c>
      <c r="AD16" s="2">
        <v>3858681377272</v>
      </c>
      <c r="AE16" s="3">
        <f>Table1[[#This Row],[BUILDINGS_2050]]/Table1[[#This Row],[BUILDINGS_2020]]-1</f>
        <v>0.98586803473052842</v>
      </c>
      <c r="AF16" s="3">
        <f>Table1[[#This Row],[DWELLINGS_2050]]/Table1[[#This Row],[DWELLINGS_2020]]-1</f>
        <v>0.99298505809162307</v>
      </c>
      <c r="AG16" s="3">
        <f>Table1[[#This Row],[OCCUPANTS_2050]]/Table1[[#This Row],[OCCUPANTS_2020]]-1</f>
        <v>0.98252955753972482</v>
      </c>
      <c r="AH16" s="3">
        <f>Table1[[#This Row],[COST_2050]]/Table1[[#This Row],[COST_2020]]-1</f>
        <v>1.0283103379317278</v>
      </c>
    </row>
  </sheetData>
  <phoneticPr fontId="18" type="noConversion"/>
  <conditionalFormatting sqref="C1:P104857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{F475D157-FA6E-A848-AD12-A712678A9653}</x14:id>
        </ext>
      </extLst>
    </cfRule>
  </conditionalFormatting>
  <conditionalFormatting sqref="AI17:AI1048576 AE1:AF1 AE2:AE16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{7585D3EE-BED9-EF4A-B257-3D2B6C524863}</x14:id>
        </ext>
      </extLst>
    </cfRule>
  </conditionalFormatting>
  <conditionalFormatting sqref="AA17:AC1048576 AG1:AG1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{A92FF73C-72A0-A648-A49C-51D497C7E85C}</x14:id>
        </ext>
      </extLst>
    </cfRule>
  </conditionalFormatting>
  <conditionalFormatting sqref="AD17:AG1048576 X1:AD16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{19E2A595-743B-BC4A-BEFB-5FDF0B80C1D9}</x14:id>
        </ext>
      </extLst>
    </cfRule>
  </conditionalFormatting>
  <conditionalFormatting sqref="AJ17:AJ1048576 AH1:AH16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{35349F71-BF4C-9D47-BBC7-0FDB12B0925F}</x14:id>
        </ext>
      </extLst>
    </cfRule>
  </conditionalFormatting>
  <conditionalFormatting sqref="T17:W1048576 AH17:AH1048576 Q1:W16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{2D813C38-4238-CD41-9FF0-1B8ED5DEBFD3}</x14:id>
        </ext>
      </extLst>
    </cfRule>
  </conditionalFormatting>
  <conditionalFormatting sqref="J2:P1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{BFCFF6F7-262E-6D4F-846E-9EFA76E7C1B9}</x14:id>
        </ext>
      </extLst>
    </cfRule>
  </conditionalFormatting>
  <conditionalFormatting sqref="AF2:AF1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{FD0B7339-65F5-374B-B8F2-E5E2D2D885C4}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75D157-FA6E-A848-AD12-A712678A96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C1:P1048576</xm:sqref>
        </x14:conditionalFormatting>
        <x14:conditionalFormatting xmlns:xm="http://schemas.microsoft.com/office/excel/2006/main">
          <x14:cfRule type="dataBar" id="{7585D3EE-BED9-EF4A-B257-3D2B6C5248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AI17:AI1048576 AE1:AF1 AE2:AE16</xm:sqref>
        </x14:conditionalFormatting>
        <x14:conditionalFormatting xmlns:xm="http://schemas.microsoft.com/office/excel/2006/main">
          <x14:cfRule type="dataBar" id="{A92FF73C-72A0-A648-A49C-51D497C7E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AA17:AC1048576 AG1:AG16</xm:sqref>
        </x14:conditionalFormatting>
        <x14:conditionalFormatting xmlns:xm="http://schemas.microsoft.com/office/excel/2006/main">
          <x14:cfRule type="dataBar" id="{19E2A595-743B-BC4A-BEFB-5FDF0B80C1D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AD17:AG1048576 X1:AD16</xm:sqref>
        </x14:conditionalFormatting>
        <x14:conditionalFormatting xmlns:xm="http://schemas.microsoft.com/office/excel/2006/main">
          <x14:cfRule type="dataBar" id="{35349F71-BF4C-9D47-BBC7-0FDB12B092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AJ17:AJ1048576 AH1:AH16</xm:sqref>
        </x14:conditionalFormatting>
        <x14:conditionalFormatting xmlns:xm="http://schemas.microsoft.com/office/excel/2006/main">
          <x14:cfRule type="dataBar" id="{2D813C38-4238-CD41-9FF0-1B8ED5DEBFD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T17:W1048576 AH17:AH1048576 Q1:W16</xm:sqref>
        </x14:conditionalFormatting>
        <x14:conditionalFormatting xmlns:xm="http://schemas.microsoft.com/office/excel/2006/main">
          <x14:cfRule type="dataBar" id="{BFCFF6F7-262E-6D4F-846E-9EFA76E7C1B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J2:P16</xm:sqref>
        </x14:conditionalFormatting>
        <x14:conditionalFormatting xmlns:xm="http://schemas.microsoft.com/office/excel/2006/main">
          <x14:cfRule type="dataBar" id="{FD0B7339-65F5-374B-B8F2-E5E2D2D88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AF2:AF16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2021-10-26T12:28:08Z</dcterms:created>
  <dcterms:modified xsi:type="dcterms:W3CDTF">2022-01-21T13:21:42Z</dcterms:modified>
</cp:coreProperties>
</file>